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drawings/drawing3.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defaultThemeVersion="166925"/>
  <mc:AlternateContent xmlns:mc="http://schemas.openxmlformats.org/markup-compatibility/2006">
    <mc:Choice Requires="x15">
      <x15ac:absPath xmlns:x15ac="http://schemas.microsoft.com/office/spreadsheetml/2010/11/ac" url="C:\Users\0000009204\Desktop\"/>
    </mc:Choice>
  </mc:AlternateContent>
  <xr:revisionPtr revIDLastSave="0" documentId="8_{3A375B18-8B6D-44C9-9B9D-2AB579B2CA8B}" xr6:coauthVersionLast="36" xr6:coauthVersionMax="36" xr10:uidLastSave="{00000000-0000-0000-0000-000000000000}"/>
  <workbookProtection workbookAlgorithmName="SHA-512" workbookHashValue="D8b1UvIU9jcISLcW5wm3AeC15t3+581qjoYv9rYHtPwBUS4PotlY7iDC5FFQFIW7VfLHynwee9tk2KPvvq0BdA==" workbookSaltValue="AD0YXk4RwP9a4bFTJ+MlAg==" workbookSpinCount="100000" lockStructure="1"/>
  <bookViews>
    <workbookView xWindow="1725" yWindow="0" windowWidth="12600" windowHeight="15480" tabRatio="749" xr2:uid="{00000000-000D-0000-FFFF-FFFF00000000}"/>
  </bookViews>
  <sheets>
    <sheet name="検索" sheetId="24" r:id="rId1"/>
    <sheet name="入力シート" sheetId="5" r:id="rId2"/>
    <sheet name="（様式第１）申請兼請求書" sheetId="21" r:id="rId3"/>
    <sheet name="様式第３" sheetId="26" state="hidden" r:id="rId4"/>
    <sheet name="取消通知" sheetId="27" state="hidden" r:id="rId5"/>
    <sheet name="貼付用データ" sheetId="25" state="hidden" r:id="rId6"/>
    <sheet name="台帳" sheetId="23" state="hidden" r:id="rId7"/>
  </sheets>
  <definedNames>
    <definedName name="_xlnm._FilterDatabase" localSheetId="6" hidden="1">台帳!$A$1:$L$404</definedName>
    <definedName name="_xlnm.Print_Area" localSheetId="2">'（様式第１）申請兼請求書'!$A$1:$AT$82</definedName>
    <definedName name="_xlnm.Print_Area" localSheetId="4">取消通知!$A$1:$H$36</definedName>
    <definedName name="_xlnm.Print_Area" localSheetId="1">入力シート!$A$1:$AM$79</definedName>
    <definedName name="_xlnm.Print_Area" localSheetId="3">様式第３!$A$1:$H$28</definedName>
    <definedName name="_xlnm.Print_Titles" localSheetId="2">'（様式第１）申請兼請求書'!$1:$1</definedName>
  </definedName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27" l="1"/>
  <c r="C13" i="27"/>
  <c r="C13" i="26"/>
  <c r="G3" i="26"/>
  <c r="V5" i="25" l="1"/>
  <c r="U5" i="25"/>
  <c r="T5" i="25"/>
  <c r="R5" i="25"/>
  <c r="P5" i="25"/>
  <c r="K5" i="25"/>
  <c r="D5" i="25"/>
  <c r="M2" i="25"/>
  <c r="N5" i="25" s="1"/>
  <c r="L2" i="25"/>
  <c r="M5" i="25" s="1"/>
  <c r="J2" i="25"/>
  <c r="H2" i="25"/>
  <c r="I5" i="25" s="1"/>
  <c r="G2" i="25"/>
  <c r="H5" i="25" s="1"/>
  <c r="F2" i="25"/>
  <c r="G5" i="25" s="1"/>
  <c r="M405" i="23" l="1"/>
  <c r="N405" i="23"/>
  <c r="O405" i="23"/>
  <c r="P405" i="23"/>
  <c r="Q405" i="23"/>
  <c r="T405" i="23"/>
  <c r="U405" i="23"/>
  <c r="V405" i="23"/>
  <c r="W405" i="23"/>
  <c r="X405" i="23"/>
  <c r="AA405" i="23"/>
  <c r="AB405" i="23"/>
  <c r="AC405" i="23"/>
  <c r="AD405" i="23"/>
  <c r="AE405" i="23"/>
  <c r="M406" i="23"/>
  <c r="N406" i="23"/>
  <c r="O406" i="23"/>
  <c r="P406" i="23"/>
  <c r="Q406" i="23"/>
  <c r="T406" i="23"/>
  <c r="U406" i="23"/>
  <c r="V406" i="23"/>
  <c r="W406" i="23"/>
  <c r="X406" i="23"/>
  <c r="AA406" i="23"/>
  <c r="AB406" i="23"/>
  <c r="AC406" i="23"/>
  <c r="AD406" i="23"/>
  <c r="AE406" i="23"/>
  <c r="M407" i="23"/>
  <c r="N407" i="23"/>
  <c r="O407" i="23"/>
  <c r="P407" i="23"/>
  <c r="Q407" i="23"/>
  <c r="T407" i="23"/>
  <c r="U407" i="23"/>
  <c r="V407" i="23"/>
  <c r="W407" i="23"/>
  <c r="X407" i="23"/>
  <c r="AA407" i="23"/>
  <c r="AB407" i="23"/>
  <c r="AC407" i="23"/>
  <c r="AD407" i="23"/>
  <c r="AE407" i="23"/>
  <c r="M408" i="23"/>
  <c r="N408" i="23"/>
  <c r="O408" i="23"/>
  <c r="P408" i="23"/>
  <c r="Q408" i="23"/>
  <c r="T408" i="23"/>
  <c r="U408" i="23"/>
  <c r="V408" i="23"/>
  <c r="W408" i="23"/>
  <c r="X408" i="23"/>
  <c r="AA408" i="23"/>
  <c r="AB408" i="23"/>
  <c r="AC408" i="23"/>
  <c r="AD408" i="23"/>
  <c r="AE408" i="23"/>
  <c r="M409" i="23"/>
  <c r="N409" i="23"/>
  <c r="O409" i="23"/>
  <c r="P409" i="23"/>
  <c r="Q409" i="23"/>
  <c r="T409" i="23"/>
  <c r="U409" i="23"/>
  <c r="V409" i="23"/>
  <c r="W409" i="23"/>
  <c r="X409" i="23"/>
  <c r="AA409" i="23"/>
  <c r="AB409" i="23"/>
  <c r="AC409" i="23"/>
  <c r="AD409" i="23"/>
  <c r="AE409" i="23"/>
  <c r="M410" i="23"/>
  <c r="N410" i="23"/>
  <c r="O410" i="23"/>
  <c r="P410" i="23"/>
  <c r="Q410" i="23"/>
  <c r="T410" i="23"/>
  <c r="U410" i="23"/>
  <c r="V410" i="23"/>
  <c r="W410" i="23"/>
  <c r="X410" i="23"/>
  <c r="AA410" i="23"/>
  <c r="AB410" i="23"/>
  <c r="AC410" i="23"/>
  <c r="AD410" i="23"/>
  <c r="AE410" i="23"/>
  <c r="M411" i="23"/>
  <c r="N411" i="23"/>
  <c r="O411" i="23"/>
  <c r="P411" i="23"/>
  <c r="Q411" i="23"/>
  <c r="T411" i="23"/>
  <c r="U411" i="23"/>
  <c r="V411" i="23"/>
  <c r="W411" i="23"/>
  <c r="X411" i="23"/>
  <c r="AA411" i="23"/>
  <c r="AB411" i="23"/>
  <c r="AC411" i="23"/>
  <c r="AD411" i="23"/>
  <c r="AE411" i="23"/>
  <c r="M412" i="23"/>
  <c r="N412" i="23"/>
  <c r="O412" i="23"/>
  <c r="P412" i="23"/>
  <c r="Q412" i="23"/>
  <c r="T412" i="23"/>
  <c r="U412" i="23"/>
  <c r="V412" i="23"/>
  <c r="W412" i="23"/>
  <c r="X412" i="23"/>
  <c r="AA412" i="23"/>
  <c r="AB412" i="23"/>
  <c r="AC412" i="23"/>
  <c r="AD412" i="23"/>
  <c r="AE412" i="23"/>
  <c r="M413" i="23"/>
  <c r="N413" i="23"/>
  <c r="O413" i="23"/>
  <c r="P413" i="23"/>
  <c r="Q413" i="23"/>
  <c r="T413" i="23"/>
  <c r="U413" i="23"/>
  <c r="V413" i="23"/>
  <c r="W413" i="23"/>
  <c r="X413" i="23"/>
  <c r="AA413" i="23"/>
  <c r="AB413" i="23"/>
  <c r="AC413" i="23"/>
  <c r="AD413" i="23"/>
  <c r="AE413" i="23"/>
  <c r="M414" i="23"/>
  <c r="N414" i="23"/>
  <c r="O414" i="23"/>
  <c r="P414" i="23"/>
  <c r="Q414" i="23"/>
  <c r="T414" i="23"/>
  <c r="U414" i="23"/>
  <c r="V414" i="23"/>
  <c r="W414" i="23"/>
  <c r="X414" i="23"/>
  <c r="AA414" i="23"/>
  <c r="AB414" i="23"/>
  <c r="AC414" i="23"/>
  <c r="AD414" i="23"/>
  <c r="AE414" i="23"/>
  <c r="M415" i="23"/>
  <c r="N415" i="23"/>
  <c r="O415" i="23"/>
  <c r="P415" i="23"/>
  <c r="Q415" i="23"/>
  <c r="T415" i="23"/>
  <c r="U415" i="23"/>
  <c r="V415" i="23"/>
  <c r="W415" i="23"/>
  <c r="X415" i="23"/>
  <c r="AA415" i="23"/>
  <c r="AB415" i="23"/>
  <c r="AC415" i="23"/>
  <c r="AD415" i="23"/>
  <c r="AE415" i="23"/>
  <c r="M416" i="23"/>
  <c r="N416" i="23"/>
  <c r="O416" i="23"/>
  <c r="P416" i="23"/>
  <c r="Q416" i="23"/>
  <c r="T416" i="23"/>
  <c r="U416" i="23"/>
  <c r="V416" i="23"/>
  <c r="W416" i="23"/>
  <c r="X416" i="23"/>
  <c r="AA416" i="23"/>
  <c r="AB416" i="23"/>
  <c r="AC416" i="23"/>
  <c r="AD416" i="23"/>
  <c r="AE416" i="23"/>
  <c r="M417" i="23"/>
  <c r="N417" i="23"/>
  <c r="O417" i="23"/>
  <c r="P417" i="23"/>
  <c r="Q417" i="23"/>
  <c r="T417" i="23"/>
  <c r="U417" i="23"/>
  <c r="V417" i="23"/>
  <c r="W417" i="23"/>
  <c r="X417" i="23"/>
  <c r="AA417" i="23"/>
  <c r="AB417" i="23"/>
  <c r="AC417" i="23"/>
  <c r="AD417" i="23"/>
  <c r="AE417" i="23"/>
  <c r="M418" i="23"/>
  <c r="N418" i="23"/>
  <c r="O418" i="23"/>
  <c r="P418" i="23"/>
  <c r="Q418" i="23"/>
  <c r="T418" i="23"/>
  <c r="U418" i="23"/>
  <c r="V418" i="23"/>
  <c r="W418" i="23"/>
  <c r="X418" i="23"/>
  <c r="AA418" i="23"/>
  <c r="AB418" i="23"/>
  <c r="AC418" i="23"/>
  <c r="AD418" i="23"/>
  <c r="AE418" i="23"/>
  <c r="M419" i="23"/>
  <c r="N419" i="23"/>
  <c r="O419" i="23"/>
  <c r="P419" i="23"/>
  <c r="Q419" i="23"/>
  <c r="T419" i="23"/>
  <c r="U419" i="23"/>
  <c r="V419" i="23"/>
  <c r="W419" i="23"/>
  <c r="X419" i="23"/>
  <c r="AA419" i="23"/>
  <c r="AB419" i="23"/>
  <c r="AC419" i="23"/>
  <c r="AD419" i="23"/>
  <c r="AE419" i="23"/>
  <c r="M420" i="23"/>
  <c r="N420" i="23"/>
  <c r="O420" i="23"/>
  <c r="P420" i="23"/>
  <c r="Q420" i="23"/>
  <c r="T420" i="23"/>
  <c r="U420" i="23"/>
  <c r="V420" i="23"/>
  <c r="W420" i="23"/>
  <c r="X420" i="23"/>
  <c r="AA420" i="23"/>
  <c r="AB420" i="23"/>
  <c r="AC420" i="23"/>
  <c r="AD420" i="23"/>
  <c r="AE420" i="23"/>
  <c r="M421" i="23"/>
  <c r="N421" i="23"/>
  <c r="O421" i="23"/>
  <c r="P421" i="23"/>
  <c r="Q421" i="23"/>
  <c r="T421" i="23"/>
  <c r="U421" i="23"/>
  <c r="V421" i="23"/>
  <c r="W421" i="23"/>
  <c r="X421" i="23"/>
  <c r="AA421" i="23"/>
  <c r="AB421" i="23"/>
  <c r="AC421" i="23"/>
  <c r="AD421" i="23"/>
  <c r="AE421" i="23"/>
  <c r="M422" i="23"/>
  <c r="N422" i="23"/>
  <c r="O422" i="23"/>
  <c r="P422" i="23"/>
  <c r="Q422" i="23"/>
  <c r="T422" i="23"/>
  <c r="U422" i="23"/>
  <c r="V422" i="23"/>
  <c r="W422" i="23"/>
  <c r="X422" i="23"/>
  <c r="AA422" i="23"/>
  <c r="AB422" i="23"/>
  <c r="AC422" i="23"/>
  <c r="AD422" i="23"/>
  <c r="AE422" i="23"/>
  <c r="M423" i="23"/>
  <c r="N423" i="23"/>
  <c r="O423" i="23"/>
  <c r="P423" i="23"/>
  <c r="Q423" i="23"/>
  <c r="T423" i="23"/>
  <c r="U423" i="23"/>
  <c r="V423" i="23"/>
  <c r="W423" i="23"/>
  <c r="X423" i="23"/>
  <c r="AA423" i="23"/>
  <c r="AB423" i="23"/>
  <c r="AC423" i="23"/>
  <c r="AD423" i="23"/>
  <c r="AE423" i="23"/>
  <c r="M424" i="23"/>
  <c r="N424" i="23"/>
  <c r="O424" i="23"/>
  <c r="P424" i="23"/>
  <c r="Q424" i="23"/>
  <c r="T424" i="23"/>
  <c r="U424" i="23"/>
  <c r="V424" i="23"/>
  <c r="W424" i="23"/>
  <c r="X424" i="23"/>
  <c r="AA424" i="23"/>
  <c r="AB424" i="23"/>
  <c r="AC424" i="23"/>
  <c r="AD424" i="23"/>
  <c r="AE424" i="23"/>
  <c r="M425" i="23"/>
  <c r="N425" i="23"/>
  <c r="O425" i="23"/>
  <c r="P425" i="23"/>
  <c r="Q425" i="23"/>
  <c r="T425" i="23"/>
  <c r="U425" i="23"/>
  <c r="V425" i="23"/>
  <c r="W425" i="23"/>
  <c r="X425" i="23"/>
  <c r="AA425" i="23"/>
  <c r="AB425" i="23"/>
  <c r="AC425" i="23"/>
  <c r="AD425" i="23"/>
  <c r="AE425" i="23"/>
  <c r="M426" i="23"/>
  <c r="N426" i="23"/>
  <c r="O426" i="23"/>
  <c r="P426" i="23"/>
  <c r="Q426" i="23"/>
  <c r="T426" i="23"/>
  <c r="U426" i="23"/>
  <c r="V426" i="23"/>
  <c r="W426" i="23"/>
  <c r="X426" i="23"/>
  <c r="AA426" i="23"/>
  <c r="AB426" i="23"/>
  <c r="AC426" i="23"/>
  <c r="AD426" i="23"/>
  <c r="AE426" i="23"/>
  <c r="M427" i="23"/>
  <c r="N427" i="23"/>
  <c r="O427" i="23"/>
  <c r="P427" i="23"/>
  <c r="Q427" i="23"/>
  <c r="T427" i="23"/>
  <c r="U427" i="23"/>
  <c r="V427" i="23"/>
  <c r="W427" i="23"/>
  <c r="X427" i="23"/>
  <c r="AA427" i="23"/>
  <c r="AB427" i="23"/>
  <c r="AC427" i="23"/>
  <c r="AD427" i="23"/>
  <c r="AE427" i="23"/>
  <c r="M428" i="23"/>
  <c r="N428" i="23"/>
  <c r="O428" i="23"/>
  <c r="P428" i="23"/>
  <c r="Q428" i="23"/>
  <c r="T428" i="23"/>
  <c r="U428" i="23"/>
  <c r="V428" i="23"/>
  <c r="W428" i="23"/>
  <c r="X428" i="23"/>
  <c r="AA428" i="23"/>
  <c r="AB428" i="23"/>
  <c r="AC428" i="23"/>
  <c r="AD428" i="23"/>
  <c r="AE428" i="23"/>
  <c r="M429" i="23"/>
  <c r="N429" i="23"/>
  <c r="O429" i="23"/>
  <c r="P429" i="23"/>
  <c r="Q429" i="23"/>
  <c r="T429" i="23"/>
  <c r="U429" i="23"/>
  <c r="V429" i="23"/>
  <c r="W429" i="23"/>
  <c r="X429" i="23"/>
  <c r="AA429" i="23"/>
  <c r="AB429" i="23"/>
  <c r="AC429" i="23"/>
  <c r="AD429" i="23"/>
  <c r="AE429" i="23"/>
  <c r="M430" i="23"/>
  <c r="N430" i="23"/>
  <c r="O430" i="23"/>
  <c r="P430" i="23"/>
  <c r="Q430" i="23"/>
  <c r="T430" i="23"/>
  <c r="U430" i="23"/>
  <c r="V430" i="23"/>
  <c r="W430" i="23"/>
  <c r="X430" i="23"/>
  <c r="AA430" i="23"/>
  <c r="AB430" i="23"/>
  <c r="AC430" i="23"/>
  <c r="AD430" i="23"/>
  <c r="AE430" i="23"/>
  <c r="M431" i="23"/>
  <c r="N431" i="23"/>
  <c r="O431" i="23"/>
  <c r="P431" i="23"/>
  <c r="Q431" i="23"/>
  <c r="T431" i="23"/>
  <c r="U431" i="23"/>
  <c r="V431" i="23"/>
  <c r="W431" i="23"/>
  <c r="X431" i="23"/>
  <c r="AA431" i="23"/>
  <c r="AB431" i="23"/>
  <c r="AC431" i="23"/>
  <c r="AD431" i="23"/>
  <c r="AE431" i="23"/>
  <c r="M432" i="23"/>
  <c r="N432" i="23"/>
  <c r="O432" i="23"/>
  <c r="P432" i="23"/>
  <c r="Q432" i="23"/>
  <c r="T432" i="23"/>
  <c r="U432" i="23"/>
  <c r="V432" i="23"/>
  <c r="W432" i="23"/>
  <c r="X432" i="23"/>
  <c r="AA432" i="23"/>
  <c r="AB432" i="23"/>
  <c r="AC432" i="23"/>
  <c r="AD432" i="23"/>
  <c r="AE432" i="23"/>
  <c r="M433" i="23"/>
  <c r="N433" i="23"/>
  <c r="O433" i="23"/>
  <c r="P433" i="23"/>
  <c r="Q433" i="23"/>
  <c r="T433" i="23"/>
  <c r="U433" i="23"/>
  <c r="V433" i="23"/>
  <c r="W433" i="23"/>
  <c r="X433" i="23"/>
  <c r="AA433" i="23"/>
  <c r="AB433" i="23"/>
  <c r="AC433" i="23"/>
  <c r="AD433" i="23"/>
  <c r="AE433" i="23"/>
  <c r="M434" i="23"/>
  <c r="N434" i="23"/>
  <c r="O434" i="23"/>
  <c r="P434" i="23"/>
  <c r="Q434" i="23"/>
  <c r="T434" i="23"/>
  <c r="U434" i="23"/>
  <c r="V434" i="23"/>
  <c r="W434" i="23"/>
  <c r="X434" i="23"/>
  <c r="AA434" i="23"/>
  <c r="AB434" i="23"/>
  <c r="AC434" i="23"/>
  <c r="AD434" i="23"/>
  <c r="AE434" i="23"/>
  <c r="M435" i="23"/>
  <c r="N435" i="23"/>
  <c r="O435" i="23"/>
  <c r="P435" i="23"/>
  <c r="Q435" i="23"/>
  <c r="T435" i="23"/>
  <c r="U435" i="23"/>
  <c r="V435" i="23"/>
  <c r="W435" i="23"/>
  <c r="X435" i="23"/>
  <c r="AA435" i="23"/>
  <c r="AB435" i="23"/>
  <c r="AC435" i="23"/>
  <c r="AD435" i="23"/>
  <c r="AE435" i="23"/>
  <c r="M436" i="23"/>
  <c r="N436" i="23"/>
  <c r="O436" i="23"/>
  <c r="P436" i="23"/>
  <c r="Q436" i="23"/>
  <c r="T436" i="23"/>
  <c r="U436" i="23"/>
  <c r="V436" i="23"/>
  <c r="W436" i="23"/>
  <c r="X436" i="23"/>
  <c r="AA436" i="23"/>
  <c r="AB436" i="23"/>
  <c r="AC436" i="23"/>
  <c r="AD436" i="23"/>
  <c r="AE436" i="23"/>
  <c r="M437" i="23"/>
  <c r="N437" i="23"/>
  <c r="O437" i="23"/>
  <c r="P437" i="23"/>
  <c r="Q437" i="23"/>
  <c r="T437" i="23"/>
  <c r="U437" i="23"/>
  <c r="V437" i="23"/>
  <c r="W437" i="23"/>
  <c r="X437" i="23"/>
  <c r="AA437" i="23"/>
  <c r="AB437" i="23"/>
  <c r="AC437" i="23"/>
  <c r="AD437" i="23"/>
  <c r="AE437" i="23"/>
  <c r="M438" i="23"/>
  <c r="N438" i="23"/>
  <c r="O438" i="23"/>
  <c r="P438" i="23"/>
  <c r="Q438" i="23"/>
  <c r="T438" i="23"/>
  <c r="U438" i="23"/>
  <c r="V438" i="23"/>
  <c r="W438" i="23"/>
  <c r="X438" i="23"/>
  <c r="AA438" i="23"/>
  <c r="AB438" i="23"/>
  <c r="AC438" i="23"/>
  <c r="AD438" i="23"/>
  <c r="AE438" i="23"/>
  <c r="M439" i="23"/>
  <c r="N439" i="23"/>
  <c r="O439" i="23"/>
  <c r="P439" i="23"/>
  <c r="Q439" i="23"/>
  <c r="T439" i="23"/>
  <c r="U439" i="23"/>
  <c r="V439" i="23"/>
  <c r="W439" i="23"/>
  <c r="X439" i="23"/>
  <c r="AA439" i="23"/>
  <c r="AB439" i="23"/>
  <c r="AC439" i="23"/>
  <c r="AD439" i="23"/>
  <c r="AE439" i="23"/>
  <c r="M440" i="23"/>
  <c r="N440" i="23"/>
  <c r="O440" i="23"/>
  <c r="P440" i="23"/>
  <c r="Q440" i="23"/>
  <c r="T440" i="23"/>
  <c r="U440" i="23"/>
  <c r="V440" i="23"/>
  <c r="W440" i="23"/>
  <c r="X440" i="23"/>
  <c r="AA440" i="23"/>
  <c r="AB440" i="23"/>
  <c r="AC440" i="23"/>
  <c r="AD440" i="23"/>
  <c r="AE440" i="23"/>
  <c r="M441" i="23"/>
  <c r="N441" i="23"/>
  <c r="O441" i="23"/>
  <c r="P441" i="23"/>
  <c r="Q441" i="23"/>
  <c r="T441" i="23"/>
  <c r="U441" i="23"/>
  <c r="V441" i="23"/>
  <c r="W441" i="23"/>
  <c r="X441" i="23"/>
  <c r="AA441" i="23"/>
  <c r="AB441" i="23"/>
  <c r="AC441" i="23"/>
  <c r="AD441" i="23"/>
  <c r="AE441" i="23"/>
  <c r="M442" i="23"/>
  <c r="N442" i="23"/>
  <c r="O442" i="23"/>
  <c r="P442" i="23"/>
  <c r="Q442" i="23"/>
  <c r="T442" i="23"/>
  <c r="U442" i="23"/>
  <c r="V442" i="23"/>
  <c r="W442" i="23"/>
  <c r="X442" i="23"/>
  <c r="AA442" i="23"/>
  <c r="AB442" i="23"/>
  <c r="AC442" i="23"/>
  <c r="AD442" i="23"/>
  <c r="AE442" i="23"/>
  <c r="M443" i="23"/>
  <c r="N443" i="23"/>
  <c r="O443" i="23"/>
  <c r="P443" i="23"/>
  <c r="Q443" i="23"/>
  <c r="T443" i="23"/>
  <c r="U443" i="23"/>
  <c r="V443" i="23"/>
  <c r="W443" i="23"/>
  <c r="X443" i="23"/>
  <c r="AA443" i="23"/>
  <c r="AB443" i="23"/>
  <c r="AC443" i="23"/>
  <c r="AD443" i="23"/>
  <c r="AE443" i="23"/>
  <c r="M444" i="23"/>
  <c r="N444" i="23"/>
  <c r="O444" i="23"/>
  <c r="P444" i="23"/>
  <c r="Q444" i="23"/>
  <c r="T444" i="23"/>
  <c r="U444" i="23"/>
  <c r="V444" i="23"/>
  <c r="W444" i="23"/>
  <c r="X444" i="23"/>
  <c r="AA444" i="23"/>
  <c r="AB444" i="23"/>
  <c r="AC444" i="23"/>
  <c r="AD444" i="23"/>
  <c r="AE444" i="23"/>
  <c r="M445" i="23"/>
  <c r="N445" i="23"/>
  <c r="O445" i="23"/>
  <c r="P445" i="23"/>
  <c r="Q445" i="23"/>
  <c r="T445" i="23"/>
  <c r="U445" i="23"/>
  <c r="V445" i="23"/>
  <c r="W445" i="23"/>
  <c r="X445" i="23"/>
  <c r="AA445" i="23"/>
  <c r="AB445" i="23"/>
  <c r="AC445" i="23"/>
  <c r="AD445" i="23"/>
  <c r="AE445" i="23"/>
  <c r="M446" i="23"/>
  <c r="N446" i="23"/>
  <c r="O446" i="23"/>
  <c r="P446" i="23"/>
  <c r="Q446" i="23"/>
  <c r="T446" i="23"/>
  <c r="U446" i="23"/>
  <c r="V446" i="23"/>
  <c r="W446" i="23"/>
  <c r="X446" i="23"/>
  <c r="AA446" i="23"/>
  <c r="AB446" i="23"/>
  <c r="AC446" i="23"/>
  <c r="AD446" i="23"/>
  <c r="AE446" i="23"/>
  <c r="M447" i="23"/>
  <c r="N447" i="23"/>
  <c r="O447" i="23"/>
  <c r="P447" i="23"/>
  <c r="Q447" i="23"/>
  <c r="T447" i="23"/>
  <c r="U447" i="23"/>
  <c r="V447" i="23"/>
  <c r="W447" i="23"/>
  <c r="X447" i="23"/>
  <c r="AA447" i="23"/>
  <c r="AB447" i="23"/>
  <c r="AC447" i="23"/>
  <c r="AD447" i="23"/>
  <c r="AE447" i="23"/>
  <c r="M448" i="23"/>
  <c r="N448" i="23"/>
  <c r="O448" i="23"/>
  <c r="P448" i="23"/>
  <c r="Q448" i="23"/>
  <c r="T448" i="23"/>
  <c r="U448" i="23"/>
  <c r="V448" i="23"/>
  <c r="W448" i="23"/>
  <c r="X448" i="23"/>
  <c r="AA448" i="23"/>
  <c r="AB448" i="23"/>
  <c r="AC448" i="23"/>
  <c r="AD448" i="23"/>
  <c r="AE448" i="23"/>
  <c r="M449" i="23"/>
  <c r="N449" i="23"/>
  <c r="O449" i="23"/>
  <c r="P449" i="23"/>
  <c r="Q449" i="23"/>
  <c r="T449" i="23"/>
  <c r="U449" i="23"/>
  <c r="V449" i="23"/>
  <c r="W449" i="23"/>
  <c r="X449" i="23"/>
  <c r="AA449" i="23"/>
  <c r="AB449" i="23"/>
  <c r="AC449" i="23"/>
  <c r="AD449" i="23"/>
  <c r="AE449" i="23"/>
  <c r="M450" i="23"/>
  <c r="N450" i="23"/>
  <c r="O450" i="23"/>
  <c r="P450" i="23"/>
  <c r="Q450" i="23"/>
  <c r="T450" i="23"/>
  <c r="U450" i="23"/>
  <c r="V450" i="23"/>
  <c r="W450" i="23"/>
  <c r="X450" i="23"/>
  <c r="AA450" i="23"/>
  <c r="AB450" i="23"/>
  <c r="AC450" i="23"/>
  <c r="AD450" i="23"/>
  <c r="AE450" i="23"/>
  <c r="M451" i="23"/>
  <c r="N451" i="23"/>
  <c r="O451" i="23"/>
  <c r="P451" i="23"/>
  <c r="Q451" i="23"/>
  <c r="T451" i="23"/>
  <c r="U451" i="23"/>
  <c r="V451" i="23"/>
  <c r="W451" i="23"/>
  <c r="X451" i="23"/>
  <c r="AA451" i="23"/>
  <c r="AB451" i="23"/>
  <c r="AC451" i="23"/>
  <c r="AD451" i="23"/>
  <c r="AE451" i="23"/>
  <c r="M452" i="23"/>
  <c r="N452" i="23"/>
  <c r="O452" i="23"/>
  <c r="P452" i="23"/>
  <c r="Q452" i="23"/>
  <c r="T452" i="23"/>
  <c r="U452" i="23"/>
  <c r="V452" i="23"/>
  <c r="W452" i="23"/>
  <c r="X452" i="23"/>
  <c r="AA452" i="23"/>
  <c r="AB452" i="23"/>
  <c r="AC452" i="23"/>
  <c r="AD452" i="23"/>
  <c r="AE452" i="23"/>
  <c r="M453" i="23"/>
  <c r="N453" i="23"/>
  <c r="O453" i="23"/>
  <c r="P453" i="23"/>
  <c r="Q453" i="23"/>
  <c r="T453" i="23"/>
  <c r="U453" i="23"/>
  <c r="V453" i="23"/>
  <c r="W453" i="23"/>
  <c r="X453" i="23"/>
  <c r="AA453" i="23"/>
  <c r="AB453" i="23"/>
  <c r="AC453" i="23"/>
  <c r="AD453" i="23"/>
  <c r="AE453" i="23"/>
  <c r="M454" i="23"/>
  <c r="N454" i="23"/>
  <c r="O454" i="23"/>
  <c r="P454" i="23"/>
  <c r="Q454" i="23"/>
  <c r="T454" i="23"/>
  <c r="U454" i="23"/>
  <c r="V454" i="23"/>
  <c r="W454" i="23"/>
  <c r="X454" i="23"/>
  <c r="AA454" i="23"/>
  <c r="AB454" i="23"/>
  <c r="AC454" i="23"/>
  <c r="AD454" i="23"/>
  <c r="AE454" i="23"/>
  <c r="M455" i="23"/>
  <c r="N455" i="23"/>
  <c r="O455" i="23"/>
  <c r="P455" i="23"/>
  <c r="Q455" i="23"/>
  <c r="T455" i="23"/>
  <c r="U455" i="23"/>
  <c r="V455" i="23"/>
  <c r="W455" i="23"/>
  <c r="X455" i="23"/>
  <c r="AA455" i="23"/>
  <c r="AB455" i="23"/>
  <c r="AC455" i="23"/>
  <c r="AD455" i="23"/>
  <c r="AE455" i="23"/>
  <c r="M456" i="23"/>
  <c r="N456" i="23"/>
  <c r="O456" i="23"/>
  <c r="P456" i="23"/>
  <c r="Q456" i="23"/>
  <c r="T456" i="23"/>
  <c r="U456" i="23"/>
  <c r="V456" i="23"/>
  <c r="W456" i="23"/>
  <c r="X456" i="23"/>
  <c r="AA456" i="23"/>
  <c r="AB456" i="23"/>
  <c r="AC456" i="23"/>
  <c r="AD456" i="23"/>
  <c r="AE456" i="23"/>
  <c r="M457" i="23"/>
  <c r="N457" i="23"/>
  <c r="O457" i="23"/>
  <c r="P457" i="23"/>
  <c r="Q457" i="23"/>
  <c r="T457" i="23"/>
  <c r="U457" i="23"/>
  <c r="V457" i="23"/>
  <c r="W457" i="23"/>
  <c r="X457" i="23"/>
  <c r="AA457" i="23"/>
  <c r="AB457" i="23"/>
  <c r="AC457" i="23"/>
  <c r="AD457" i="23"/>
  <c r="AE457" i="23"/>
  <c r="M458" i="23"/>
  <c r="N458" i="23"/>
  <c r="O458" i="23"/>
  <c r="P458" i="23"/>
  <c r="Q458" i="23"/>
  <c r="T458" i="23"/>
  <c r="U458" i="23"/>
  <c r="Z458" i="23" s="1"/>
  <c r="V458" i="23"/>
  <c r="W458" i="23"/>
  <c r="X458" i="23"/>
  <c r="AA458" i="23"/>
  <c r="AB458" i="23"/>
  <c r="AC458" i="23"/>
  <c r="AD458" i="23"/>
  <c r="AE458" i="23"/>
  <c r="M459" i="23"/>
  <c r="N459" i="23"/>
  <c r="O459" i="23"/>
  <c r="P459" i="23"/>
  <c r="Q459" i="23"/>
  <c r="T459" i="23"/>
  <c r="U459" i="23"/>
  <c r="V459" i="23"/>
  <c r="W459" i="23"/>
  <c r="X459" i="23"/>
  <c r="AA459" i="23"/>
  <c r="AB459" i="23"/>
  <c r="AC459" i="23"/>
  <c r="AD459" i="23"/>
  <c r="AE459" i="23"/>
  <c r="M460" i="23"/>
  <c r="N460" i="23"/>
  <c r="O460" i="23"/>
  <c r="P460" i="23"/>
  <c r="Q460" i="23"/>
  <c r="T460" i="23"/>
  <c r="U460" i="23"/>
  <c r="V460" i="23"/>
  <c r="W460" i="23"/>
  <c r="X460" i="23"/>
  <c r="AA460" i="23"/>
  <c r="AB460" i="23"/>
  <c r="AC460" i="23"/>
  <c r="AD460" i="23"/>
  <c r="AE460" i="23"/>
  <c r="M461" i="23"/>
  <c r="N461" i="23"/>
  <c r="O461" i="23"/>
  <c r="P461" i="23"/>
  <c r="Q461" i="23"/>
  <c r="T461" i="23"/>
  <c r="U461" i="23"/>
  <c r="V461" i="23"/>
  <c r="W461" i="23"/>
  <c r="X461" i="23"/>
  <c r="AA461" i="23"/>
  <c r="AB461" i="23"/>
  <c r="AC461" i="23"/>
  <c r="AD461" i="23"/>
  <c r="AE461" i="23"/>
  <c r="M462" i="23"/>
  <c r="N462" i="23"/>
  <c r="O462" i="23"/>
  <c r="P462" i="23"/>
  <c r="Q462" i="23"/>
  <c r="T462" i="23"/>
  <c r="U462" i="23"/>
  <c r="V462" i="23"/>
  <c r="W462" i="23"/>
  <c r="X462" i="23"/>
  <c r="AA462" i="23"/>
  <c r="AB462" i="23"/>
  <c r="AC462" i="23"/>
  <c r="AD462" i="23"/>
  <c r="AE462" i="23"/>
  <c r="M463" i="23"/>
  <c r="N463" i="23"/>
  <c r="O463" i="23"/>
  <c r="P463" i="23"/>
  <c r="Q463" i="23"/>
  <c r="T463" i="23"/>
  <c r="U463" i="23"/>
  <c r="V463" i="23"/>
  <c r="W463" i="23"/>
  <c r="X463" i="23"/>
  <c r="AA463" i="23"/>
  <c r="AB463" i="23"/>
  <c r="AC463" i="23"/>
  <c r="AD463" i="23"/>
  <c r="AE463" i="23"/>
  <c r="M464" i="23"/>
  <c r="N464" i="23"/>
  <c r="O464" i="23"/>
  <c r="P464" i="23"/>
  <c r="Q464" i="23"/>
  <c r="T464" i="23"/>
  <c r="U464" i="23"/>
  <c r="V464" i="23"/>
  <c r="W464" i="23"/>
  <c r="X464" i="23"/>
  <c r="AA464" i="23"/>
  <c r="AB464" i="23"/>
  <c r="AC464" i="23"/>
  <c r="AD464" i="23"/>
  <c r="AE464" i="23"/>
  <c r="M465" i="23"/>
  <c r="N465" i="23"/>
  <c r="O465" i="23"/>
  <c r="P465" i="23"/>
  <c r="Q465" i="23"/>
  <c r="T465" i="23"/>
  <c r="U465" i="23"/>
  <c r="V465" i="23"/>
  <c r="W465" i="23"/>
  <c r="X465" i="23"/>
  <c r="AA465" i="23"/>
  <c r="AB465" i="23"/>
  <c r="AC465" i="23"/>
  <c r="AD465" i="23"/>
  <c r="AE465" i="23"/>
  <c r="M466" i="23"/>
  <c r="N466" i="23"/>
  <c r="O466" i="23"/>
  <c r="P466" i="23"/>
  <c r="Q466" i="23"/>
  <c r="T466" i="23"/>
  <c r="U466" i="23"/>
  <c r="V466" i="23"/>
  <c r="W466" i="23"/>
  <c r="X466" i="23"/>
  <c r="AA466" i="23"/>
  <c r="AB466" i="23"/>
  <c r="AC466" i="23"/>
  <c r="AD466" i="23"/>
  <c r="AE466" i="23"/>
  <c r="M467" i="23"/>
  <c r="N467" i="23"/>
  <c r="O467" i="23"/>
  <c r="P467" i="23"/>
  <c r="Q467" i="23"/>
  <c r="T467" i="23"/>
  <c r="U467" i="23"/>
  <c r="V467" i="23"/>
  <c r="W467" i="23"/>
  <c r="X467" i="23"/>
  <c r="AA467" i="23"/>
  <c r="AB467" i="23"/>
  <c r="AC467" i="23"/>
  <c r="AD467" i="23"/>
  <c r="AE467" i="23"/>
  <c r="M468" i="23"/>
  <c r="N468" i="23"/>
  <c r="O468" i="23"/>
  <c r="P468" i="23"/>
  <c r="Q468" i="23"/>
  <c r="T468" i="23"/>
  <c r="U468" i="23"/>
  <c r="V468" i="23"/>
  <c r="W468" i="23"/>
  <c r="X468" i="23"/>
  <c r="AA468" i="23"/>
  <c r="AB468" i="23"/>
  <c r="AC468" i="23"/>
  <c r="AD468" i="23"/>
  <c r="AE468" i="23"/>
  <c r="M469" i="23"/>
  <c r="N469" i="23"/>
  <c r="O469" i="23"/>
  <c r="P469" i="23"/>
  <c r="Q469" i="23"/>
  <c r="T469" i="23"/>
  <c r="U469" i="23"/>
  <c r="V469" i="23"/>
  <c r="W469" i="23"/>
  <c r="X469" i="23"/>
  <c r="AA469" i="23"/>
  <c r="AB469" i="23"/>
  <c r="AC469" i="23"/>
  <c r="AD469" i="23"/>
  <c r="AE469" i="23"/>
  <c r="M470" i="23"/>
  <c r="N470" i="23"/>
  <c r="O470" i="23"/>
  <c r="P470" i="23"/>
  <c r="Q470" i="23"/>
  <c r="T470" i="23"/>
  <c r="U470" i="23"/>
  <c r="V470" i="23"/>
  <c r="W470" i="23"/>
  <c r="X470" i="23"/>
  <c r="AA470" i="23"/>
  <c r="AB470" i="23"/>
  <c r="AC470" i="23"/>
  <c r="AD470" i="23"/>
  <c r="AE470" i="23"/>
  <c r="M471" i="23"/>
  <c r="N471" i="23"/>
  <c r="O471" i="23"/>
  <c r="P471" i="23"/>
  <c r="Q471" i="23"/>
  <c r="T471" i="23"/>
  <c r="U471" i="23"/>
  <c r="V471" i="23"/>
  <c r="W471" i="23"/>
  <c r="X471" i="23"/>
  <c r="AA471" i="23"/>
  <c r="AB471" i="23"/>
  <c r="AC471" i="23"/>
  <c r="AD471" i="23"/>
  <c r="AE471" i="23"/>
  <c r="M472" i="23"/>
  <c r="N472" i="23"/>
  <c r="O472" i="23"/>
  <c r="P472" i="23"/>
  <c r="Q472" i="23"/>
  <c r="T472" i="23"/>
  <c r="U472" i="23"/>
  <c r="V472" i="23"/>
  <c r="W472" i="23"/>
  <c r="X472" i="23"/>
  <c r="AA472" i="23"/>
  <c r="AB472" i="23"/>
  <c r="AC472" i="23"/>
  <c r="AD472" i="23"/>
  <c r="AE472" i="23"/>
  <c r="M473" i="23"/>
  <c r="N473" i="23"/>
  <c r="O473" i="23"/>
  <c r="P473" i="23"/>
  <c r="Q473" i="23"/>
  <c r="T473" i="23"/>
  <c r="U473" i="23"/>
  <c r="V473" i="23"/>
  <c r="W473" i="23"/>
  <c r="X473" i="23"/>
  <c r="AA473" i="23"/>
  <c r="AB473" i="23"/>
  <c r="AC473" i="23"/>
  <c r="AD473" i="23"/>
  <c r="AE473" i="23"/>
  <c r="M474" i="23"/>
  <c r="N474" i="23"/>
  <c r="O474" i="23"/>
  <c r="P474" i="23"/>
  <c r="Q474" i="23"/>
  <c r="T474" i="23"/>
  <c r="U474" i="23"/>
  <c r="V474" i="23"/>
  <c r="W474" i="23"/>
  <c r="X474" i="23"/>
  <c r="Z474" i="23"/>
  <c r="AA474" i="23"/>
  <c r="AB474" i="23"/>
  <c r="AC474" i="23"/>
  <c r="AD474" i="23"/>
  <c r="AE474" i="23"/>
  <c r="M475" i="23"/>
  <c r="N475" i="23"/>
  <c r="O475" i="23"/>
  <c r="P475" i="23"/>
  <c r="Q475" i="23"/>
  <c r="T475" i="23"/>
  <c r="U475" i="23"/>
  <c r="V475" i="23"/>
  <c r="W475" i="23"/>
  <c r="X475" i="23"/>
  <c r="AA475" i="23"/>
  <c r="AB475" i="23"/>
  <c r="AC475" i="23"/>
  <c r="AD475" i="23"/>
  <c r="AE475" i="23"/>
  <c r="M476" i="23"/>
  <c r="N476" i="23"/>
  <c r="O476" i="23"/>
  <c r="P476" i="23"/>
  <c r="Q476" i="23"/>
  <c r="T476" i="23"/>
  <c r="U476" i="23"/>
  <c r="V476" i="23"/>
  <c r="W476" i="23"/>
  <c r="X476" i="23"/>
  <c r="AA476" i="23"/>
  <c r="AB476" i="23"/>
  <c r="AC476" i="23"/>
  <c r="AD476" i="23"/>
  <c r="AE476" i="23"/>
  <c r="M477" i="23"/>
  <c r="N477" i="23"/>
  <c r="O477" i="23"/>
  <c r="P477" i="23"/>
  <c r="Q477" i="23"/>
  <c r="T477" i="23"/>
  <c r="U477" i="23"/>
  <c r="V477" i="23"/>
  <c r="W477" i="23"/>
  <c r="X477" i="23"/>
  <c r="AA477" i="23"/>
  <c r="AB477" i="23"/>
  <c r="AC477" i="23"/>
  <c r="AD477" i="23"/>
  <c r="AE477" i="23"/>
  <c r="M478" i="23"/>
  <c r="N478" i="23"/>
  <c r="O478" i="23"/>
  <c r="P478" i="23"/>
  <c r="Q478" i="23"/>
  <c r="T478" i="23"/>
  <c r="U478" i="23"/>
  <c r="V478" i="23"/>
  <c r="W478" i="23"/>
  <c r="X478" i="23"/>
  <c r="AA478" i="23"/>
  <c r="AB478" i="23"/>
  <c r="AC478" i="23"/>
  <c r="AD478" i="23"/>
  <c r="AE478" i="23"/>
  <c r="M479" i="23"/>
  <c r="N479" i="23"/>
  <c r="O479" i="23"/>
  <c r="P479" i="23"/>
  <c r="Q479" i="23"/>
  <c r="T479" i="23"/>
  <c r="U479" i="23"/>
  <c r="V479" i="23"/>
  <c r="W479" i="23"/>
  <c r="X479" i="23"/>
  <c r="AA479" i="23"/>
  <c r="AB479" i="23"/>
  <c r="AC479" i="23"/>
  <c r="AD479" i="23"/>
  <c r="AE479" i="23"/>
  <c r="M480" i="23"/>
  <c r="N480" i="23"/>
  <c r="O480" i="23"/>
  <c r="P480" i="23"/>
  <c r="Q480" i="23"/>
  <c r="T480" i="23"/>
  <c r="U480" i="23"/>
  <c r="V480" i="23"/>
  <c r="W480" i="23"/>
  <c r="X480" i="23"/>
  <c r="AA480" i="23"/>
  <c r="AB480" i="23"/>
  <c r="AC480" i="23"/>
  <c r="AD480" i="23"/>
  <c r="AE480" i="23"/>
  <c r="M481" i="23"/>
  <c r="N481" i="23"/>
  <c r="O481" i="23"/>
  <c r="P481" i="23"/>
  <c r="Q481" i="23"/>
  <c r="T481" i="23"/>
  <c r="U481" i="23"/>
  <c r="V481" i="23"/>
  <c r="W481" i="23"/>
  <c r="X481" i="23"/>
  <c r="AA481" i="23"/>
  <c r="AB481" i="23"/>
  <c r="AC481" i="23"/>
  <c r="AD481" i="23"/>
  <c r="AE481" i="23"/>
  <c r="M482" i="23"/>
  <c r="N482" i="23"/>
  <c r="O482" i="23"/>
  <c r="P482" i="23"/>
  <c r="Q482" i="23"/>
  <c r="T482" i="23"/>
  <c r="U482" i="23"/>
  <c r="V482" i="23"/>
  <c r="W482" i="23"/>
  <c r="X482" i="23"/>
  <c r="AA482" i="23"/>
  <c r="AB482" i="23"/>
  <c r="AC482" i="23"/>
  <c r="AD482" i="23"/>
  <c r="AE482" i="23"/>
  <c r="M483" i="23"/>
  <c r="N483" i="23"/>
  <c r="O483" i="23"/>
  <c r="P483" i="23"/>
  <c r="Q483" i="23"/>
  <c r="T483" i="23"/>
  <c r="U483" i="23"/>
  <c r="Z483" i="23" s="1"/>
  <c r="V483" i="23"/>
  <c r="W483" i="23"/>
  <c r="X483" i="23"/>
  <c r="AA483" i="23"/>
  <c r="AB483" i="23"/>
  <c r="AC483" i="23"/>
  <c r="AD483" i="23"/>
  <c r="AE483" i="23"/>
  <c r="M484" i="23"/>
  <c r="N484" i="23"/>
  <c r="O484" i="23"/>
  <c r="P484" i="23"/>
  <c r="Q484" i="23"/>
  <c r="T484" i="23"/>
  <c r="U484" i="23"/>
  <c r="V484" i="23"/>
  <c r="W484" i="23"/>
  <c r="X484" i="23"/>
  <c r="AA484" i="23"/>
  <c r="AB484" i="23"/>
  <c r="AC484" i="23"/>
  <c r="AD484" i="23"/>
  <c r="AE484" i="23"/>
  <c r="M485" i="23"/>
  <c r="N485" i="23"/>
  <c r="O485" i="23"/>
  <c r="P485" i="23"/>
  <c r="Q485" i="23"/>
  <c r="T485" i="23"/>
  <c r="U485" i="23"/>
  <c r="V485" i="23"/>
  <c r="W485" i="23"/>
  <c r="X485" i="23"/>
  <c r="AA485" i="23"/>
  <c r="AB485" i="23"/>
  <c r="AC485" i="23"/>
  <c r="AD485" i="23"/>
  <c r="AE485" i="23"/>
  <c r="M486" i="23"/>
  <c r="N486" i="23"/>
  <c r="O486" i="23"/>
  <c r="P486" i="23"/>
  <c r="Q486" i="23"/>
  <c r="T486" i="23"/>
  <c r="U486" i="23"/>
  <c r="V486" i="23"/>
  <c r="W486" i="23"/>
  <c r="X486" i="23"/>
  <c r="AA486" i="23"/>
  <c r="AB486" i="23"/>
  <c r="AC486" i="23"/>
  <c r="AD486" i="23"/>
  <c r="AE486" i="23"/>
  <c r="M487" i="23"/>
  <c r="N487" i="23"/>
  <c r="O487" i="23"/>
  <c r="P487" i="23"/>
  <c r="Q487" i="23"/>
  <c r="T487" i="23"/>
  <c r="U487" i="23"/>
  <c r="V487" i="23"/>
  <c r="W487" i="23"/>
  <c r="X487" i="23"/>
  <c r="AA487" i="23"/>
  <c r="AB487" i="23"/>
  <c r="AC487" i="23"/>
  <c r="AD487" i="23"/>
  <c r="AE487" i="23"/>
  <c r="M488" i="23"/>
  <c r="N488" i="23"/>
  <c r="O488" i="23"/>
  <c r="P488" i="23"/>
  <c r="Q488" i="23"/>
  <c r="T488" i="23"/>
  <c r="U488" i="23"/>
  <c r="V488" i="23"/>
  <c r="W488" i="23"/>
  <c r="X488" i="23"/>
  <c r="AA488" i="23"/>
  <c r="AB488" i="23"/>
  <c r="AC488" i="23"/>
  <c r="AD488" i="23"/>
  <c r="AE488" i="23"/>
  <c r="M489" i="23"/>
  <c r="N489" i="23"/>
  <c r="O489" i="23"/>
  <c r="P489" i="23"/>
  <c r="Q489" i="23"/>
  <c r="T489" i="23"/>
  <c r="U489" i="23"/>
  <c r="V489" i="23"/>
  <c r="W489" i="23"/>
  <c r="X489" i="23"/>
  <c r="AA489" i="23"/>
  <c r="AB489" i="23"/>
  <c r="AC489" i="23"/>
  <c r="AD489" i="23"/>
  <c r="AE489" i="23"/>
  <c r="M490" i="23"/>
  <c r="N490" i="23"/>
  <c r="O490" i="23"/>
  <c r="P490" i="23"/>
  <c r="Q490" i="23"/>
  <c r="T490" i="23"/>
  <c r="U490" i="23"/>
  <c r="V490" i="23"/>
  <c r="W490" i="23"/>
  <c r="X490" i="23"/>
  <c r="AA490" i="23"/>
  <c r="AB490" i="23"/>
  <c r="AC490" i="23"/>
  <c r="AD490" i="23"/>
  <c r="AE490" i="23"/>
  <c r="M491" i="23"/>
  <c r="N491" i="23"/>
  <c r="O491" i="23"/>
  <c r="P491" i="23"/>
  <c r="Q491" i="23"/>
  <c r="T491" i="23"/>
  <c r="U491" i="23"/>
  <c r="V491" i="23"/>
  <c r="W491" i="23"/>
  <c r="X491" i="23"/>
  <c r="AA491" i="23"/>
  <c r="AB491" i="23"/>
  <c r="AC491" i="23"/>
  <c r="AD491" i="23"/>
  <c r="AE491" i="23"/>
  <c r="M492" i="23"/>
  <c r="N492" i="23"/>
  <c r="O492" i="23"/>
  <c r="P492" i="23"/>
  <c r="Q492" i="23"/>
  <c r="T492" i="23"/>
  <c r="U492" i="23"/>
  <c r="V492" i="23"/>
  <c r="W492" i="23"/>
  <c r="X492" i="23"/>
  <c r="AA492" i="23"/>
  <c r="AB492" i="23"/>
  <c r="AC492" i="23"/>
  <c r="AD492" i="23"/>
  <c r="AE492" i="23"/>
  <c r="M493" i="23"/>
  <c r="N493" i="23"/>
  <c r="O493" i="23"/>
  <c r="P493" i="23"/>
  <c r="Q493" i="23"/>
  <c r="T493" i="23"/>
  <c r="U493" i="23"/>
  <c r="V493" i="23"/>
  <c r="W493" i="23"/>
  <c r="X493" i="23"/>
  <c r="AA493" i="23"/>
  <c r="AB493" i="23"/>
  <c r="AC493" i="23"/>
  <c r="AD493" i="23"/>
  <c r="AE493" i="23"/>
  <c r="M494" i="23"/>
  <c r="N494" i="23"/>
  <c r="O494" i="23"/>
  <c r="P494" i="23"/>
  <c r="Q494" i="23"/>
  <c r="T494" i="23"/>
  <c r="U494" i="23"/>
  <c r="V494" i="23"/>
  <c r="W494" i="23"/>
  <c r="X494" i="23"/>
  <c r="AA494" i="23"/>
  <c r="AB494" i="23"/>
  <c r="AC494" i="23"/>
  <c r="AD494" i="23"/>
  <c r="AE494" i="23"/>
  <c r="M495" i="23"/>
  <c r="N495" i="23"/>
  <c r="O495" i="23"/>
  <c r="P495" i="23"/>
  <c r="Q495" i="23"/>
  <c r="T495" i="23"/>
  <c r="U495" i="23"/>
  <c r="V495" i="23"/>
  <c r="W495" i="23"/>
  <c r="X495" i="23"/>
  <c r="AA495" i="23"/>
  <c r="AB495" i="23"/>
  <c r="AC495" i="23"/>
  <c r="AD495" i="23"/>
  <c r="AE495" i="23"/>
  <c r="M496" i="23"/>
  <c r="N496" i="23"/>
  <c r="O496" i="23"/>
  <c r="P496" i="23"/>
  <c r="Q496" i="23"/>
  <c r="T496" i="23"/>
  <c r="U496" i="23"/>
  <c r="V496" i="23"/>
  <c r="W496" i="23"/>
  <c r="X496" i="23"/>
  <c r="AA496" i="23"/>
  <c r="AB496" i="23"/>
  <c r="AC496" i="23"/>
  <c r="AD496" i="23"/>
  <c r="AE496" i="23"/>
  <c r="M497" i="23"/>
  <c r="N497" i="23"/>
  <c r="O497" i="23"/>
  <c r="P497" i="23"/>
  <c r="Q497" i="23"/>
  <c r="T497" i="23"/>
  <c r="U497" i="23"/>
  <c r="V497" i="23"/>
  <c r="W497" i="23"/>
  <c r="X497" i="23"/>
  <c r="AA497" i="23"/>
  <c r="AB497" i="23"/>
  <c r="AC497" i="23"/>
  <c r="AD497" i="23"/>
  <c r="AE497" i="23"/>
  <c r="M498" i="23"/>
  <c r="N498" i="23"/>
  <c r="O498" i="23"/>
  <c r="P498" i="23"/>
  <c r="Q498" i="23"/>
  <c r="T498" i="23"/>
  <c r="U498" i="23"/>
  <c r="V498" i="23"/>
  <c r="W498" i="23"/>
  <c r="X498" i="23"/>
  <c r="AA498" i="23"/>
  <c r="AB498" i="23"/>
  <c r="AC498" i="23"/>
  <c r="AD498" i="23"/>
  <c r="AE498" i="23"/>
  <c r="M499" i="23"/>
  <c r="N499" i="23"/>
  <c r="O499" i="23"/>
  <c r="P499" i="23"/>
  <c r="Q499" i="23"/>
  <c r="T499" i="23"/>
  <c r="U499" i="23"/>
  <c r="V499" i="23"/>
  <c r="W499" i="23"/>
  <c r="X499" i="23"/>
  <c r="AA499" i="23"/>
  <c r="AB499" i="23"/>
  <c r="AC499" i="23"/>
  <c r="AD499" i="23"/>
  <c r="AE499" i="23"/>
  <c r="M500" i="23"/>
  <c r="N500" i="23"/>
  <c r="O500" i="23"/>
  <c r="P500" i="23"/>
  <c r="Q500" i="23"/>
  <c r="T500" i="23"/>
  <c r="U500" i="23"/>
  <c r="V500" i="23"/>
  <c r="W500" i="23"/>
  <c r="X500" i="23"/>
  <c r="AA500" i="23"/>
  <c r="AB500" i="23"/>
  <c r="AC500" i="23"/>
  <c r="AD500" i="23"/>
  <c r="AE500" i="23"/>
  <c r="H402" i="23"/>
  <c r="H403" i="23"/>
  <c r="H404" i="23"/>
  <c r="H405" i="23"/>
  <c r="H406" i="23"/>
  <c r="H407" i="23"/>
  <c r="H408" i="23"/>
  <c r="H409" i="23"/>
  <c r="H410" i="23"/>
  <c r="H411" i="23"/>
  <c r="H412" i="23"/>
  <c r="H413" i="23"/>
  <c r="H414" i="23"/>
  <c r="H415" i="23"/>
  <c r="H416" i="23"/>
  <c r="H417" i="23"/>
  <c r="H418" i="23"/>
  <c r="H419" i="23"/>
  <c r="H420" i="23"/>
  <c r="H421" i="23"/>
  <c r="H422" i="23"/>
  <c r="H423" i="23"/>
  <c r="H424" i="23"/>
  <c r="H425" i="23"/>
  <c r="H426" i="23"/>
  <c r="H427" i="23"/>
  <c r="H428" i="23"/>
  <c r="H429" i="23"/>
  <c r="H430" i="23"/>
  <c r="H431" i="23"/>
  <c r="H432" i="23"/>
  <c r="H433" i="23"/>
  <c r="H434" i="23"/>
  <c r="H435" i="23"/>
  <c r="H436" i="23"/>
  <c r="H437" i="23"/>
  <c r="H438" i="23"/>
  <c r="H439" i="23"/>
  <c r="H440" i="23"/>
  <c r="H441" i="23"/>
  <c r="H442" i="23"/>
  <c r="H443" i="23"/>
  <c r="H444" i="23"/>
  <c r="H445" i="23"/>
  <c r="H446" i="23"/>
  <c r="H447" i="23"/>
  <c r="H448" i="23"/>
  <c r="H449" i="23"/>
  <c r="H450" i="23"/>
  <c r="H451" i="23"/>
  <c r="H452" i="23"/>
  <c r="H453" i="23"/>
  <c r="H454" i="23"/>
  <c r="H455" i="23"/>
  <c r="H456" i="23"/>
  <c r="H457" i="23"/>
  <c r="H458" i="23"/>
  <c r="H459" i="23"/>
  <c r="H460" i="23"/>
  <c r="H461" i="23"/>
  <c r="H462" i="23"/>
  <c r="H463" i="23"/>
  <c r="H464" i="23"/>
  <c r="H465" i="23"/>
  <c r="H466" i="23"/>
  <c r="H467" i="23"/>
  <c r="H468" i="23"/>
  <c r="H469" i="23"/>
  <c r="H470" i="23"/>
  <c r="H471" i="23"/>
  <c r="H472" i="23"/>
  <c r="H473" i="23"/>
  <c r="H474" i="23"/>
  <c r="H475" i="23"/>
  <c r="H476" i="23"/>
  <c r="H477" i="23"/>
  <c r="H478" i="23"/>
  <c r="H479" i="23"/>
  <c r="H480" i="23"/>
  <c r="H481" i="23"/>
  <c r="H482" i="23"/>
  <c r="H483" i="23"/>
  <c r="H484" i="23"/>
  <c r="H485" i="23"/>
  <c r="H486" i="23"/>
  <c r="H487" i="23"/>
  <c r="H488" i="23"/>
  <c r="H489" i="23"/>
  <c r="H490" i="23"/>
  <c r="H491" i="23"/>
  <c r="H492" i="23"/>
  <c r="H493" i="23"/>
  <c r="H494" i="23"/>
  <c r="H495" i="23"/>
  <c r="H496" i="23"/>
  <c r="H497" i="23"/>
  <c r="H498" i="23"/>
  <c r="H499" i="23"/>
  <c r="H500" i="23"/>
  <c r="AQ78" i="5"/>
  <c r="AQ77" i="5"/>
  <c r="AQ76" i="5"/>
  <c r="AQ75" i="5"/>
  <c r="AQ74" i="5"/>
  <c r="AQ73" i="5"/>
  <c r="AQ72" i="5"/>
  <c r="AQ71" i="5"/>
  <c r="AQ70" i="5"/>
  <c r="AQ69" i="5"/>
  <c r="AQ68" i="5"/>
  <c r="AQ67" i="5"/>
  <c r="AQ66" i="5"/>
  <c r="AQ65" i="5"/>
  <c r="AQ64" i="5"/>
  <c r="AQ63" i="5"/>
  <c r="AQ62" i="5"/>
  <c r="AQ61" i="5"/>
  <c r="AQ60" i="5"/>
  <c r="AQ59" i="5"/>
  <c r="AQ58" i="5"/>
  <c r="AQ57" i="5"/>
  <c r="AQ56" i="5"/>
  <c r="AQ55" i="5"/>
  <c r="AQ54" i="5"/>
  <c r="AQ53" i="5"/>
  <c r="AQ52" i="5"/>
  <c r="AQ51" i="5"/>
  <c r="AQ50" i="5"/>
  <c r="AQ49" i="5"/>
  <c r="AQ48" i="5"/>
  <c r="AQ47" i="5"/>
  <c r="AQ46" i="5"/>
  <c r="AQ45" i="5"/>
  <c r="AQ44" i="5"/>
  <c r="AG78" i="5"/>
  <c r="R78" i="5"/>
  <c r="C78" i="5"/>
  <c r="AG77" i="5"/>
  <c r="R77" i="5"/>
  <c r="C77" i="5"/>
  <c r="AG76" i="5"/>
  <c r="R76" i="5"/>
  <c r="C76" i="5"/>
  <c r="AG75" i="5"/>
  <c r="R75" i="5"/>
  <c r="C75" i="5"/>
  <c r="AG74" i="5"/>
  <c r="R74" i="5"/>
  <c r="C74" i="5"/>
  <c r="AG73" i="5"/>
  <c r="R73" i="5"/>
  <c r="C73" i="5"/>
  <c r="AG72" i="5"/>
  <c r="R72" i="5"/>
  <c r="C72" i="5"/>
  <c r="AG71" i="5"/>
  <c r="R71" i="5"/>
  <c r="C71" i="5"/>
  <c r="AG70" i="5"/>
  <c r="R70" i="5"/>
  <c r="C70" i="5"/>
  <c r="AG69" i="5"/>
  <c r="R69" i="5"/>
  <c r="C69" i="5"/>
  <c r="AG68" i="5"/>
  <c r="R68" i="5"/>
  <c r="C68" i="5"/>
  <c r="AG67" i="5"/>
  <c r="R67" i="5"/>
  <c r="C67" i="5"/>
  <c r="AG66" i="5"/>
  <c r="R66" i="5"/>
  <c r="C66" i="5"/>
  <c r="AG65" i="5"/>
  <c r="R65" i="5"/>
  <c r="C65" i="5"/>
  <c r="AG64" i="5"/>
  <c r="R64" i="5"/>
  <c r="C64" i="5"/>
  <c r="AG63" i="5"/>
  <c r="R63" i="5"/>
  <c r="C63" i="5"/>
  <c r="AG62" i="5"/>
  <c r="R62" i="5"/>
  <c r="C62" i="5"/>
  <c r="AG61" i="5"/>
  <c r="R61" i="5"/>
  <c r="C61" i="5"/>
  <c r="AG60" i="5"/>
  <c r="R60" i="5"/>
  <c r="C60" i="5"/>
  <c r="AG59" i="5"/>
  <c r="R59" i="5"/>
  <c r="C59" i="5"/>
  <c r="AG58" i="5"/>
  <c r="R58" i="5"/>
  <c r="C58" i="5"/>
  <c r="AG57" i="5"/>
  <c r="R57" i="5"/>
  <c r="C57" i="5"/>
  <c r="AG56" i="5"/>
  <c r="R56" i="5"/>
  <c r="C56" i="5"/>
  <c r="AG55" i="5"/>
  <c r="R55" i="5"/>
  <c r="C55" i="5"/>
  <c r="AG54" i="5"/>
  <c r="R54" i="5"/>
  <c r="C54" i="5"/>
  <c r="AG53" i="5"/>
  <c r="R53" i="5"/>
  <c r="C53" i="5"/>
  <c r="AG52" i="5"/>
  <c r="R52" i="5"/>
  <c r="C52" i="5"/>
  <c r="AG51" i="5"/>
  <c r="R51" i="5"/>
  <c r="C51" i="5"/>
  <c r="AG50" i="5"/>
  <c r="R50" i="5"/>
  <c r="C50" i="5"/>
  <c r="AG49" i="5"/>
  <c r="R49" i="5"/>
  <c r="C49" i="5"/>
  <c r="AG48" i="5"/>
  <c r="R48" i="5"/>
  <c r="C48" i="5"/>
  <c r="AG47" i="5"/>
  <c r="R47" i="5"/>
  <c r="C47" i="5"/>
  <c r="AG46" i="5"/>
  <c r="R46" i="5"/>
  <c r="C46" i="5"/>
  <c r="AG45" i="5"/>
  <c r="R45" i="5"/>
  <c r="C45" i="5"/>
  <c r="C44" i="5"/>
  <c r="AG499" i="23" l="1"/>
  <c r="AG491" i="23"/>
  <c r="AG483" i="23"/>
  <c r="AG475" i="23"/>
  <c r="AG435" i="23"/>
  <c r="AG458" i="23"/>
  <c r="AG500" i="23"/>
  <c r="AG492" i="23"/>
  <c r="AG484" i="23"/>
  <c r="AG476" i="23"/>
  <c r="AG467" i="23"/>
  <c r="AG452" i="23"/>
  <c r="AG436" i="23"/>
  <c r="AG428" i="23"/>
  <c r="AG420" i="23"/>
  <c r="AG412" i="23"/>
  <c r="AG469" i="23"/>
  <c r="Z463" i="23"/>
  <c r="Z455" i="23"/>
  <c r="Z447" i="23"/>
  <c r="Z439" i="23"/>
  <c r="Z431" i="23"/>
  <c r="Z423" i="23"/>
  <c r="Z415" i="23"/>
  <c r="Z407" i="23"/>
  <c r="Z498" i="23"/>
  <c r="Z490" i="23"/>
  <c r="Z482" i="23"/>
  <c r="Z465" i="23"/>
  <c r="Z499" i="23"/>
  <c r="Z491" i="23"/>
  <c r="Z475" i="23"/>
  <c r="Z451" i="23"/>
  <c r="Z450" i="23"/>
  <c r="AG448" i="23"/>
  <c r="Z434" i="23"/>
  <c r="AG432" i="23"/>
  <c r="Z427" i="23"/>
  <c r="Z419" i="23"/>
  <c r="Z418" i="23"/>
  <c r="Z417" i="23"/>
  <c r="AG416" i="23"/>
  <c r="Z411" i="23"/>
  <c r="AG465" i="23"/>
  <c r="S490" i="23"/>
  <c r="Z459" i="23"/>
  <c r="AG459" i="23"/>
  <c r="AG418" i="23"/>
  <c r="AG456" i="23"/>
  <c r="AG409" i="23"/>
  <c r="AG494" i="23"/>
  <c r="AG478" i="23"/>
  <c r="AG466" i="23"/>
  <c r="AG457" i="23"/>
  <c r="AG449" i="23"/>
  <c r="AG440" i="23"/>
  <c r="AG441" i="23"/>
  <c r="AG424" i="23"/>
  <c r="AG434" i="23"/>
  <c r="AG433" i="23"/>
  <c r="AG425" i="23"/>
  <c r="AG417" i="23"/>
  <c r="AG408" i="23"/>
  <c r="Z443" i="23"/>
  <c r="Z440" i="23"/>
  <c r="Z435" i="23"/>
  <c r="Z416" i="23"/>
  <c r="Z456" i="23"/>
  <c r="Z433" i="23"/>
  <c r="Z432" i="23"/>
  <c r="Z408" i="23"/>
  <c r="Z424" i="23"/>
  <c r="Z493" i="23"/>
  <c r="Z448" i="23"/>
  <c r="S410" i="23"/>
  <c r="S432" i="23"/>
  <c r="S447" i="23"/>
  <c r="S464" i="23"/>
  <c r="S498" i="23"/>
  <c r="S497" i="23"/>
  <c r="S431" i="23"/>
  <c r="S449" i="23"/>
  <c r="S481" i="23"/>
  <c r="S417" i="23"/>
  <c r="S446" i="23"/>
  <c r="S463" i="23"/>
  <c r="S489" i="23"/>
  <c r="S466" i="23"/>
  <c r="S450" i="23"/>
  <c r="S426" i="23"/>
  <c r="S438" i="23"/>
  <c r="S470" i="23"/>
  <c r="S442" i="23"/>
  <c r="S418" i="23"/>
  <c r="S430" i="23"/>
  <c r="S414" i="23"/>
  <c r="S493" i="23"/>
  <c r="S433" i="23"/>
  <c r="S482" i="23"/>
  <c r="S474" i="23"/>
  <c r="S473" i="23"/>
  <c r="S434" i="23"/>
  <c r="S454" i="23"/>
  <c r="S476" i="23"/>
  <c r="S455" i="23"/>
  <c r="S462" i="23"/>
  <c r="S407" i="23"/>
  <c r="S423" i="23"/>
  <c r="S415" i="23"/>
  <c r="S439" i="23"/>
  <c r="S422" i="23"/>
  <c r="S468" i="23"/>
  <c r="S492" i="23"/>
  <c r="S465" i="23"/>
  <c r="S406" i="23"/>
  <c r="S484" i="23"/>
  <c r="Z479" i="23"/>
  <c r="AG473" i="23"/>
  <c r="AG472" i="23"/>
  <c r="AG497" i="23"/>
  <c r="AG496" i="23"/>
  <c r="S491" i="23"/>
  <c r="S487" i="23"/>
  <c r="AG485" i="23"/>
  <c r="Z480" i="23"/>
  <c r="AG445" i="23"/>
  <c r="S494" i="23"/>
  <c r="Z492" i="23"/>
  <c r="Z485" i="23"/>
  <c r="S451" i="23"/>
  <c r="AG446" i="23"/>
  <c r="Z487" i="23"/>
  <c r="AG481" i="23"/>
  <c r="AG480" i="23"/>
  <c r="S475" i="23"/>
  <c r="S471" i="23"/>
  <c r="S460" i="23"/>
  <c r="S452" i="23"/>
  <c r="S499" i="23"/>
  <c r="S495" i="23"/>
  <c r="AG493" i="23"/>
  <c r="Z488" i="23"/>
  <c r="S478" i="23"/>
  <c r="Z476" i="23"/>
  <c r="S469" i="23"/>
  <c r="Z500" i="23"/>
  <c r="Z471" i="23"/>
  <c r="S500" i="23"/>
  <c r="Z495" i="23"/>
  <c r="AG489" i="23"/>
  <c r="AG488" i="23"/>
  <c r="AG486" i="23"/>
  <c r="S483" i="23"/>
  <c r="S479" i="23"/>
  <c r="AG477" i="23"/>
  <c r="Z472" i="23"/>
  <c r="AG464" i="23"/>
  <c r="Z496" i="23"/>
  <c r="S486" i="23"/>
  <c r="Z484" i="23"/>
  <c r="Z477" i="23"/>
  <c r="AG444" i="23"/>
  <c r="S436" i="23"/>
  <c r="S435" i="23"/>
  <c r="AG430" i="23"/>
  <c r="AG429" i="23"/>
  <c r="S420" i="23"/>
  <c r="S419" i="23"/>
  <c r="AG414" i="23"/>
  <c r="AG413" i="23"/>
  <c r="AG498" i="23"/>
  <c r="Z497" i="23"/>
  <c r="S496" i="23"/>
  <c r="AG490" i="23"/>
  <c r="Z489" i="23"/>
  <c r="S488" i="23"/>
  <c r="AG482" i="23"/>
  <c r="Z481" i="23"/>
  <c r="S480" i="23"/>
  <c r="AG474" i="23"/>
  <c r="Z473" i="23"/>
  <c r="S472" i="23"/>
  <c r="AG470" i="23"/>
  <c r="Z464" i="23"/>
  <c r="S459" i="23"/>
  <c r="AG451" i="23"/>
  <c r="AG419" i="23"/>
  <c r="Z468" i="23"/>
  <c r="Z467" i="23"/>
  <c r="Z461" i="23"/>
  <c r="Z460" i="23"/>
  <c r="Z453" i="23"/>
  <c r="Z452" i="23"/>
  <c r="Z437" i="23"/>
  <c r="Z436" i="23"/>
  <c r="Z421" i="23"/>
  <c r="Z420" i="23"/>
  <c r="Z469" i="23"/>
  <c r="AG468" i="23"/>
  <c r="AG450" i="23"/>
  <c r="Z449" i="23"/>
  <c r="S448" i="23"/>
  <c r="AG442" i="23"/>
  <c r="Z441" i="23"/>
  <c r="S440" i="23"/>
  <c r="AG426" i="23"/>
  <c r="Z425" i="23"/>
  <c r="S416" i="23"/>
  <c r="AG410" i="23"/>
  <c r="AG495" i="23"/>
  <c r="Z494" i="23"/>
  <c r="AG487" i="23"/>
  <c r="Z486" i="23"/>
  <c r="S485" i="23"/>
  <c r="AG479" i="23"/>
  <c r="Z478" i="23"/>
  <c r="S477" i="23"/>
  <c r="AG471" i="23"/>
  <c r="Z466" i="23"/>
  <c r="AG462" i="23"/>
  <c r="AG461" i="23"/>
  <c r="AG460" i="23"/>
  <c r="S458" i="23"/>
  <c r="S457" i="23"/>
  <c r="AG454" i="23"/>
  <c r="AG453" i="23"/>
  <c r="S444" i="23"/>
  <c r="S443" i="23"/>
  <c r="Z442" i="23"/>
  <c r="S441" i="23"/>
  <c r="AG438" i="23"/>
  <c r="AG437" i="23"/>
  <c r="S428" i="23"/>
  <c r="S427" i="23"/>
  <c r="Z426" i="23"/>
  <c r="S425" i="23"/>
  <c r="AG422" i="23"/>
  <c r="AG421" i="23"/>
  <c r="S412" i="23"/>
  <c r="S411" i="23"/>
  <c r="Z410" i="23"/>
  <c r="S409" i="23"/>
  <c r="AG406" i="23"/>
  <c r="AG405" i="23"/>
  <c r="S467" i="23"/>
  <c r="AG443" i="23"/>
  <c r="AG427" i="23"/>
  <c r="AG411" i="23"/>
  <c r="Z470" i="23"/>
  <c r="Z445" i="23"/>
  <c r="Z444" i="23"/>
  <c r="Z429" i="23"/>
  <c r="Z428" i="23"/>
  <c r="Z413" i="23"/>
  <c r="Z412" i="23"/>
  <c r="AG463" i="23"/>
  <c r="Z457" i="23"/>
  <c r="S456" i="23"/>
  <c r="S424" i="23"/>
  <c r="Z409" i="23"/>
  <c r="S408" i="23"/>
  <c r="Z462" i="23"/>
  <c r="S461" i="23"/>
  <c r="AG455" i="23"/>
  <c r="Z454" i="23"/>
  <c r="S453" i="23"/>
  <c r="AG447" i="23"/>
  <c r="Z446" i="23"/>
  <c r="S445" i="23"/>
  <c r="AG439" i="23"/>
  <c r="Z438" i="23"/>
  <c r="S437" i="23"/>
  <c r="AG431" i="23"/>
  <c r="Z430" i="23"/>
  <c r="S429" i="23"/>
  <c r="AG423" i="23"/>
  <c r="Z422" i="23"/>
  <c r="S421" i="23"/>
  <c r="AG415" i="23"/>
  <c r="Z414" i="23"/>
  <c r="S413" i="23"/>
  <c r="AG407" i="23"/>
  <c r="Z406" i="23"/>
  <c r="S405" i="23"/>
  <c r="Z405" i="23"/>
  <c r="AN51" i="5"/>
  <c r="AN50" i="5"/>
  <c r="AN47" i="5"/>
  <c r="AN46" i="5"/>
  <c r="AN49" i="5"/>
  <c r="AN48" i="5"/>
  <c r="AN45" i="5"/>
  <c r="AN52" i="5"/>
  <c r="AN53" i="5"/>
  <c r="AN54" i="5"/>
  <c r="AN55" i="5"/>
  <c r="AN56" i="5"/>
  <c r="AN57" i="5"/>
  <c r="AN58" i="5"/>
  <c r="AN59" i="5"/>
  <c r="AN60" i="5"/>
  <c r="AN61" i="5"/>
  <c r="AN62" i="5"/>
  <c r="AN63" i="5"/>
  <c r="AN64" i="5"/>
  <c r="AN65" i="5"/>
  <c r="AN66" i="5"/>
  <c r="AN67" i="5"/>
  <c r="AN68" i="5"/>
  <c r="AN69" i="5"/>
  <c r="AN70" i="5"/>
  <c r="AN71" i="5"/>
  <c r="AN72" i="5"/>
  <c r="AN73" i="5"/>
  <c r="AN74" i="5"/>
  <c r="AN75" i="5"/>
  <c r="AN76" i="5"/>
  <c r="AN77" i="5"/>
  <c r="AN78" i="5"/>
  <c r="AN44" i="5"/>
  <c r="AN79" i="5" l="1"/>
  <c r="E9" i="25" l="1"/>
  <c r="D9" i="25"/>
  <c r="H31" i="23" l="1"/>
  <c r="H47" i="23"/>
  <c r="H48" i="23"/>
  <c r="H51" i="23"/>
  <c r="H53" i="23"/>
  <c r="H54" i="23"/>
  <c r="H55" i="23"/>
  <c r="H56" i="23"/>
  <c r="H58" i="23"/>
  <c r="H60" i="23"/>
  <c r="H64" i="23"/>
  <c r="H67" i="23"/>
  <c r="H76" i="23"/>
  <c r="H95" i="23"/>
  <c r="H96" i="23"/>
  <c r="H111" i="23"/>
  <c r="H142" i="23"/>
  <c r="H173" i="23"/>
  <c r="H174" i="23"/>
  <c r="H175" i="23"/>
  <c r="H176" i="23"/>
  <c r="H177" i="23"/>
  <c r="H180" i="23"/>
  <c r="H182" i="23"/>
  <c r="H183" i="23"/>
  <c r="H184" i="23"/>
  <c r="H185" i="23"/>
  <c r="H187" i="23"/>
  <c r="H188" i="23"/>
  <c r="H190" i="23"/>
  <c r="H191" i="23"/>
  <c r="H192" i="23"/>
  <c r="H193" i="23"/>
  <c r="H194" i="23"/>
  <c r="H195" i="23"/>
  <c r="H198" i="23"/>
  <c r="H199" i="23"/>
  <c r="H200" i="23"/>
  <c r="H201" i="23"/>
  <c r="H202" i="23"/>
  <c r="H203" i="23"/>
  <c r="H205" i="23"/>
  <c r="H210" i="23"/>
  <c r="H212" i="23"/>
  <c r="H216" i="23"/>
  <c r="H221" i="23"/>
  <c r="H222" i="23"/>
  <c r="H223" i="23"/>
  <c r="H224" i="23"/>
  <c r="H225" i="23"/>
  <c r="H229" i="23"/>
  <c r="H232" i="23"/>
  <c r="H234" i="23"/>
  <c r="H235" i="23"/>
  <c r="H236" i="23"/>
  <c r="H237" i="23"/>
  <c r="H240" i="23"/>
  <c r="H241" i="23"/>
  <c r="H242" i="23"/>
  <c r="H243" i="23"/>
  <c r="H244" i="23"/>
  <c r="H245" i="23"/>
  <c r="H247" i="23"/>
  <c r="H250" i="23"/>
  <c r="H254" i="23"/>
  <c r="H257" i="23"/>
  <c r="H258" i="23"/>
  <c r="H259" i="23"/>
  <c r="H260" i="23"/>
  <c r="H266" i="23"/>
  <c r="H269" i="23"/>
  <c r="H270" i="23"/>
  <c r="H271" i="23"/>
  <c r="H274" i="23"/>
  <c r="H275" i="23"/>
  <c r="H276" i="23"/>
  <c r="H277" i="23"/>
  <c r="H278" i="23"/>
  <c r="H279" i="23"/>
  <c r="H280" i="23"/>
  <c r="H281" i="23"/>
  <c r="H285" i="23"/>
  <c r="H286" i="23"/>
  <c r="H287" i="23"/>
  <c r="H288" i="23"/>
  <c r="H289" i="23"/>
  <c r="H290" i="23"/>
  <c r="H291" i="23"/>
  <c r="H294" i="23"/>
  <c r="H295" i="23"/>
  <c r="H296" i="23"/>
  <c r="H297" i="23"/>
  <c r="H299" i="23"/>
  <c r="H300" i="23"/>
  <c r="H301" i="23"/>
  <c r="H302" i="23"/>
  <c r="H303" i="23"/>
  <c r="H304" i="23"/>
  <c r="H305" i="23"/>
  <c r="H306" i="23"/>
  <c r="H307" i="23"/>
  <c r="H308" i="23"/>
  <c r="H310" i="23"/>
  <c r="H311" i="23"/>
  <c r="H312" i="23"/>
  <c r="H313" i="23"/>
  <c r="H317" i="23"/>
  <c r="H318" i="23"/>
  <c r="H320" i="23"/>
  <c r="H321" i="23"/>
  <c r="H322" i="23"/>
  <c r="H325" i="23"/>
  <c r="H327" i="23"/>
  <c r="H328" i="23"/>
  <c r="H329" i="23"/>
  <c r="H330" i="23"/>
  <c r="H331" i="23"/>
  <c r="H332" i="23"/>
  <c r="H333" i="23"/>
  <c r="H334" i="23"/>
  <c r="H335" i="23"/>
  <c r="H336" i="23"/>
  <c r="H337" i="23"/>
  <c r="H338" i="23"/>
  <c r="H339" i="23"/>
  <c r="H349" i="23"/>
  <c r="H352" i="23"/>
  <c r="H353" i="23"/>
  <c r="H355" i="23"/>
  <c r="H356" i="23"/>
  <c r="H357" i="23"/>
  <c r="H359" i="23"/>
  <c r="H360" i="23"/>
  <c r="H364" i="23"/>
  <c r="H365" i="23"/>
  <c r="H367" i="23"/>
  <c r="H368" i="23"/>
  <c r="H369" i="23"/>
  <c r="H371" i="23"/>
  <c r="H373" i="23"/>
  <c r="H374" i="23"/>
  <c r="H376" i="23"/>
  <c r="H377" i="23"/>
  <c r="H378" i="23"/>
  <c r="H379" i="23"/>
  <c r="H380" i="23"/>
  <c r="H391" i="23"/>
  <c r="H392" i="23"/>
  <c r="H400" i="23"/>
  <c r="H401" i="23"/>
  <c r="R44" i="5"/>
  <c r="H282" i="23" l="1"/>
  <c r="H283" i="23"/>
  <c r="H226" i="23"/>
  <c r="H227" i="23"/>
  <c r="H393" i="23"/>
  <c r="H186" i="23"/>
  <c r="H398" i="23"/>
  <c r="H370" i="23"/>
  <c r="H178" i="23"/>
  <c r="H63" i="23"/>
  <c r="H350" i="23"/>
  <c r="H351" i="23"/>
  <c r="H375" i="23"/>
  <c r="H42" i="23"/>
  <c r="H361" i="23"/>
  <c r="H59" i="23"/>
  <c r="H362" i="23"/>
  <c r="H394" i="23"/>
  <c r="H363" i="23"/>
  <c r="H397" i="23"/>
  <c r="H34" i="23"/>
  <c r="H386" i="23"/>
  <c r="H10" i="23"/>
  <c r="H11" i="23"/>
  <c r="H113" i="23"/>
  <c r="H114" i="23"/>
  <c r="H152" i="23"/>
  <c r="H217" i="23"/>
  <c r="H218" i="23"/>
  <c r="H137" i="23"/>
  <c r="AG44" i="5"/>
  <c r="H97" i="23"/>
  <c r="H98" i="23"/>
  <c r="H49" i="23"/>
  <c r="H50" i="23"/>
  <c r="H89" i="23"/>
  <c r="H33" i="23"/>
  <c r="H65" i="23"/>
  <c r="H385" i="23"/>
  <c r="H25" i="23"/>
  <c r="H128" i="23"/>
  <c r="H38" i="23"/>
  <c r="H172" i="23"/>
  <c r="H389" i="23"/>
  <c r="H17" i="23"/>
  <c r="H120" i="23"/>
  <c r="H9" i="23"/>
  <c r="H112" i="23"/>
  <c r="H161" i="23"/>
  <c r="H342" i="23"/>
  <c r="H382" i="23"/>
  <c r="H5" i="23"/>
  <c r="H2" i="23"/>
  <c r="H18" i="23"/>
  <c r="H3" i="23"/>
  <c r="H41" i="23"/>
  <c r="H344" i="23"/>
  <c r="H149" i="23"/>
  <c r="H105" i="23"/>
  <c r="H121" i="23"/>
  <c r="H150" i="23"/>
  <c r="H87" i="23"/>
  <c r="H106" i="23"/>
  <c r="H151" i="23"/>
  <c r="H29" i="23"/>
  <c r="H108" i="23"/>
  <c r="H272" i="23"/>
  <c r="H273" i="23"/>
  <c r="H358" i="23"/>
  <c r="H256" i="23"/>
  <c r="H160" i="23"/>
  <c r="H251" i="23"/>
  <c r="H104" i="23"/>
  <c r="H298" i="23"/>
  <c r="H366" i="23"/>
  <c r="H40" i="23"/>
  <c r="H32" i="23"/>
  <c r="H384" i="23"/>
  <c r="H24" i="23"/>
  <c r="H127" i="23"/>
  <c r="H167" i="23"/>
  <c r="H16" i="23"/>
  <c r="H119" i="23"/>
  <c r="H140" i="23"/>
  <c r="H249" i="23"/>
  <c r="H8" i="23"/>
  <c r="H171" i="23"/>
  <c r="H263" i="23"/>
  <c r="H264" i="23"/>
  <c r="H326" i="23"/>
  <c r="H231" i="23"/>
  <c r="H103" i="23"/>
  <c r="H136" i="23"/>
  <c r="H39" i="23"/>
  <c r="H390" i="23"/>
  <c r="H354" i="23"/>
  <c r="H23" i="23"/>
  <c r="H126" i="23"/>
  <c r="H118" i="23"/>
  <c r="H15" i="23"/>
  <c r="H153" i="23"/>
  <c r="H110" i="23"/>
  <c r="H7" i="23"/>
  <c r="H164" i="23"/>
  <c r="H214" i="23"/>
  <c r="H215" i="23"/>
  <c r="H206" i="23"/>
  <c r="H207" i="23"/>
  <c r="H208" i="23"/>
  <c r="H209" i="23"/>
  <c r="H101" i="23"/>
  <c r="H94" i="23"/>
  <c r="H100" i="23"/>
  <c r="H86" i="23"/>
  <c r="H78" i="23"/>
  <c r="H246" i="23"/>
  <c r="H255" i="23"/>
  <c r="H346" i="23"/>
  <c r="H133" i="23"/>
  <c r="H395" i="23"/>
  <c r="H70" i="23"/>
  <c r="H71" i="23"/>
  <c r="H91" i="23"/>
  <c r="H75" i="23"/>
  <c r="H46" i="23"/>
  <c r="H383" i="23"/>
  <c r="H45" i="23"/>
  <c r="H30" i="23"/>
  <c r="H117" i="23"/>
  <c r="H154" i="23"/>
  <c r="H343" i="23"/>
  <c r="H14" i="23"/>
  <c r="H109" i="23"/>
  <c r="H6" i="23"/>
  <c r="H156" i="23"/>
  <c r="H157" i="23"/>
  <c r="H238" i="23"/>
  <c r="H239" i="23"/>
  <c r="H213" i="23"/>
  <c r="H309" i="23"/>
  <c r="H181" i="23"/>
  <c r="H265" i="23"/>
  <c r="H77" i="23"/>
  <c r="H261" i="23"/>
  <c r="H262" i="23"/>
  <c r="H61" i="23"/>
  <c r="H21" i="23"/>
  <c r="H155" i="23"/>
  <c r="H345" i="23"/>
  <c r="H124" i="23"/>
  <c r="H93" i="23"/>
  <c r="H162" i="23"/>
  <c r="H13" i="23"/>
  <c r="H163" i="23"/>
  <c r="H26" i="23"/>
  <c r="H129" i="23"/>
  <c r="H135" i="23"/>
  <c r="H81" i="23"/>
  <c r="H116" i="23"/>
  <c r="H145" i="23"/>
  <c r="H230" i="23"/>
  <c r="H323" i="23"/>
  <c r="H324" i="23"/>
  <c r="H292" i="23"/>
  <c r="H293" i="23"/>
  <c r="H319" i="23"/>
  <c r="H228" i="23"/>
  <c r="H197" i="23"/>
  <c r="H196" i="23"/>
  <c r="H83" i="23"/>
  <c r="H52" i="23"/>
  <c r="H68" i="23"/>
  <c r="H396" i="23"/>
  <c r="H189" i="23"/>
  <c r="H44" i="23"/>
  <c r="H284" i="23"/>
  <c r="H36" i="23"/>
  <c r="H388" i="23"/>
  <c r="H72" i="23"/>
  <c r="H146" i="23"/>
  <c r="H12" i="23"/>
  <c r="H22" i="23"/>
  <c r="H138" i="23"/>
  <c r="H147" i="23"/>
  <c r="H20" i="23"/>
  <c r="H148" i="23"/>
  <c r="H248" i="23"/>
  <c r="H141" i="23"/>
  <c r="H28" i="23"/>
  <c r="H123" i="23"/>
  <c r="H347" i="23"/>
  <c r="H37" i="23"/>
  <c r="H115" i="23"/>
  <c r="H340" i="23"/>
  <c r="H125" i="23"/>
  <c r="H341" i="23"/>
  <c r="H381" i="23"/>
  <c r="H4" i="23"/>
  <c r="H158" i="23"/>
  <c r="H159" i="23"/>
  <c r="H107" i="23"/>
  <c r="H315" i="23"/>
  <c r="H316" i="23"/>
  <c r="H267" i="23"/>
  <c r="H268" i="23"/>
  <c r="H314" i="23"/>
  <c r="H219" i="23"/>
  <c r="H220" i="23"/>
  <c r="H211" i="23"/>
  <c r="H348" i="23"/>
  <c r="H399" i="23"/>
  <c r="H179" i="23"/>
  <c r="H372" i="23"/>
  <c r="H139" i="23"/>
  <c r="H252" i="23"/>
  <c r="H233" i="23"/>
  <c r="H99" i="23"/>
  <c r="H82" i="23"/>
  <c r="H73" i="23"/>
  <c r="H102" i="23"/>
  <c r="H57" i="23"/>
  <c r="H84" i="23"/>
  <c r="H66" i="23"/>
  <c r="H85" i="23"/>
  <c r="H43" i="23"/>
  <c r="H79" i="23"/>
  <c r="H62" i="23"/>
  <c r="H204" i="23"/>
  <c r="H35" i="23"/>
  <c r="H387" i="23"/>
  <c r="H165" i="23"/>
  <c r="H27" i="23"/>
  <c r="H130" i="23"/>
  <c r="H166" i="23"/>
  <c r="H143" i="23"/>
  <c r="H134" i="23"/>
  <c r="H92" i="23"/>
  <c r="H80" i="23"/>
  <c r="H169" i="23"/>
  <c r="H170" i="23"/>
  <c r="H90" i="23"/>
  <c r="H122" i="23"/>
  <c r="H74" i="23"/>
  <c r="H132" i="23"/>
  <c r="H253" i="23"/>
  <c r="H19" i="23"/>
  <c r="H69" i="23"/>
  <c r="H144" i="23"/>
  <c r="H168" i="23"/>
  <c r="H88" i="23"/>
  <c r="H131" i="23"/>
  <c r="J7" i="24"/>
  <c r="J5" i="24"/>
  <c r="J3" i="24"/>
  <c r="AO14" i="5"/>
  <c r="AF459" i="23" l="1"/>
  <c r="AJ459" i="23" s="1"/>
  <c r="AF476" i="23"/>
  <c r="AJ476" i="23" s="1"/>
  <c r="AF492" i="23"/>
  <c r="AJ492" i="23" s="1"/>
  <c r="AF465" i="23"/>
  <c r="AJ465" i="23" s="1"/>
  <c r="AF469" i="23"/>
  <c r="AJ469" i="23" s="1"/>
  <c r="AF500" i="23"/>
  <c r="AJ500" i="23" s="1"/>
  <c r="AF466" i="23"/>
  <c r="AJ466" i="23" s="1"/>
  <c r="AF484" i="23"/>
  <c r="AJ484" i="23" s="1"/>
  <c r="AF499" i="23"/>
  <c r="AJ499" i="23" s="1"/>
  <c r="AF460" i="23"/>
  <c r="AJ460" i="23" s="1"/>
  <c r="AF442" i="23"/>
  <c r="AJ442" i="23" s="1"/>
  <c r="AF468" i="23"/>
  <c r="AJ468" i="23" s="1"/>
  <c r="AF435" i="23"/>
  <c r="AJ435" i="23" s="1"/>
  <c r="AF471" i="23"/>
  <c r="AJ471" i="23" s="1"/>
  <c r="AF446" i="23"/>
  <c r="AJ446" i="23" s="1"/>
  <c r="AF441" i="23"/>
  <c r="AJ441" i="23" s="1"/>
  <c r="AF423" i="23"/>
  <c r="AJ423" i="23" s="1"/>
  <c r="AF463" i="23"/>
  <c r="AJ463" i="23" s="1"/>
  <c r="AF494" i="23"/>
  <c r="AJ494" i="23" s="1"/>
  <c r="AF434" i="23"/>
  <c r="AJ434" i="23" s="1"/>
  <c r="AF427" i="23"/>
  <c r="AJ427" i="23" s="1"/>
  <c r="AF496" i="23"/>
  <c r="AJ496" i="23" s="1"/>
  <c r="AF445" i="23"/>
  <c r="AJ445" i="23" s="1"/>
  <c r="AF488" i="23"/>
  <c r="AJ488" i="23" s="1"/>
  <c r="AF464" i="23"/>
  <c r="AJ464" i="23" s="1"/>
  <c r="AF444" i="23"/>
  <c r="AJ444" i="23" s="1"/>
  <c r="AF436" i="23"/>
  <c r="AJ436" i="23" s="1"/>
  <c r="AF449" i="23"/>
  <c r="AJ449" i="23" s="1"/>
  <c r="AF417" i="23"/>
  <c r="AJ417" i="23" s="1"/>
  <c r="AF478" i="23"/>
  <c r="AJ478" i="23" s="1"/>
  <c r="AF431" i="23"/>
  <c r="AJ431" i="23" s="1"/>
  <c r="AF424" i="23"/>
  <c r="AJ424" i="23" s="1"/>
  <c r="AF414" i="23"/>
  <c r="AJ414" i="23" s="1"/>
  <c r="AF425" i="23"/>
  <c r="AJ425" i="23" s="1"/>
  <c r="AF455" i="23"/>
  <c r="AJ455" i="23" s="1"/>
  <c r="AF454" i="23"/>
  <c r="AJ454" i="23" s="1"/>
  <c r="AF490" i="23"/>
  <c r="AJ490" i="23" s="1"/>
  <c r="AF491" i="23"/>
  <c r="AJ491" i="23" s="1"/>
  <c r="AF479" i="23"/>
  <c r="AJ479" i="23" s="1"/>
  <c r="AF419" i="23"/>
  <c r="AJ419" i="23" s="1"/>
  <c r="AF415" i="23"/>
  <c r="AJ415" i="23" s="1"/>
  <c r="AF473" i="23"/>
  <c r="AJ473" i="23" s="1"/>
  <c r="AF495" i="23"/>
  <c r="AJ495" i="23" s="1"/>
  <c r="AF481" i="23"/>
  <c r="AJ481" i="23" s="1"/>
  <c r="AF420" i="23"/>
  <c r="AJ420" i="23" s="1"/>
  <c r="AF407" i="23"/>
  <c r="AJ407" i="23" s="1"/>
  <c r="AF462" i="23"/>
  <c r="AJ462" i="23" s="1"/>
  <c r="AF438" i="23"/>
  <c r="AJ438" i="23" s="1"/>
  <c r="AF433" i="23"/>
  <c r="AJ433" i="23" s="1"/>
  <c r="AF437" i="23"/>
  <c r="AJ437" i="23" s="1"/>
  <c r="AF474" i="23"/>
  <c r="AJ474" i="23" s="1"/>
  <c r="AF486" i="23"/>
  <c r="AJ486" i="23" s="1"/>
  <c r="AF443" i="23"/>
  <c r="AJ443" i="23" s="1"/>
  <c r="AF483" i="23"/>
  <c r="AJ483" i="23" s="1"/>
  <c r="AF410" i="23"/>
  <c r="AJ410" i="23" s="1"/>
  <c r="AF487" i="23"/>
  <c r="AJ487" i="23" s="1"/>
  <c r="AF430" i="23"/>
  <c r="AJ430" i="23" s="1"/>
  <c r="AF413" i="23"/>
  <c r="AJ413" i="23" s="1"/>
  <c r="AF453" i="23"/>
  <c r="AJ453" i="23" s="1"/>
  <c r="AF422" i="23"/>
  <c r="AJ422" i="23" s="1"/>
  <c r="AF406" i="23"/>
  <c r="AJ406" i="23" s="1"/>
  <c r="AF428" i="23"/>
  <c r="AJ428" i="23" s="1"/>
  <c r="AF405" i="23"/>
  <c r="AJ405" i="23" s="1"/>
  <c r="AF416" i="23"/>
  <c r="AJ416" i="23" s="1"/>
  <c r="AF456" i="23"/>
  <c r="AJ456" i="23" s="1"/>
  <c r="AF440" i="23"/>
  <c r="AJ440" i="23" s="1"/>
  <c r="AF482" i="23"/>
  <c r="AJ482" i="23" s="1"/>
  <c r="AF498" i="23"/>
  <c r="AJ498" i="23" s="1"/>
  <c r="AF472" i="23"/>
  <c r="AJ472" i="23" s="1"/>
  <c r="AF485" i="23"/>
  <c r="AJ485" i="23" s="1"/>
  <c r="AF480" i="23"/>
  <c r="AJ480" i="23" s="1"/>
  <c r="AF493" i="23"/>
  <c r="AJ493" i="23" s="1"/>
  <c r="AF457" i="23"/>
  <c r="AJ457" i="23" s="1"/>
  <c r="AF409" i="23"/>
  <c r="AJ409" i="23" s="1"/>
  <c r="AF439" i="23"/>
  <c r="AJ439" i="23" s="1"/>
  <c r="AF461" i="23"/>
  <c r="AJ461" i="23" s="1"/>
  <c r="AF411" i="23"/>
  <c r="AJ411" i="23" s="1"/>
  <c r="AF451" i="23"/>
  <c r="AJ451" i="23" s="1"/>
  <c r="AF475" i="23"/>
  <c r="AJ475" i="23" s="1"/>
  <c r="AF426" i="23"/>
  <c r="AJ426" i="23" s="1"/>
  <c r="AF470" i="23"/>
  <c r="AJ470" i="23" s="1"/>
  <c r="AF467" i="23"/>
  <c r="AJ467" i="23" s="1"/>
  <c r="AF477" i="23"/>
  <c r="AJ477" i="23" s="1"/>
  <c r="AF429" i="23"/>
  <c r="AJ429" i="23" s="1"/>
  <c r="AF452" i="23"/>
  <c r="AJ452" i="23" s="1"/>
  <c r="AF450" i="23"/>
  <c r="AJ450" i="23" s="1"/>
  <c r="AF448" i="23"/>
  <c r="AJ448" i="23" s="1"/>
  <c r="AF421" i="23"/>
  <c r="AJ421" i="23" s="1"/>
  <c r="AF408" i="23"/>
  <c r="AJ408" i="23" s="1"/>
  <c r="AF447" i="23"/>
  <c r="AJ447" i="23" s="1"/>
  <c r="AF418" i="23"/>
  <c r="AJ418" i="23" s="1"/>
  <c r="AF458" i="23"/>
  <c r="AJ458" i="23" s="1"/>
  <c r="AF497" i="23"/>
  <c r="AJ497" i="23" s="1"/>
  <c r="AF489" i="23"/>
  <c r="AJ489" i="23" s="1"/>
  <c r="AF432" i="23"/>
  <c r="AJ432" i="23" s="1"/>
  <c r="AF412" i="23"/>
  <c r="AJ412" i="23" s="1"/>
  <c r="Y459" i="23"/>
  <c r="AI459" i="23" s="1"/>
  <c r="Y499" i="23"/>
  <c r="AI499" i="23" s="1"/>
  <c r="Y419" i="23"/>
  <c r="AI419" i="23" s="1"/>
  <c r="Y491" i="23"/>
  <c r="AI491" i="23" s="1"/>
  <c r="Y475" i="23"/>
  <c r="AI475" i="23" s="1"/>
  <c r="Y451" i="23"/>
  <c r="AI451" i="23" s="1"/>
  <c r="Y483" i="23"/>
  <c r="AI483" i="23" s="1"/>
  <c r="Y465" i="23"/>
  <c r="AI465" i="23" s="1"/>
  <c r="Y458" i="23"/>
  <c r="AI458" i="23" s="1"/>
  <c r="Y408" i="23"/>
  <c r="AI408" i="23" s="1"/>
  <c r="Y435" i="23"/>
  <c r="AI435" i="23" s="1"/>
  <c r="Y467" i="23"/>
  <c r="AI467" i="23" s="1"/>
  <c r="Y482" i="23"/>
  <c r="AI482" i="23" s="1"/>
  <c r="Y426" i="23"/>
  <c r="AI426" i="23" s="1"/>
  <c r="Y486" i="23"/>
  <c r="AI486" i="23" s="1"/>
  <c r="Y456" i="23"/>
  <c r="AI456" i="23" s="1"/>
  <c r="Y452" i="23"/>
  <c r="AI452" i="23" s="1"/>
  <c r="Y421" i="23"/>
  <c r="AI421" i="23" s="1"/>
  <c r="Y430" i="23"/>
  <c r="AI430" i="23" s="1"/>
  <c r="Y470" i="23"/>
  <c r="AI470" i="23" s="1"/>
  <c r="Y428" i="23"/>
  <c r="AI428" i="23" s="1"/>
  <c r="Y457" i="23"/>
  <c r="AI457" i="23" s="1"/>
  <c r="Y445" i="23"/>
  <c r="AI445" i="23" s="1"/>
  <c r="Y466" i="23"/>
  <c r="AI466" i="23" s="1"/>
  <c r="Y462" i="23"/>
  <c r="AI462" i="23" s="1"/>
  <c r="Y443" i="23"/>
  <c r="AI443" i="23" s="1"/>
  <c r="Y485" i="23"/>
  <c r="AI485" i="23" s="1"/>
  <c r="Y471" i="23"/>
  <c r="AI471" i="23" s="1"/>
  <c r="Y431" i="23"/>
  <c r="AI431" i="23" s="1"/>
  <c r="Y439" i="23"/>
  <c r="AI439" i="23" s="1"/>
  <c r="Y490" i="23"/>
  <c r="AI490" i="23" s="1"/>
  <c r="Y415" i="23"/>
  <c r="AI415" i="23" s="1"/>
  <c r="Y407" i="23"/>
  <c r="AI407" i="23" s="1"/>
  <c r="Y464" i="23"/>
  <c r="AI464" i="23" s="1"/>
  <c r="Y442" i="23"/>
  <c r="AI442" i="23" s="1"/>
  <c r="Y487" i="23"/>
  <c r="AI487" i="23" s="1"/>
  <c r="Y454" i="23"/>
  <c r="AI454" i="23" s="1"/>
  <c r="Y424" i="23"/>
  <c r="AI424" i="23" s="1"/>
  <c r="Y461" i="23"/>
  <c r="AI461" i="23" s="1"/>
  <c r="Y427" i="23"/>
  <c r="AI427" i="23" s="1"/>
  <c r="Y463" i="23"/>
  <c r="AI463" i="23" s="1"/>
  <c r="Y455" i="23"/>
  <c r="AI455" i="23" s="1"/>
  <c r="Y473" i="23"/>
  <c r="AI473" i="23" s="1"/>
  <c r="Y488" i="23"/>
  <c r="AI488" i="23" s="1"/>
  <c r="Y433" i="23"/>
  <c r="AI433" i="23" s="1"/>
  <c r="Y498" i="23"/>
  <c r="AI498" i="23" s="1"/>
  <c r="Y410" i="23"/>
  <c r="AI410" i="23" s="1"/>
  <c r="Y434" i="23"/>
  <c r="AI434" i="23" s="1"/>
  <c r="Y441" i="23"/>
  <c r="AI441" i="23" s="1"/>
  <c r="Y418" i="23"/>
  <c r="AI418" i="23" s="1"/>
  <c r="Y476" i="23"/>
  <c r="AI476" i="23" s="1"/>
  <c r="Y495" i="23"/>
  <c r="AI495" i="23" s="1"/>
  <c r="Y496" i="23"/>
  <c r="AI496" i="23" s="1"/>
  <c r="Y422" i="23"/>
  <c r="AI422" i="23" s="1"/>
  <c r="Y420" i="23"/>
  <c r="AI420" i="23" s="1"/>
  <c r="Y449" i="23"/>
  <c r="AI449" i="23" s="1"/>
  <c r="Y413" i="23"/>
  <c r="AI413" i="23" s="1"/>
  <c r="Y440" i="23"/>
  <c r="AI440" i="23" s="1"/>
  <c r="Y411" i="23"/>
  <c r="AI411" i="23" s="1"/>
  <c r="Y489" i="23"/>
  <c r="AI489" i="23" s="1"/>
  <c r="Y497" i="23"/>
  <c r="AI497" i="23" s="1"/>
  <c r="Y469" i="23"/>
  <c r="AI469" i="23" s="1"/>
  <c r="Y450" i="23"/>
  <c r="AI450" i="23" s="1"/>
  <c r="Y492" i="23"/>
  <c r="AI492" i="23" s="1"/>
  <c r="Y460" i="23"/>
  <c r="AI460" i="23" s="1"/>
  <c r="Y437" i="23"/>
  <c r="AI437" i="23" s="1"/>
  <c r="Y448" i="23"/>
  <c r="AI448" i="23" s="1"/>
  <c r="Y405" i="23"/>
  <c r="AI405" i="23" s="1"/>
  <c r="Y447" i="23"/>
  <c r="AI447" i="23" s="1"/>
  <c r="Y477" i="23"/>
  <c r="AI477" i="23" s="1"/>
  <c r="Y468" i="23"/>
  <c r="AI468" i="23" s="1"/>
  <c r="Y493" i="23"/>
  <c r="AI493" i="23" s="1"/>
  <c r="Y423" i="23"/>
  <c r="AI423" i="23" s="1"/>
  <c r="Y417" i="23"/>
  <c r="AI417" i="23" s="1"/>
  <c r="Y480" i="23"/>
  <c r="AI480" i="23" s="1"/>
  <c r="Y494" i="23"/>
  <c r="AI494" i="23" s="1"/>
  <c r="Y446" i="23"/>
  <c r="AI446" i="23" s="1"/>
  <c r="Y416" i="23"/>
  <c r="AI416" i="23" s="1"/>
  <c r="Y444" i="23"/>
  <c r="AI444" i="23" s="1"/>
  <c r="Y412" i="23"/>
  <c r="AI412" i="23" s="1"/>
  <c r="Y409" i="23"/>
  <c r="AI409" i="23" s="1"/>
  <c r="Y479" i="23"/>
  <c r="AI479" i="23" s="1"/>
  <c r="Y500" i="23"/>
  <c r="AI500" i="23" s="1"/>
  <c r="Y436" i="23"/>
  <c r="AI436" i="23" s="1"/>
  <c r="Y414" i="23"/>
  <c r="AI414" i="23" s="1"/>
  <c r="Y425" i="23"/>
  <c r="AI425" i="23" s="1"/>
  <c r="Y478" i="23"/>
  <c r="AI478" i="23" s="1"/>
  <c r="Y481" i="23"/>
  <c r="AI481" i="23" s="1"/>
  <c r="Y474" i="23"/>
  <c r="AI474" i="23" s="1"/>
  <c r="Y472" i="23"/>
  <c r="AI472" i="23" s="1"/>
  <c r="Y484" i="23"/>
  <c r="AI484" i="23" s="1"/>
  <c r="Y438" i="23"/>
  <c r="AI438" i="23" s="1"/>
  <c r="Y406" i="23"/>
  <c r="AI406" i="23" s="1"/>
  <c r="Y453" i="23"/>
  <c r="AI453" i="23" s="1"/>
  <c r="Y429" i="23"/>
  <c r="AI429" i="23" s="1"/>
  <c r="Y432" i="23"/>
  <c r="AI432" i="23" s="1"/>
  <c r="R442" i="23"/>
  <c r="R474" i="23"/>
  <c r="R410" i="23"/>
  <c r="R418" i="23"/>
  <c r="R463" i="23"/>
  <c r="R482" i="23"/>
  <c r="R434" i="23"/>
  <c r="R465" i="23"/>
  <c r="R490" i="23"/>
  <c r="R426" i="23"/>
  <c r="R450" i="23"/>
  <c r="R498" i="23"/>
  <c r="R407" i="23"/>
  <c r="R489" i="23"/>
  <c r="R481" i="23"/>
  <c r="R476" i="23"/>
  <c r="R446" i="23"/>
  <c r="R487" i="23"/>
  <c r="R451" i="23"/>
  <c r="R452" i="23"/>
  <c r="R467" i="23"/>
  <c r="R416" i="23"/>
  <c r="R443" i="23"/>
  <c r="R438" i="23"/>
  <c r="R417" i="23"/>
  <c r="R413" i="23"/>
  <c r="R406" i="23"/>
  <c r="R471" i="23"/>
  <c r="R435" i="23"/>
  <c r="R427" i="23"/>
  <c r="R472" i="23"/>
  <c r="R483" i="23"/>
  <c r="R408" i="23"/>
  <c r="R458" i="23"/>
  <c r="R492" i="23"/>
  <c r="R473" i="23"/>
  <c r="R500" i="23"/>
  <c r="R405" i="23"/>
  <c r="R466" i="23"/>
  <c r="R462" i="23"/>
  <c r="R424" i="23"/>
  <c r="R484" i="23"/>
  <c r="R459" i="23"/>
  <c r="R480" i="23"/>
  <c r="R485" i="23"/>
  <c r="R412" i="23"/>
  <c r="R409" i="23"/>
  <c r="R437" i="23"/>
  <c r="R441" i="23"/>
  <c r="R449" i="23"/>
  <c r="R497" i="23"/>
  <c r="R494" i="23"/>
  <c r="R475" i="23"/>
  <c r="R499" i="23"/>
  <c r="R478" i="23"/>
  <c r="R486" i="23"/>
  <c r="R436" i="23"/>
  <c r="R420" i="23"/>
  <c r="R423" i="23"/>
  <c r="R414" i="23"/>
  <c r="R428" i="23"/>
  <c r="R447" i="23"/>
  <c r="R461" i="23"/>
  <c r="R425" i="23"/>
  <c r="R445" i="23"/>
  <c r="R488" i="23"/>
  <c r="R433" i="23"/>
  <c r="R477" i="23"/>
  <c r="R493" i="23"/>
  <c r="R495" i="23"/>
  <c r="R419" i="23"/>
  <c r="R430" i="23"/>
  <c r="R457" i="23"/>
  <c r="R415" i="23"/>
  <c r="R456" i="23"/>
  <c r="R422" i="23"/>
  <c r="R464" i="23"/>
  <c r="R496" i="23"/>
  <c r="R440" i="23"/>
  <c r="R491" i="23"/>
  <c r="R460" i="23"/>
  <c r="R469" i="23"/>
  <c r="R448" i="23"/>
  <c r="R444" i="23"/>
  <c r="R411" i="23"/>
  <c r="R421" i="23"/>
  <c r="R432" i="23"/>
  <c r="R453" i="23"/>
  <c r="R429" i="23"/>
  <c r="R479" i="23"/>
  <c r="R468" i="23"/>
  <c r="R455" i="23"/>
  <c r="R470" i="23"/>
  <c r="R431" i="23"/>
  <c r="R454" i="23"/>
  <c r="R439" i="23"/>
  <c r="C6" i="24"/>
  <c r="C4" i="24"/>
  <c r="U9" i="25"/>
  <c r="AS41" i="21"/>
  <c r="AO35" i="5"/>
  <c r="D6" i="27" l="1"/>
  <c r="D5" i="27"/>
  <c r="G4" i="27"/>
  <c r="V9" i="25" l="1"/>
  <c r="AO45" i="5" l="1"/>
  <c r="AO46" i="5"/>
  <c r="AO47" i="5"/>
  <c r="AO48" i="5"/>
  <c r="AO49" i="5"/>
  <c r="AO50" i="5"/>
  <c r="AO51" i="5"/>
  <c r="AO52" i="5"/>
  <c r="AO53" i="5"/>
  <c r="AO54" i="5"/>
  <c r="AO55" i="5"/>
  <c r="AO56" i="5"/>
  <c r="AO57" i="5"/>
  <c r="AO58" i="5"/>
  <c r="AO59" i="5"/>
  <c r="AO60" i="5"/>
  <c r="AO61" i="5"/>
  <c r="AO62" i="5"/>
  <c r="AO63" i="5"/>
  <c r="AO64" i="5"/>
  <c r="AO65" i="5"/>
  <c r="AO66" i="5"/>
  <c r="AO67" i="5"/>
  <c r="AO68" i="5"/>
  <c r="AO69" i="5"/>
  <c r="AO70" i="5"/>
  <c r="AO71" i="5"/>
  <c r="AO72" i="5"/>
  <c r="AO73" i="5"/>
  <c r="AO74" i="5"/>
  <c r="AO75" i="5"/>
  <c r="AO76" i="5"/>
  <c r="AO77" i="5"/>
  <c r="C9" i="25" l="1"/>
  <c r="AA3" i="23" l="1"/>
  <c r="AA4" i="23"/>
  <c r="AA5" i="23"/>
  <c r="AA6" i="23"/>
  <c r="AA7" i="23"/>
  <c r="AA8" i="23"/>
  <c r="AA9" i="23"/>
  <c r="AA10" i="23"/>
  <c r="AA11" i="23"/>
  <c r="AA12" i="23"/>
  <c r="AA13" i="23"/>
  <c r="AA14" i="23"/>
  <c r="AA15" i="23"/>
  <c r="AA16" i="23"/>
  <c r="AA17" i="23"/>
  <c r="AA18" i="23"/>
  <c r="AA19" i="23"/>
  <c r="AA20" i="23"/>
  <c r="AA21" i="23"/>
  <c r="AA22" i="23"/>
  <c r="AA23" i="23"/>
  <c r="AA24" i="23"/>
  <c r="AA25" i="23"/>
  <c r="AA26" i="23"/>
  <c r="AA27" i="23"/>
  <c r="AA28" i="23"/>
  <c r="AA29" i="23"/>
  <c r="AA30" i="23"/>
  <c r="AA31" i="23"/>
  <c r="AA32" i="23"/>
  <c r="AA33" i="23"/>
  <c r="AA34" i="23"/>
  <c r="AA35" i="23"/>
  <c r="AA36" i="23"/>
  <c r="AA37" i="23"/>
  <c r="AA38" i="23"/>
  <c r="AA39" i="23"/>
  <c r="AA40" i="23"/>
  <c r="AA41" i="23"/>
  <c r="AA42" i="23"/>
  <c r="AA43" i="23"/>
  <c r="AA44" i="23"/>
  <c r="AA45" i="23"/>
  <c r="AA46" i="23"/>
  <c r="AA47" i="23"/>
  <c r="AA48" i="23"/>
  <c r="AA49" i="23"/>
  <c r="AA50" i="23"/>
  <c r="AA51" i="23"/>
  <c r="AA52" i="23"/>
  <c r="AA53" i="23"/>
  <c r="AA54" i="23"/>
  <c r="AA55" i="23"/>
  <c r="AA56" i="23"/>
  <c r="AA57" i="23"/>
  <c r="AA58" i="23"/>
  <c r="AA59" i="23"/>
  <c r="AA60" i="23"/>
  <c r="AA61" i="23"/>
  <c r="AA62" i="23"/>
  <c r="AA63" i="23"/>
  <c r="AA64" i="23"/>
  <c r="AA65" i="23"/>
  <c r="AA66" i="23"/>
  <c r="AA67" i="23"/>
  <c r="AA68" i="23"/>
  <c r="AA69" i="23"/>
  <c r="AA70" i="23"/>
  <c r="AA71" i="23"/>
  <c r="AA72" i="23"/>
  <c r="AA73" i="23"/>
  <c r="AA74" i="23"/>
  <c r="AA75" i="23"/>
  <c r="AA76" i="23"/>
  <c r="AA77" i="23"/>
  <c r="AA78" i="23"/>
  <c r="AA79" i="23"/>
  <c r="AA80" i="23"/>
  <c r="AA81" i="23"/>
  <c r="AA82" i="23"/>
  <c r="AA83" i="23"/>
  <c r="AA84" i="23"/>
  <c r="AA85" i="23"/>
  <c r="AA86" i="23"/>
  <c r="AA87" i="23"/>
  <c r="AA88" i="23"/>
  <c r="AA89" i="23"/>
  <c r="AA90" i="23"/>
  <c r="AA91" i="23"/>
  <c r="AA92" i="23"/>
  <c r="AA93" i="23"/>
  <c r="AA94" i="23"/>
  <c r="AA95" i="23"/>
  <c r="AA96" i="23"/>
  <c r="AA97" i="23"/>
  <c r="AA98" i="23"/>
  <c r="AA99" i="23"/>
  <c r="AA100" i="23"/>
  <c r="AA101" i="23"/>
  <c r="AA102" i="23"/>
  <c r="AA103" i="23"/>
  <c r="AA104" i="23"/>
  <c r="AA105" i="23"/>
  <c r="AA106" i="23"/>
  <c r="AA107" i="23"/>
  <c r="AA108" i="23"/>
  <c r="AA109" i="23"/>
  <c r="AA110" i="23"/>
  <c r="AA111" i="23"/>
  <c r="AA112" i="23"/>
  <c r="AA113" i="23"/>
  <c r="AA114" i="23"/>
  <c r="AA115" i="23"/>
  <c r="AA116" i="23"/>
  <c r="AA117" i="23"/>
  <c r="AA118" i="23"/>
  <c r="AA119" i="23"/>
  <c r="AA120" i="23"/>
  <c r="AA121" i="23"/>
  <c r="AA122" i="23"/>
  <c r="AA123" i="23"/>
  <c r="AA124" i="23"/>
  <c r="AA125" i="23"/>
  <c r="AA126" i="23"/>
  <c r="AA127" i="23"/>
  <c r="AA128" i="23"/>
  <c r="AA129" i="23"/>
  <c r="AA130" i="23"/>
  <c r="AA131" i="23"/>
  <c r="AA132" i="23"/>
  <c r="AA133" i="23"/>
  <c r="AA134" i="23"/>
  <c r="AA135" i="23"/>
  <c r="AA136" i="23"/>
  <c r="AA137" i="23"/>
  <c r="AA138" i="23"/>
  <c r="AA139" i="23"/>
  <c r="AA140" i="23"/>
  <c r="AA141" i="23"/>
  <c r="AA142" i="23"/>
  <c r="AA143" i="23"/>
  <c r="AA144" i="23"/>
  <c r="AA145" i="23"/>
  <c r="AA146" i="23"/>
  <c r="AA147" i="23"/>
  <c r="AA148" i="23"/>
  <c r="AA149" i="23"/>
  <c r="AA150" i="23"/>
  <c r="AA151" i="23"/>
  <c r="AA152" i="23"/>
  <c r="AA153" i="23"/>
  <c r="AA154" i="23"/>
  <c r="AA155" i="23"/>
  <c r="AA156" i="23"/>
  <c r="AA157" i="23"/>
  <c r="AA158" i="23"/>
  <c r="AA159" i="23"/>
  <c r="AA160" i="23"/>
  <c r="AA161" i="23"/>
  <c r="AA162" i="23"/>
  <c r="AA163" i="23"/>
  <c r="AA164" i="23"/>
  <c r="AA165" i="23"/>
  <c r="AA166" i="23"/>
  <c r="AA167" i="23"/>
  <c r="AA168" i="23"/>
  <c r="AA169" i="23"/>
  <c r="AA170" i="23"/>
  <c r="AA171" i="23"/>
  <c r="AA172" i="23"/>
  <c r="AA173" i="23"/>
  <c r="AA174" i="23"/>
  <c r="AA175" i="23"/>
  <c r="AA176" i="23"/>
  <c r="AA177" i="23"/>
  <c r="AA178" i="23"/>
  <c r="AA179" i="23"/>
  <c r="AA180" i="23"/>
  <c r="AA181" i="23"/>
  <c r="AA182" i="23"/>
  <c r="AA183" i="23"/>
  <c r="AA184" i="23"/>
  <c r="AA185" i="23"/>
  <c r="AA186" i="23"/>
  <c r="AA187" i="23"/>
  <c r="AA188" i="23"/>
  <c r="AA189" i="23"/>
  <c r="AA190" i="23"/>
  <c r="AA191" i="23"/>
  <c r="AA192" i="23"/>
  <c r="AA193" i="23"/>
  <c r="AA194" i="23"/>
  <c r="AA195" i="23"/>
  <c r="AA196" i="23"/>
  <c r="AA197" i="23"/>
  <c r="AA198" i="23"/>
  <c r="AA199" i="23"/>
  <c r="AA200" i="23"/>
  <c r="AA201" i="23"/>
  <c r="AA202" i="23"/>
  <c r="AA203" i="23"/>
  <c r="AA204" i="23"/>
  <c r="AA205" i="23"/>
  <c r="AA206" i="23"/>
  <c r="AA207" i="23"/>
  <c r="AA208" i="23"/>
  <c r="AA209" i="23"/>
  <c r="AA210" i="23"/>
  <c r="AA211" i="23"/>
  <c r="AA212" i="23"/>
  <c r="AA213" i="23"/>
  <c r="AA214" i="23"/>
  <c r="AA215" i="23"/>
  <c r="AA216" i="23"/>
  <c r="AA217" i="23"/>
  <c r="AA218" i="23"/>
  <c r="AA219" i="23"/>
  <c r="AA220" i="23"/>
  <c r="AA221" i="23"/>
  <c r="AA222" i="23"/>
  <c r="AA223" i="23"/>
  <c r="AA224" i="23"/>
  <c r="AA225" i="23"/>
  <c r="AA226" i="23"/>
  <c r="AA227" i="23"/>
  <c r="AA228" i="23"/>
  <c r="AA229" i="23"/>
  <c r="AA230" i="23"/>
  <c r="AA231" i="23"/>
  <c r="AA232" i="23"/>
  <c r="AA233" i="23"/>
  <c r="AA234" i="23"/>
  <c r="AA235" i="23"/>
  <c r="AA236" i="23"/>
  <c r="AA237" i="23"/>
  <c r="AA238" i="23"/>
  <c r="AA239" i="23"/>
  <c r="AA240" i="23"/>
  <c r="AA241" i="23"/>
  <c r="AA242" i="23"/>
  <c r="AA243" i="23"/>
  <c r="AA244" i="23"/>
  <c r="AA245" i="23"/>
  <c r="AA246" i="23"/>
  <c r="AA247" i="23"/>
  <c r="AA248" i="23"/>
  <c r="AA249" i="23"/>
  <c r="AA250" i="23"/>
  <c r="AA251" i="23"/>
  <c r="AA252" i="23"/>
  <c r="AA253" i="23"/>
  <c r="AA254" i="23"/>
  <c r="AA255" i="23"/>
  <c r="AA256" i="23"/>
  <c r="AA257" i="23"/>
  <c r="AA258" i="23"/>
  <c r="AA259" i="23"/>
  <c r="AA260" i="23"/>
  <c r="AA261" i="23"/>
  <c r="AA262" i="23"/>
  <c r="AA263" i="23"/>
  <c r="AA264" i="23"/>
  <c r="AA265" i="23"/>
  <c r="AA266" i="23"/>
  <c r="AA267" i="23"/>
  <c r="AA268" i="23"/>
  <c r="AA269" i="23"/>
  <c r="AA270" i="23"/>
  <c r="AA271" i="23"/>
  <c r="AA272" i="23"/>
  <c r="AA273" i="23"/>
  <c r="AA274" i="23"/>
  <c r="AA275" i="23"/>
  <c r="AA276" i="23"/>
  <c r="AA277" i="23"/>
  <c r="AA278" i="23"/>
  <c r="AA279" i="23"/>
  <c r="AA280" i="23"/>
  <c r="AA281" i="23"/>
  <c r="AA282" i="23"/>
  <c r="AA283" i="23"/>
  <c r="AA284" i="23"/>
  <c r="AA285" i="23"/>
  <c r="AA286" i="23"/>
  <c r="AA287" i="23"/>
  <c r="AA288" i="23"/>
  <c r="AA289" i="23"/>
  <c r="AA290" i="23"/>
  <c r="AA291" i="23"/>
  <c r="AA292" i="23"/>
  <c r="AA293" i="23"/>
  <c r="AA294" i="23"/>
  <c r="AA295" i="23"/>
  <c r="AA296" i="23"/>
  <c r="AA297" i="23"/>
  <c r="AA298" i="23"/>
  <c r="AA299" i="23"/>
  <c r="AA300" i="23"/>
  <c r="AA301" i="23"/>
  <c r="AA302" i="23"/>
  <c r="AA303" i="23"/>
  <c r="AA304" i="23"/>
  <c r="AA305" i="23"/>
  <c r="AA306" i="23"/>
  <c r="AA307" i="23"/>
  <c r="AA308" i="23"/>
  <c r="AA309" i="23"/>
  <c r="AA310" i="23"/>
  <c r="AA311" i="23"/>
  <c r="AA312" i="23"/>
  <c r="AA313" i="23"/>
  <c r="AA314" i="23"/>
  <c r="AA315" i="23"/>
  <c r="AA316" i="23"/>
  <c r="AA317" i="23"/>
  <c r="AA318" i="23"/>
  <c r="AA319" i="23"/>
  <c r="AA320" i="23"/>
  <c r="AA321" i="23"/>
  <c r="AA322" i="23"/>
  <c r="AA323" i="23"/>
  <c r="AA324" i="23"/>
  <c r="AA325" i="23"/>
  <c r="AA326" i="23"/>
  <c r="AA327" i="23"/>
  <c r="AA328" i="23"/>
  <c r="AA329" i="23"/>
  <c r="AA330" i="23"/>
  <c r="AA331" i="23"/>
  <c r="AA332" i="23"/>
  <c r="AA333" i="23"/>
  <c r="AA334" i="23"/>
  <c r="AA335" i="23"/>
  <c r="AA336" i="23"/>
  <c r="AA337" i="23"/>
  <c r="AA338" i="23"/>
  <c r="AA339" i="23"/>
  <c r="AA340" i="23"/>
  <c r="AA341" i="23"/>
  <c r="AA342" i="23"/>
  <c r="AA343" i="23"/>
  <c r="AA344" i="23"/>
  <c r="AA345" i="23"/>
  <c r="AA346" i="23"/>
  <c r="AA347" i="23"/>
  <c r="AA348" i="23"/>
  <c r="AA349" i="23"/>
  <c r="AA350" i="23"/>
  <c r="AA351" i="23"/>
  <c r="AA352" i="23"/>
  <c r="AA353" i="23"/>
  <c r="AA354" i="23"/>
  <c r="AA355" i="23"/>
  <c r="AA356" i="23"/>
  <c r="AA357" i="23"/>
  <c r="AA358" i="23"/>
  <c r="AA359" i="23"/>
  <c r="AA360" i="23"/>
  <c r="AA361" i="23"/>
  <c r="AA362" i="23"/>
  <c r="AA363" i="23"/>
  <c r="AA364" i="23"/>
  <c r="AA365" i="23"/>
  <c r="AA366" i="23"/>
  <c r="AA367" i="23"/>
  <c r="AA368" i="23"/>
  <c r="AA369" i="23"/>
  <c r="AA370" i="23"/>
  <c r="AA371" i="23"/>
  <c r="AA372" i="23"/>
  <c r="AA373" i="23"/>
  <c r="AA374" i="23"/>
  <c r="AA375" i="23"/>
  <c r="AA376" i="23"/>
  <c r="AA377" i="23"/>
  <c r="AA378" i="23"/>
  <c r="AA379" i="23"/>
  <c r="AA380" i="23"/>
  <c r="AA381" i="23"/>
  <c r="AA382" i="23"/>
  <c r="AA383" i="23"/>
  <c r="AA384" i="23"/>
  <c r="AA385" i="23"/>
  <c r="AA386" i="23"/>
  <c r="AA387" i="23"/>
  <c r="AA388" i="23"/>
  <c r="AA389" i="23"/>
  <c r="AA390" i="23"/>
  <c r="AA391" i="23"/>
  <c r="AA392" i="23"/>
  <c r="AA393" i="23"/>
  <c r="AA394" i="23"/>
  <c r="AA395" i="23"/>
  <c r="AA396" i="23"/>
  <c r="AA397" i="23"/>
  <c r="AA398" i="23"/>
  <c r="AA399" i="23"/>
  <c r="AA400" i="23"/>
  <c r="AA401" i="23"/>
  <c r="AA402" i="23"/>
  <c r="AA403" i="23"/>
  <c r="AA404" i="23"/>
  <c r="AA2" i="23"/>
  <c r="AB3" i="23"/>
  <c r="AB4" i="23"/>
  <c r="AB5" i="23"/>
  <c r="AB6" i="23"/>
  <c r="AB7" i="23"/>
  <c r="AB8" i="23"/>
  <c r="AB9" i="23"/>
  <c r="AB10" i="23"/>
  <c r="AB11" i="23"/>
  <c r="AB12" i="23"/>
  <c r="AB13" i="23"/>
  <c r="AB14" i="23"/>
  <c r="AB15" i="23"/>
  <c r="AB16" i="23"/>
  <c r="AB17" i="23"/>
  <c r="AB18" i="23"/>
  <c r="AB19" i="23"/>
  <c r="AB20" i="23"/>
  <c r="AB21" i="23"/>
  <c r="AB22" i="23"/>
  <c r="AB23" i="23"/>
  <c r="AB24" i="23"/>
  <c r="AB25" i="23"/>
  <c r="AB26" i="23"/>
  <c r="AB27" i="23"/>
  <c r="AB28" i="23"/>
  <c r="AB29" i="23"/>
  <c r="AB30" i="23"/>
  <c r="AB31" i="23"/>
  <c r="AB32" i="23"/>
  <c r="AB33" i="23"/>
  <c r="AB34" i="23"/>
  <c r="AB35" i="23"/>
  <c r="AB36" i="23"/>
  <c r="AB37" i="23"/>
  <c r="AB38" i="23"/>
  <c r="AB39" i="23"/>
  <c r="AB40" i="23"/>
  <c r="AB41" i="23"/>
  <c r="AB42" i="23"/>
  <c r="AB43" i="23"/>
  <c r="AB44" i="23"/>
  <c r="AB45" i="23"/>
  <c r="AB46" i="23"/>
  <c r="AB47" i="23"/>
  <c r="AB48" i="23"/>
  <c r="AB49" i="23"/>
  <c r="AB50" i="23"/>
  <c r="AB51" i="23"/>
  <c r="AB52" i="23"/>
  <c r="AB53" i="23"/>
  <c r="AB54" i="23"/>
  <c r="AB55" i="23"/>
  <c r="AB56" i="23"/>
  <c r="AB57" i="23"/>
  <c r="AB58" i="23"/>
  <c r="AB59" i="23"/>
  <c r="AB60" i="23"/>
  <c r="AB61" i="23"/>
  <c r="AB62" i="23"/>
  <c r="AB63" i="23"/>
  <c r="AB64" i="23"/>
  <c r="AB65" i="23"/>
  <c r="AB66" i="23"/>
  <c r="AB67" i="23"/>
  <c r="AB68" i="23"/>
  <c r="AB69" i="23"/>
  <c r="AB70" i="23"/>
  <c r="AB71" i="23"/>
  <c r="AB72" i="23"/>
  <c r="AB73" i="23"/>
  <c r="AB74" i="23"/>
  <c r="AB75" i="23"/>
  <c r="AB76" i="23"/>
  <c r="AB77" i="23"/>
  <c r="AB78" i="23"/>
  <c r="AB79" i="23"/>
  <c r="AB80" i="23"/>
  <c r="AB81" i="23"/>
  <c r="AB82" i="23"/>
  <c r="AB83" i="23"/>
  <c r="AB84" i="23"/>
  <c r="AB85" i="23"/>
  <c r="AB86" i="23"/>
  <c r="AB87" i="23"/>
  <c r="AB88" i="23"/>
  <c r="AB89" i="23"/>
  <c r="AB90" i="23"/>
  <c r="AB91" i="23"/>
  <c r="AB92" i="23"/>
  <c r="AB93" i="23"/>
  <c r="AB94" i="23"/>
  <c r="AB95" i="23"/>
  <c r="AB96" i="23"/>
  <c r="AB97" i="23"/>
  <c r="AB98" i="23"/>
  <c r="AB99" i="23"/>
  <c r="AB100" i="23"/>
  <c r="AB101" i="23"/>
  <c r="AB102" i="23"/>
  <c r="AB103" i="23"/>
  <c r="AB104" i="23"/>
  <c r="AB105" i="23"/>
  <c r="AB106" i="23"/>
  <c r="AB107" i="23"/>
  <c r="AB108" i="23"/>
  <c r="AB109" i="23"/>
  <c r="AB110" i="23"/>
  <c r="AB111" i="23"/>
  <c r="AB112" i="23"/>
  <c r="AB113" i="23"/>
  <c r="AB114" i="23"/>
  <c r="AB115" i="23"/>
  <c r="AB116" i="23"/>
  <c r="AB117" i="23"/>
  <c r="AB118" i="23"/>
  <c r="AB119" i="23"/>
  <c r="AB120" i="23"/>
  <c r="AB121" i="23"/>
  <c r="AB122" i="23"/>
  <c r="AB123" i="23"/>
  <c r="AB124" i="23"/>
  <c r="AB125" i="23"/>
  <c r="AB126" i="23"/>
  <c r="AB127" i="23"/>
  <c r="AB128" i="23"/>
  <c r="AB129" i="23"/>
  <c r="AB130" i="23"/>
  <c r="AB131" i="23"/>
  <c r="AB132" i="23"/>
  <c r="AB133" i="23"/>
  <c r="AB134" i="23"/>
  <c r="AB135" i="23"/>
  <c r="AB136" i="23"/>
  <c r="AB137" i="23"/>
  <c r="AB138" i="23"/>
  <c r="AB139" i="23"/>
  <c r="AB140" i="23"/>
  <c r="AB141" i="23"/>
  <c r="AB142" i="23"/>
  <c r="AB143" i="23"/>
  <c r="AB144" i="23"/>
  <c r="AB145" i="23"/>
  <c r="AB146" i="23"/>
  <c r="AB147" i="23"/>
  <c r="AB148" i="23"/>
  <c r="AB149" i="23"/>
  <c r="AB150" i="23"/>
  <c r="AB151" i="23"/>
  <c r="AB152" i="23"/>
  <c r="AB153" i="23"/>
  <c r="AB154" i="23"/>
  <c r="AB155" i="23"/>
  <c r="AB156" i="23"/>
  <c r="AB157" i="23"/>
  <c r="AB158" i="23"/>
  <c r="AB159" i="23"/>
  <c r="AB160" i="23"/>
  <c r="AB161" i="23"/>
  <c r="AB162" i="23"/>
  <c r="AB163" i="23"/>
  <c r="AB164" i="23"/>
  <c r="AB165" i="23"/>
  <c r="AB166" i="23"/>
  <c r="AB167" i="23"/>
  <c r="AB168" i="23"/>
  <c r="AB169" i="23"/>
  <c r="AB170" i="23"/>
  <c r="AB171" i="23"/>
  <c r="AB172" i="23"/>
  <c r="AB173" i="23"/>
  <c r="AB174" i="23"/>
  <c r="AB175" i="23"/>
  <c r="AB176" i="23"/>
  <c r="AB177" i="23"/>
  <c r="AB178" i="23"/>
  <c r="AB179" i="23"/>
  <c r="AB180" i="23"/>
  <c r="AB181" i="23"/>
  <c r="AB182" i="23"/>
  <c r="AB183" i="23"/>
  <c r="AB184" i="23"/>
  <c r="AB185" i="23"/>
  <c r="AB186" i="23"/>
  <c r="AB187" i="23"/>
  <c r="AB188" i="23"/>
  <c r="AB189" i="23"/>
  <c r="AB190" i="23"/>
  <c r="AB191" i="23"/>
  <c r="AB192" i="23"/>
  <c r="AB193" i="23"/>
  <c r="AB194" i="23"/>
  <c r="AB195" i="23"/>
  <c r="AB196" i="23"/>
  <c r="AB197" i="23"/>
  <c r="AB198" i="23"/>
  <c r="AB199" i="23"/>
  <c r="AB200" i="23"/>
  <c r="AB201" i="23"/>
  <c r="AB202" i="23"/>
  <c r="AB203" i="23"/>
  <c r="AB204" i="23"/>
  <c r="AB205" i="23"/>
  <c r="AB206" i="23"/>
  <c r="AB207" i="23"/>
  <c r="AB208" i="23"/>
  <c r="AB209" i="23"/>
  <c r="AB210" i="23"/>
  <c r="AB211" i="23"/>
  <c r="AB212" i="23"/>
  <c r="AB213" i="23"/>
  <c r="AB214" i="23"/>
  <c r="AB215" i="23"/>
  <c r="AB216" i="23"/>
  <c r="AB217" i="23"/>
  <c r="AB218" i="23"/>
  <c r="AB219" i="23"/>
  <c r="AB220" i="23"/>
  <c r="AB221" i="23"/>
  <c r="AB222" i="23"/>
  <c r="AB223" i="23"/>
  <c r="AB224" i="23"/>
  <c r="AB225" i="23"/>
  <c r="AB226" i="23"/>
  <c r="AB227" i="23"/>
  <c r="AB228" i="23"/>
  <c r="AB229" i="23"/>
  <c r="AB230" i="23"/>
  <c r="AB231" i="23"/>
  <c r="AB232" i="23"/>
  <c r="AB233" i="23"/>
  <c r="AB234" i="23"/>
  <c r="AB235" i="23"/>
  <c r="AB236" i="23"/>
  <c r="AB237" i="23"/>
  <c r="AB238" i="23"/>
  <c r="AB239" i="23"/>
  <c r="AB240" i="23"/>
  <c r="AB241" i="23"/>
  <c r="AB242" i="23"/>
  <c r="AB243" i="23"/>
  <c r="AB244" i="23"/>
  <c r="AB245" i="23"/>
  <c r="AB246" i="23"/>
  <c r="AB247" i="23"/>
  <c r="AB248" i="23"/>
  <c r="AB249" i="23"/>
  <c r="AB250" i="23"/>
  <c r="AB251" i="23"/>
  <c r="AB252" i="23"/>
  <c r="AB253" i="23"/>
  <c r="AB254" i="23"/>
  <c r="AB255" i="23"/>
  <c r="AB256" i="23"/>
  <c r="AB257" i="23"/>
  <c r="AB258" i="23"/>
  <c r="AB259" i="23"/>
  <c r="AB260" i="23"/>
  <c r="AB261" i="23"/>
  <c r="AB262" i="23"/>
  <c r="AB263" i="23"/>
  <c r="AB264" i="23"/>
  <c r="AB265" i="23"/>
  <c r="AB266" i="23"/>
  <c r="AB267" i="23"/>
  <c r="AB268" i="23"/>
  <c r="AB269" i="23"/>
  <c r="AB270" i="23"/>
  <c r="AB271" i="23"/>
  <c r="AB272" i="23"/>
  <c r="AB273" i="23"/>
  <c r="AB274" i="23"/>
  <c r="AB275" i="23"/>
  <c r="AB276" i="23"/>
  <c r="AB277" i="23"/>
  <c r="AB278" i="23"/>
  <c r="AB279" i="23"/>
  <c r="AB280" i="23"/>
  <c r="AB281" i="23"/>
  <c r="AB282" i="23"/>
  <c r="AB283" i="23"/>
  <c r="AB284" i="23"/>
  <c r="AB285" i="23"/>
  <c r="AB286" i="23"/>
  <c r="AB287" i="23"/>
  <c r="AB288" i="23"/>
  <c r="AB289" i="23"/>
  <c r="AB290" i="23"/>
  <c r="AB291" i="23"/>
  <c r="AB292" i="23"/>
  <c r="AB293" i="23"/>
  <c r="AB294" i="23"/>
  <c r="AB295" i="23"/>
  <c r="AB296" i="23"/>
  <c r="AB297" i="23"/>
  <c r="AB298" i="23"/>
  <c r="AB299" i="23"/>
  <c r="AB300" i="23"/>
  <c r="AB301" i="23"/>
  <c r="AB302" i="23"/>
  <c r="AB303" i="23"/>
  <c r="AB304" i="23"/>
  <c r="AB305" i="23"/>
  <c r="AB306" i="23"/>
  <c r="AB307" i="23"/>
  <c r="AB308" i="23"/>
  <c r="AB309" i="23"/>
  <c r="AB310" i="23"/>
  <c r="AB311" i="23"/>
  <c r="AB312" i="23"/>
  <c r="AB313" i="23"/>
  <c r="AB314" i="23"/>
  <c r="AB315" i="23"/>
  <c r="AB316" i="23"/>
  <c r="AB317" i="23"/>
  <c r="AB318" i="23"/>
  <c r="AB319" i="23"/>
  <c r="AB320" i="23"/>
  <c r="AB321" i="23"/>
  <c r="AB322" i="23"/>
  <c r="AB323" i="23"/>
  <c r="AB324" i="23"/>
  <c r="AB325" i="23"/>
  <c r="AB326" i="23"/>
  <c r="AB327" i="23"/>
  <c r="AB328" i="23"/>
  <c r="AB329" i="23"/>
  <c r="AB330" i="23"/>
  <c r="AB331" i="23"/>
  <c r="AB332" i="23"/>
  <c r="AB333" i="23"/>
  <c r="AB334" i="23"/>
  <c r="AB335" i="23"/>
  <c r="AB336" i="23"/>
  <c r="AB337" i="23"/>
  <c r="AB338" i="23"/>
  <c r="AB339" i="23"/>
  <c r="AB340" i="23"/>
  <c r="AB341" i="23"/>
  <c r="AB342" i="23"/>
  <c r="AB343" i="23"/>
  <c r="AB344" i="23"/>
  <c r="AB345" i="23"/>
  <c r="AB346" i="23"/>
  <c r="AB347" i="23"/>
  <c r="AB348" i="23"/>
  <c r="AB349" i="23"/>
  <c r="AB350" i="23"/>
  <c r="AB351" i="23"/>
  <c r="AB352" i="23"/>
  <c r="AB353" i="23"/>
  <c r="AB354" i="23"/>
  <c r="AB355" i="23"/>
  <c r="AB356" i="23"/>
  <c r="AB357" i="23"/>
  <c r="AB358" i="23"/>
  <c r="AB359" i="23"/>
  <c r="AB360" i="23"/>
  <c r="AB361" i="23"/>
  <c r="AB362" i="23"/>
  <c r="AB363" i="23"/>
  <c r="AB364" i="23"/>
  <c r="AB365" i="23"/>
  <c r="AB366" i="23"/>
  <c r="AB367" i="23"/>
  <c r="AB368" i="23"/>
  <c r="AB369" i="23"/>
  <c r="AB370" i="23"/>
  <c r="AB371" i="23"/>
  <c r="AB372" i="23"/>
  <c r="AB373" i="23"/>
  <c r="AB374" i="23"/>
  <c r="AB375" i="23"/>
  <c r="AB376" i="23"/>
  <c r="AB377" i="23"/>
  <c r="AB378" i="23"/>
  <c r="AB379" i="23"/>
  <c r="AB380" i="23"/>
  <c r="AB381" i="23"/>
  <c r="AB382" i="23"/>
  <c r="AB383" i="23"/>
  <c r="AB384" i="23"/>
  <c r="AB385" i="23"/>
  <c r="AB386" i="23"/>
  <c r="AB387" i="23"/>
  <c r="AB388" i="23"/>
  <c r="AB389" i="23"/>
  <c r="AB390" i="23"/>
  <c r="AB391" i="23"/>
  <c r="AB392" i="23"/>
  <c r="AB393" i="23"/>
  <c r="AB394" i="23"/>
  <c r="AB395" i="23"/>
  <c r="AB396" i="23"/>
  <c r="AB397" i="23"/>
  <c r="AB398" i="23"/>
  <c r="AB399" i="23"/>
  <c r="AB400" i="23"/>
  <c r="AB401" i="23"/>
  <c r="AB402" i="23"/>
  <c r="AB403" i="23"/>
  <c r="AB404" i="23"/>
  <c r="AB2" i="23"/>
  <c r="T3" i="23"/>
  <c r="T4" i="23"/>
  <c r="T5" i="23"/>
  <c r="T6" i="23"/>
  <c r="T7" i="23"/>
  <c r="T8" i="23"/>
  <c r="T9" i="23"/>
  <c r="T10" i="23"/>
  <c r="T11" i="23"/>
  <c r="T12" i="23"/>
  <c r="T13" i="23"/>
  <c r="T14" i="23"/>
  <c r="T15" i="23"/>
  <c r="T16" i="23"/>
  <c r="T17" i="23"/>
  <c r="T18" i="23"/>
  <c r="T19" i="23"/>
  <c r="T20" i="23"/>
  <c r="T21" i="23"/>
  <c r="T22" i="23"/>
  <c r="T23" i="23"/>
  <c r="T24" i="23"/>
  <c r="T25" i="23"/>
  <c r="T26" i="23"/>
  <c r="T27" i="23"/>
  <c r="T28" i="23"/>
  <c r="T29" i="23"/>
  <c r="T30" i="23"/>
  <c r="T31" i="23"/>
  <c r="T32" i="23"/>
  <c r="T33" i="23"/>
  <c r="T34" i="23"/>
  <c r="T35" i="23"/>
  <c r="T36" i="23"/>
  <c r="T37" i="23"/>
  <c r="T38" i="23"/>
  <c r="T39" i="23"/>
  <c r="T40" i="23"/>
  <c r="T41" i="23"/>
  <c r="T42" i="23"/>
  <c r="T43" i="23"/>
  <c r="T44" i="23"/>
  <c r="T45" i="23"/>
  <c r="T46" i="23"/>
  <c r="T47" i="23"/>
  <c r="T48" i="23"/>
  <c r="T49" i="23"/>
  <c r="T50" i="23"/>
  <c r="T51" i="23"/>
  <c r="T52" i="23"/>
  <c r="T53" i="23"/>
  <c r="T54" i="23"/>
  <c r="T55" i="23"/>
  <c r="T56" i="23"/>
  <c r="T57" i="23"/>
  <c r="T58" i="23"/>
  <c r="T59" i="23"/>
  <c r="T60" i="23"/>
  <c r="T61" i="23"/>
  <c r="T62" i="23"/>
  <c r="T63" i="23"/>
  <c r="T64" i="23"/>
  <c r="T65" i="23"/>
  <c r="T66" i="23"/>
  <c r="T67" i="23"/>
  <c r="T68" i="23"/>
  <c r="T69" i="23"/>
  <c r="T70" i="23"/>
  <c r="T71" i="23"/>
  <c r="T72" i="23"/>
  <c r="T73" i="23"/>
  <c r="T74" i="23"/>
  <c r="T75" i="23"/>
  <c r="T76" i="23"/>
  <c r="T77" i="23"/>
  <c r="T78" i="23"/>
  <c r="T79" i="23"/>
  <c r="T80" i="23"/>
  <c r="T81" i="23"/>
  <c r="T82" i="23"/>
  <c r="T83" i="23"/>
  <c r="T84" i="23"/>
  <c r="T85" i="23"/>
  <c r="T86" i="23"/>
  <c r="T87" i="23"/>
  <c r="T88" i="23"/>
  <c r="T89" i="23"/>
  <c r="T90" i="23"/>
  <c r="T91" i="23"/>
  <c r="T92" i="23"/>
  <c r="T93" i="23"/>
  <c r="T94" i="23"/>
  <c r="T95" i="23"/>
  <c r="T96" i="23"/>
  <c r="T97" i="23"/>
  <c r="T98" i="23"/>
  <c r="T99" i="23"/>
  <c r="T100" i="23"/>
  <c r="T101" i="23"/>
  <c r="T102" i="23"/>
  <c r="T103" i="23"/>
  <c r="T104" i="23"/>
  <c r="T105" i="23"/>
  <c r="T106" i="23"/>
  <c r="T107" i="23"/>
  <c r="T108" i="23"/>
  <c r="T109" i="23"/>
  <c r="T110" i="23"/>
  <c r="T111" i="23"/>
  <c r="T112" i="23"/>
  <c r="T113" i="23"/>
  <c r="T114" i="23"/>
  <c r="T115" i="23"/>
  <c r="T116" i="23"/>
  <c r="T117" i="23"/>
  <c r="T118" i="23"/>
  <c r="T119" i="23"/>
  <c r="T120" i="23"/>
  <c r="T121" i="23"/>
  <c r="T122" i="23"/>
  <c r="T123" i="23"/>
  <c r="T124" i="23"/>
  <c r="T125" i="23"/>
  <c r="T126" i="23"/>
  <c r="T127" i="23"/>
  <c r="T128" i="23"/>
  <c r="T129" i="23"/>
  <c r="T130" i="23"/>
  <c r="T131" i="23"/>
  <c r="T132" i="23"/>
  <c r="T133" i="23"/>
  <c r="T134" i="23"/>
  <c r="T135" i="23"/>
  <c r="T136" i="23"/>
  <c r="T137" i="23"/>
  <c r="T138" i="23"/>
  <c r="T139" i="23"/>
  <c r="T140" i="23"/>
  <c r="T141" i="23"/>
  <c r="T142" i="23"/>
  <c r="T143" i="23"/>
  <c r="T144" i="23"/>
  <c r="T145" i="23"/>
  <c r="T146" i="23"/>
  <c r="T147" i="23"/>
  <c r="T148" i="23"/>
  <c r="T149" i="23"/>
  <c r="T150" i="23"/>
  <c r="T151" i="23"/>
  <c r="T152" i="23"/>
  <c r="T153" i="23"/>
  <c r="T154" i="23"/>
  <c r="T155" i="23"/>
  <c r="T156" i="23"/>
  <c r="T157" i="23"/>
  <c r="T158" i="23"/>
  <c r="T159" i="23"/>
  <c r="T160" i="23"/>
  <c r="T161" i="23"/>
  <c r="T162" i="23"/>
  <c r="T163" i="23"/>
  <c r="T164" i="23"/>
  <c r="T165" i="23"/>
  <c r="T166" i="23"/>
  <c r="T167" i="23"/>
  <c r="T168" i="23"/>
  <c r="T169" i="23"/>
  <c r="T170" i="23"/>
  <c r="T171" i="23"/>
  <c r="T172" i="23"/>
  <c r="T173" i="23"/>
  <c r="T174" i="23"/>
  <c r="T175" i="23"/>
  <c r="T176" i="23"/>
  <c r="T177" i="23"/>
  <c r="T178" i="23"/>
  <c r="T179" i="23"/>
  <c r="T180" i="23"/>
  <c r="T181" i="23"/>
  <c r="T182" i="23"/>
  <c r="T183" i="23"/>
  <c r="T184" i="23"/>
  <c r="T185" i="23"/>
  <c r="T186" i="23"/>
  <c r="T187" i="23"/>
  <c r="T188" i="23"/>
  <c r="T189" i="23"/>
  <c r="T190" i="23"/>
  <c r="T191" i="23"/>
  <c r="T192" i="23"/>
  <c r="T193" i="23"/>
  <c r="T194" i="23"/>
  <c r="T195" i="23"/>
  <c r="T196" i="23"/>
  <c r="T197" i="23"/>
  <c r="T198" i="23"/>
  <c r="T199" i="23"/>
  <c r="T200" i="23"/>
  <c r="T201" i="23"/>
  <c r="T202" i="23"/>
  <c r="T203" i="23"/>
  <c r="T204" i="23"/>
  <c r="T205" i="23"/>
  <c r="T206" i="23"/>
  <c r="T207" i="23"/>
  <c r="T208" i="23"/>
  <c r="T209" i="23"/>
  <c r="T210" i="23"/>
  <c r="T211" i="23"/>
  <c r="T212" i="23"/>
  <c r="T213" i="23"/>
  <c r="T214" i="23"/>
  <c r="T215" i="23"/>
  <c r="T216" i="23"/>
  <c r="T217" i="23"/>
  <c r="T218" i="23"/>
  <c r="T219" i="23"/>
  <c r="T220" i="23"/>
  <c r="T221" i="23"/>
  <c r="T222" i="23"/>
  <c r="T223" i="23"/>
  <c r="T224" i="23"/>
  <c r="T225" i="23"/>
  <c r="T226" i="23"/>
  <c r="T227" i="23"/>
  <c r="T228" i="23"/>
  <c r="T229" i="23"/>
  <c r="T230" i="23"/>
  <c r="T231" i="23"/>
  <c r="T232" i="23"/>
  <c r="T233" i="23"/>
  <c r="T234" i="23"/>
  <c r="T235" i="23"/>
  <c r="T236" i="23"/>
  <c r="T237" i="23"/>
  <c r="T238" i="23"/>
  <c r="T239" i="23"/>
  <c r="T240" i="23"/>
  <c r="T241" i="23"/>
  <c r="T242" i="23"/>
  <c r="T243" i="23"/>
  <c r="T244" i="23"/>
  <c r="T245" i="23"/>
  <c r="T246" i="23"/>
  <c r="T247" i="23"/>
  <c r="T248" i="23"/>
  <c r="T249" i="23"/>
  <c r="T250" i="23"/>
  <c r="T251" i="23"/>
  <c r="T252" i="23"/>
  <c r="T253" i="23"/>
  <c r="T254" i="23"/>
  <c r="T255" i="23"/>
  <c r="T256" i="23"/>
  <c r="T257" i="23"/>
  <c r="T258" i="23"/>
  <c r="T259" i="23"/>
  <c r="T260" i="23"/>
  <c r="T261" i="23"/>
  <c r="T262" i="23"/>
  <c r="T263" i="23"/>
  <c r="T264" i="23"/>
  <c r="T265" i="23"/>
  <c r="T266" i="23"/>
  <c r="T267" i="23"/>
  <c r="T268" i="23"/>
  <c r="T269" i="23"/>
  <c r="T270" i="23"/>
  <c r="T271" i="23"/>
  <c r="T272" i="23"/>
  <c r="T273" i="23"/>
  <c r="T274" i="23"/>
  <c r="T275" i="23"/>
  <c r="T276" i="23"/>
  <c r="T277" i="23"/>
  <c r="T278" i="23"/>
  <c r="T279" i="23"/>
  <c r="T280" i="23"/>
  <c r="T281" i="23"/>
  <c r="T282" i="23"/>
  <c r="T283" i="23"/>
  <c r="T284" i="23"/>
  <c r="T285" i="23"/>
  <c r="T286" i="23"/>
  <c r="T287" i="23"/>
  <c r="T288" i="23"/>
  <c r="T289" i="23"/>
  <c r="T290" i="23"/>
  <c r="T291" i="23"/>
  <c r="T292" i="23"/>
  <c r="T293" i="23"/>
  <c r="T294" i="23"/>
  <c r="T295" i="23"/>
  <c r="T296" i="23"/>
  <c r="T297" i="23"/>
  <c r="T298" i="23"/>
  <c r="T299" i="23"/>
  <c r="T300" i="23"/>
  <c r="T301" i="23"/>
  <c r="T302" i="23"/>
  <c r="T303" i="23"/>
  <c r="T304" i="23"/>
  <c r="T305" i="23"/>
  <c r="T306" i="23"/>
  <c r="T307" i="23"/>
  <c r="T308" i="23"/>
  <c r="T309" i="23"/>
  <c r="T310" i="23"/>
  <c r="T311" i="23"/>
  <c r="T312" i="23"/>
  <c r="T313" i="23"/>
  <c r="T314" i="23"/>
  <c r="T315" i="23"/>
  <c r="T316" i="23"/>
  <c r="T317" i="23"/>
  <c r="T318" i="23"/>
  <c r="T319" i="23"/>
  <c r="T320" i="23"/>
  <c r="T321" i="23"/>
  <c r="T322" i="23"/>
  <c r="T323" i="23"/>
  <c r="T324" i="23"/>
  <c r="T325" i="23"/>
  <c r="T326" i="23"/>
  <c r="T327" i="23"/>
  <c r="T328" i="23"/>
  <c r="T329" i="23"/>
  <c r="T330" i="23"/>
  <c r="T331" i="23"/>
  <c r="T332" i="23"/>
  <c r="T333" i="23"/>
  <c r="T334" i="23"/>
  <c r="T335" i="23"/>
  <c r="T336" i="23"/>
  <c r="T337" i="23"/>
  <c r="T338" i="23"/>
  <c r="T339" i="23"/>
  <c r="T340" i="23"/>
  <c r="T341" i="23"/>
  <c r="T342" i="23"/>
  <c r="T343" i="23"/>
  <c r="T344" i="23"/>
  <c r="T345" i="23"/>
  <c r="T346" i="23"/>
  <c r="T347" i="23"/>
  <c r="T348" i="23"/>
  <c r="T349" i="23"/>
  <c r="T350" i="23"/>
  <c r="T351" i="23"/>
  <c r="T352" i="23"/>
  <c r="T353" i="23"/>
  <c r="T354" i="23"/>
  <c r="T355" i="23"/>
  <c r="T356" i="23"/>
  <c r="T357" i="23"/>
  <c r="T358" i="23"/>
  <c r="T359" i="23"/>
  <c r="T360" i="23"/>
  <c r="T361" i="23"/>
  <c r="T362" i="23"/>
  <c r="T363" i="23"/>
  <c r="T364" i="23"/>
  <c r="T365" i="23"/>
  <c r="T366" i="23"/>
  <c r="T367" i="23"/>
  <c r="T368" i="23"/>
  <c r="T369" i="23"/>
  <c r="T370" i="23"/>
  <c r="T371" i="23"/>
  <c r="T372" i="23"/>
  <c r="T373" i="23"/>
  <c r="T374" i="23"/>
  <c r="T375" i="23"/>
  <c r="T376" i="23"/>
  <c r="T377" i="23"/>
  <c r="T378" i="23"/>
  <c r="T379" i="23"/>
  <c r="T380" i="23"/>
  <c r="T381" i="23"/>
  <c r="T382" i="23"/>
  <c r="T383" i="23"/>
  <c r="T384" i="23"/>
  <c r="T385" i="23"/>
  <c r="T386" i="23"/>
  <c r="T387" i="23"/>
  <c r="T388" i="23"/>
  <c r="T389" i="23"/>
  <c r="T390" i="23"/>
  <c r="T391" i="23"/>
  <c r="T392" i="23"/>
  <c r="T393" i="23"/>
  <c r="T394" i="23"/>
  <c r="T395" i="23"/>
  <c r="T396" i="23"/>
  <c r="T397" i="23"/>
  <c r="T398" i="23"/>
  <c r="T399" i="23"/>
  <c r="T400" i="23"/>
  <c r="T401" i="23"/>
  <c r="T402" i="23"/>
  <c r="T403" i="23"/>
  <c r="T404" i="23"/>
  <c r="T2" i="23"/>
  <c r="X2" i="23"/>
  <c r="U3" i="23"/>
  <c r="U4" i="23"/>
  <c r="U5" i="23"/>
  <c r="U6" i="23"/>
  <c r="U7" i="23"/>
  <c r="U8" i="23"/>
  <c r="U9" i="23"/>
  <c r="U10" i="23"/>
  <c r="U11" i="23"/>
  <c r="U12" i="23"/>
  <c r="U13" i="23"/>
  <c r="U14" i="23"/>
  <c r="U15" i="23"/>
  <c r="U16" i="23"/>
  <c r="U17" i="23"/>
  <c r="U18" i="23"/>
  <c r="U19" i="23"/>
  <c r="U20" i="23"/>
  <c r="U21" i="23"/>
  <c r="U22" i="23"/>
  <c r="U23" i="23"/>
  <c r="U24" i="23"/>
  <c r="U25" i="23"/>
  <c r="U26" i="23"/>
  <c r="U27" i="23"/>
  <c r="U28" i="23"/>
  <c r="U29" i="23"/>
  <c r="U30" i="23"/>
  <c r="U31" i="23"/>
  <c r="U32" i="23"/>
  <c r="U33" i="23"/>
  <c r="U34" i="23"/>
  <c r="U35" i="23"/>
  <c r="U36" i="23"/>
  <c r="U37" i="23"/>
  <c r="U38" i="23"/>
  <c r="U39" i="23"/>
  <c r="U40" i="23"/>
  <c r="U41" i="23"/>
  <c r="U42" i="23"/>
  <c r="U43" i="23"/>
  <c r="U44" i="23"/>
  <c r="U45" i="23"/>
  <c r="U46" i="23"/>
  <c r="U47" i="23"/>
  <c r="U48" i="23"/>
  <c r="U49" i="23"/>
  <c r="U50" i="23"/>
  <c r="U51" i="23"/>
  <c r="U52" i="23"/>
  <c r="U53" i="23"/>
  <c r="U54" i="23"/>
  <c r="U55" i="23"/>
  <c r="U56" i="23"/>
  <c r="U57" i="23"/>
  <c r="U58" i="23"/>
  <c r="U59" i="23"/>
  <c r="U60" i="23"/>
  <c r="U61" i="23"/>
  <c r="U62" i="23"/>
  <c r="U63" i="23"/>
  <c r="U64" i="23"/>
  <c r="U65" i="23"/>
  <c r="U66" i="23"/>
  <c r="U67" i="23"/>
  <c r="U68" i="23"/>
  <c r="U69" i="23"/>
  <c r="U70" i="23"/>
  <c r="U71" i="23"/>
  <c r="U72" i="23"/>
  <c r="U73" i="23"/>
  <c r="U74" i="23"/>
  <c r="U75" i="23"/>
  <c r="U76" i="23"/>
  <c r="U77" i="23"/>
  <c r="U78" i="23"/>
  <c r="U79" i="23"/>
  <c r="U80" i="23"/>
  <c r="U81" i="23"/>
  <c r="U82" i="23"/>
  <c r="U83" i="23"/>
  <c r="U84" i="23"/>
  <c r="U85" i="23"/>
  <c r="U86" i="23"/>
  <c r="U87" i="23"/>
  <c r="U88" i="23"/>
  <c r="U89" i="23"/>
  <c r="U90" i="23"/>
  <c r="U91" i="23"/>
  <c r="U92" i="23"/>
  <c r="U93" i="23"/>
  <c r="U94" i="23"/>
  <c r="U95" i="23"/>
  <c r="U96" i="23"/>
  <c r="U97" i="23"/>
  <c r="U98" i="23"/>
  <c r="U99" i="23"/>
  <c r="U100" i="23"/>
  <c r="U101" i="23"/>
  <c r="U102" i="23"/>
  <c r="U103" i="23"/>
  <c r="U104" i="23"/>
  <c r="U105" i="23"/>
  <c r="U106" i="23"/>
  <c r="U107" i="23"/>
  <c r="U108" i="23"/>
  <c r="U109" i="23"/>
  <c r="U110" i="23"/>
  <c r="U111" i="23"/>
  <c r="U112" i="23"/>
  <c r="U113" i="23"/>
  <c r="U114" i="23"/>
  <c r="U115" i="23"/>
  <c r="U116" i="23"/>
  <c r="U117" i="23"/>
  <c r="U118" i="23"/>
  <c r="U119" i="23"/>
  <c r="U120" i="23"/>
  <c r="U121" i="23"/>
  <c r="U122" i="23"/>
  <c r="U123" i="23"/>
  <c r="U124" i="23"/>
  <c r="U125" i="23"/>
  <c r="U126" i="23"/>
  <c r="U127" i="23"/>
  <c r="U128" i="23"/>
  <c r="U129" i="23"/>
  <c r="U130" i="23"/>
  <c r="U131" i="23"/>
  <c r="U132" i="23"/>
  <c r="U133" i="23"/>
  <c r="U134" i="23"/>
  <c r="U135" i="23"/>
  <c r="U136" i="23"/>
  <c r="U137" i="23"/>
  <c r="U138" i="23"/>
  <c r="U139" i="23"/>
  <c r="U140" i="23"/>
  <c r="U141" i="23"/>
  <c r="U142" i="23"/>
  <c r="U143" i="23"/>
  <c r="U144" i="23"/>
  <c r="U145" i="23"/>
  <c r="U146" i="23"/>
  <c r="U147" i="23"/>
  <c r="U148" i="23"/>
  <c r="U149" i="23"/>
  <c r="U150" i="23"/>
  <c r="U151" i="23"/>
  <c r="U152" i="23"/>
  <c r="U153" i="23"/>
  <c r="U154" i="23"/>
  <c r="U155" i="23"/>
  <c r="U156" i="23"/>
  <c r="U157" i="23"/>
  <c r="U158" i="23"/>
  <c r="U159" i="23"/>
  <c r="U160" i="23"/>
  <c r="U161" i="23"/>
  <c r="U162" i="23"/>
  <c r="U163" i="23"/>
  <c r="U164" i="23"/>
  <c r="U165" i="23"/>
  <c r="U166" i="23"/>
  <c r="U167" i="23"/>
  <c r="U168" i="23"/>
  <c r="U169" i="23"/>
  <c r="U170" i="23"/>
  <c r="U171" i="23"/>
  <c r="U172" i="23"/>
  <c r="U173" i="23"/>
  <c r="U174" i="23"/>
  <c r="U175" i="23"/>
  <c r="U176" i="23"/>
  <c r="U177" i="23"/>
  <c r="U178" i="23"/>
  <c r="U179" i="23"/>
  <c r="U180" i="23"/>
  <c r="U181" i="23"/>
  <c r="U182" i="23"/>
  <c r="U183" i="23"/>
  <c r="U184" i="23"/>
  <c r="U185" i="23"/>
  <c r="U186" i="23"/>
  <c r="U187" i="23"/>
  <c r="U188" i="23"/>
  <c r="U189" i="23"/>
  <c r="U190" i="23"/>
  <c r="U191" i="23"/>
  <c r="U192" i="23"/>
  <c r="U193" i="23"/>
  <c r="U194" i="23"/>
  <c r="U195" i="23"/>
  <c r="U196" i="23"/>
  <c r="U197" i="23"/>
  <c r="U198" i="23"/>
  <c r="U199" i="23"/>
  <c r="U200" i="23"/>
  <c r="U201" i="23"/>
  <c r="U202" i="23"/>
  <c r="U203" i="23"/>
  <c r="U204" i="23"/>
  <c r="U205" i="23"/>
  <c r="U206" i="23"/>
  <c r="U207" i="23"/>
  <c r="U208" i="23"/>
  <c r="U209" i="23"/>
  <c r="U210" i="23"/>
  <c r="U211" i="23"/>
  <c r="U212" i="23"/>
  <c r="U213" i="23"/>
  <c r="U214" i="23"/>
  <c r="U215" i="23"/>
  <c r="U216" i="23"/>
  <c r="U217" i="23"/>
  <c r="U218" i="23"/>
  <c r="U219" i="23"/>
  <c r="U220" i="23"/>
  <c r="U221" i="23"/>
  <c r="U222" i="23"/>
  <c r="U223" i="23"/>
  <c r="U224" i="23"/>
  <c r="U225" i="23"/>
  <c r="U226" i="23"/>
  <c r="U227" i="23"/>
  <c r="U228" i="23"/>
  <c r="U229" i="23"/>
  <c r="U230" i="23"/>
  <c r="U231" i="23"/>
  <c r="U232" i="23"/>
  <c r="U233" i="23"/>
  <c r="U234" i="23"/>
  <c r="U235" i="23"/>
  <c r="U236" i="23"/>
  <c r="U237" i="23"/>
  <c r="U238" i="23"/>
  <c r="U239" i="23"/>
  <c r="U240" i="23"/>
  <c r="U241" i="23"/>
  <c r="U242" i="23"/>
  <c r="U243" i="23"/>
  <c r="U244" i="23"/>
  <c r="U245" i="23"/>
  <c r="U246" i="23"/>
  <c r="U247" i="23"/>
  <c r="U248" i="23"/>
  <c r="U249" i="23"/>
  <c r="U250" i="23"/>
  <c r="U251" i="23"/>
  <c r="U252" i="23"/>
  <c r="U253" i="23"/>
  <c r="U254" i="23"/>
  <c r="U255" i="23"/>
  <c r="U256" i="23"/>
  <c r="U257" i="23"/>
  <c r="U258" i="23"/>
  <c r="U259" i="23"/>
  <c r="U260" i="23"/>
  <c r="U261" i="23"/>
  <c r="U262" i="23"/>
  <c r="U263" i="23"/>
  <c r="U264" i="23"/>
  <c r="U265" i="23"/>
  <c r="U266" i="23"/>
  <c r="U267" i="23"/>
  <c r="U268" i="23"/>
  <c r="U269" i="23"/>
  <c r="U270" i="23"/>
  <c r="U271" i="23"/>
  <c r="U272" i="23"/>
  <c r="U273" i="23"/>
  <c r="U274" i="23"/>
  <c r="U275" i="23"/>
  <c r="U276" i="23"/>
  <c r="U277" i="23"/>
  <c r="U278" i="23"/>
  <c r="U279" i="23"/>
  <c r="U280" i="23"/>
  <c r="U281" i="23"/>
  <c r="U282" i="23"/>
  <c r="U283" i="23"/>
  <c r="U284" i="23"/>
  <c r="U285" i="23"/>
  <c r="U286" i="23"/>
  <c r="U287" i="23"/>
  <c r="U288" i="23"/>
  <c r="U289" i="23"/>
  <c r="U290" i="23"/>
  <c r="U291" i="23"/>
  <c r="U292" i="23"/>
  <c r="U293" i="23"/>
  <c r="U294" i="23"/>
  <c r="U295" i="23"/>
  <c r="U296" i="23"/>
  <c r="U297" i="23"/>
  <c r="U298" i="23"/>
  <c r="U299" i="23"/>
  <c r="U300" i="23"/>
  <c r="U301" i="23"/>
  <c r="U302" i="23"/>
  <c r="U303" i="23"/>
  <c r="U304" i="23"/>
  <c r="U305" i="23"/>
  <c r="U306" i="23"/>
  <c r="U307" i="23"/>
  <c r="U308" i="23"/>
  <c r="U309" i="23"/>
  <c r="U310" i="23"/>
  <c r="U311" i="23"/>
  <c r="U312" i="23"/>
  <c r="U313" i="23"/>
  <c r="U314" i="23"/>
  <c r="U315" i="23"/>
  <c r="U316" i="23"/>
  <c r="U317" i="23"/>
  <c r="U318" i="23"/>
  <c r="U319" i="23"/>
  <c r="U320" i="23"/>
  <c r="U321" i="23"/>
  <c r="U322" i="23"/>
  <c r="U323" i="23"/>
  <c r="U324" i="23"/>
  <c r="U325" i="23"/>
  <c r="U326" i="23"/>
  <c r="U327" i="23"/>
  <c r="U328" i="23"/>
  <c r="U329" i="23"/>
  <c r="U330" i="23"/>
  <c r="U331" i="23"/>
  <c r="U332" i="23"/>
  <c r="U333" i="23"/>
  <c r="U334" i="23"/>
  <c r="U335" i="23"/>
  <c r="U336" i="23"/>
  <c r="U337" i="23"/>
  <c r="U338" i="23"/>
  <c r="U339" i="23"/>
  <c r="U340" i="23"/>
  <c r="U341" i="23"/>
  <c r="U342" i="23"/>
  <c r="U343" i="23"/>
  <c r="U344" i="23"/>
  <c r="U345" i="23"/>
  <c r="U346" i="23"/>
  <c r="U347" i="23"/>
  <c r="U348" i="23"/>
  <c r="U349" i="23"/>
  <c r="U350" i="23"/>
  <c r="U351" i="23"/>
  <c r="U352" i="23"/>
  <c r="U353" i="23"/>
  <c r="U354" i="23"/>
  <c r="U355" i="23"/>
  <c r="U356" i="23"/>
  <c r="U357" i="23"/>
  <c r="U358" i="23"/>
  <c r="U359" i="23"/>
  <c r="U360" i="23"/>
  <c r="U361" i="23"/>
  <c r="U362" i="23"/>
  <c r="U363" i="23"/>
  <c r="U364" i="23"/>
  <c r="U365" i="23"/>
  <c r="U366" i="23"/>
  <c r="U367" i="23"/>
  <c r="U368" i="23"/>
  <c r="U369" i="23"/>
  <c r="U370" i="23"/>
  <c r="U371" i="23"/>
  <c r="U372" i="23"/>
  <c r="U373" i="23"/>
  <c r="U374" i="23"/>
  <c r="U375" i="23"/>
  <c r="U376" i="23"/>
  <c r="U377" i="23"/>
  <c r="U378" i="23"/>
  <c r="U379" i="23"/>
  <c r="U380" i="23"/>
  <c r="U381" i="23"/>
  <c r="U382" i="23"/>
  <c r="U383" i="23"/>
  <c r="U384" i="23"/>
  <c r="U385" i="23"/>
  <c r="U386" i="23"/>
  <c r="U387" i="23"/>
  <c r="U388" i="23"/>
  <c r="U389" i="23"/>
  <c r="U390" i="23"/>
  <c r="U391" i="23"/>
  <c r="U392" i="23"/>
  <c r="U393" i="23"/>
  <c r="U394" i="23"/>
  <c r="U395" i="23"/>
  <c r="U396" i="23"/>
  <c r="U397" i="23"/>
  <c r="U398" i="23"/>
  <c r="U399" i="23"/>
  <c r="U400" i="23"/>
  <c r="U401" i="23"/>
  <c r="U402" i="23"/>
  <c r="U403" i="23"/>
  <c r="U404" i="23"/>
  <c r="U2" i="23"/>
  <c r="M3" i="23"/>
  <c r="M4" i="23"/>
  <c r="M5" i="23"/>
  <c r="M6" i="23"/>
  <c r="M7" i="23"/>
  <c r="M8" i="23"/>
  <c r="M9" i="23"/>
  <c r="M10" i="23"/>
  <c r="M11" i="23"/>
  <c r="M12" i="23"/>
  <c r="M13" i="23"/>
  <c r="M14" i="23"/>
  <c r="M15" i="23"/>
  <c r="M16" i="23"/>
  <c r="M17" i="23"/>
  <c r="M18" i="23"/>
  <c r="M19" i="23"/>
  <c r="M20" i="23"/>
  <c r="M21" i="23"/>
  <c r="M22" i="23"/>
  <c r="M23" i="23"/>
  <c r="M24" i="23"/>
  <c r="M25" i="23"/>
  <c r="M26" i="23"/>
  <c r="M27" i="23"/>
  <c r="M28" i="23"/>
  <c r="M29" i="23"/>
  <c r="M30" i="23"/>
  <c r="M31" i="23"/>
  <c r="M32" i="23"/>
  <c r="M33" i="23"/>
  <c r="M34" i="23"/>
  <c r="M35" i="23"/>
  <c r="M36" i="23"/>
  <c r="M37" i="23"/>
  <c r="M38" i="23"/>
  <c r="M39" i="23"/>
  <c r="M40" i="23"/>
  <c r="M41" i="23"/>
  <c r="M42" i="23"/>
  <c r="M43" i="23"/>
  <c r="M44" i="23"/>
  <c r="M45" i="23"/>
  <c r="M46" i="23"/>
  <c r="M47" i="23"/>
  <c r="M48" i="23"/>
  <c r="M49" i="23"/>
  <c r="M50" i="23"/>
  <c r="M51" i="23"/>
  <c r="M52" i="23"/>
  <c r="M53" i="23"/>
  <c r="M54" i="23"/>
  <c r="M55" i="23"/>
  <c r="M56" i="23"/>
  <c r="M57" i="23"/>
  <c r="M58" i="23"/>
  <c r="M59" i="23"/>
  <c r="M60" i="23"/>
  <c r="M61" i="23"/>
  <c r="M62" i="23"/>
  <c r="M63" i="23"/>
  <c r="M64" i="23"/>
  <c r="M65" i="23"/>
  <c r="M66" i="23"/>
  <c r="M67" i="23"/>
  <c r="M68" i="23"/>
  <c r="M69" i="23"/>
  <c r="M70" i="23"/>
  <c r="M71" i="23"/>
  <c r="M72" i="23"/>
  <c r="M73" i="23"/>
  <c r="M74" i="23"/>
  <c r="M75" i="23"/>
  <c r="M76" i="23"/>
  <c r="M77" i="23"/>
  <c r="M78" i="23"/>
  <c r="M79" i="23"/>
  <c r="M80" i="23"/>
  <c r="M81" i="23"/>
  <c r="M82" i="23"/>
  <c r="M83" i="23"/>
  <c r="M84" i="23"/>
  <c r="M85" i="23"/>
  <c r="M86" i="23"/>
  <c r="M87" i="23"/>
  <c r="M88" i="23"/>
  <c r="M89" i="23"/>
  <c r="M90" i="23"/>
  <c r="M91" i="23"/>
  <c r="M92" i="23"/>
  <c r="M93" i="23"/>
  <c r="M94" i="23"/>
  <c r="M95" i="23"/>
  <c r="M96" i="23"/>
  <c r="M97" i="23"/>
  <c r="M98" i="23"/>
  <c r="M99" i="23"/>
  <c r="M100" i="23"/>
  <c r="M101" i="23"/>
  <c r="M102" i="23"/>
  <c r="M103" i="23"/>
  <c r="M104" i="23"/>
  <c r="M105" i="23"/>
  <c r="M106" i="23"/>
  <c r="M107" i="23"/>
  <c r="M108" i="23"/>
  <c r="M109" i="23"/>
  <c r="M110" i="23"/>
  <c r="M111" i="23"/>
  <c r="M112" i="23"/>
  <c r="M113" i="23"/>
  <c r="M114" i="23"/>
  <c r="M115" i="23"/>
  <c r="M116" i="23"/>
  <c r="M117" i="23"/>
  <c r="M118" i="23"/>
  <c r="M119" i="23"/>
  <c r="M120" i="23"/>
  <c r="M121" i="23"/>
  <c r="M122" i="23"/>
  <c r="M123" i="23"/>
  <c r="M124" i="23"/>
  <c r="M125" i="23"/>
  <c r="M126" i="23"/>
  <c r="M127" i="23"/>
  <c r="M128" i="23"/>
  <c r="M129" i="23"/>
  <c r="M130" i="23"/>
  <c r="M131" i="23"/>
  <c r="M132" i="23"/>
  <c r="M133" i="23"/>
  <c r="M134" i="23"/>
  <c r="M135" i="23"/>
  <c r="M136" i="23"/>
  <c r="M137" i="23"/>
  <c r="M138" i="23"/>
  <c r="M139" i="23"/>
  <c r="M140" i="23"/>
  <c r="M141" i="23"/>
  <c r="M142" i="23"/>
  <c r="M143" i="23"/>
  <c r="M144" i="23"/>
  <c r="M145" i="23"/>
  <c r="M146" i="23"/>
  <c r="M147" i="23"/>
  <c r="M148" i="23"/>
  <c r="M149" i="23"/>
  <c r="M150" i="23"/>
  <c r="M151" i="23"/>
  <c r="M152" i="23"/>
  <c r="M153" i="23"/>
  <c r="M154" i="23"/>
  <c r="M155" i="23"/>
  <c r="M156" i="23"/>
  <c r="M157" i="23"/>
  <c r="M158" i="23"/>
  <c r="M159" i="23"/>
  <c r="M160" i="23"/>
  <c r="M161" i="23"/>
  <c r="M162" i="23"/>
  <c r="M163" i="23"/>
  <c r="M164" i="23"/>
  <c r="M165" i="23"/>
  <c r="M166" i="23"/>
  <c r="M167" i="23"/>
  <c r="M168" i="23"/>
  <c r="M169" i="23"/>
  <c r="M170" i="23"/>
  <c r="M171" i="23"/>
  <c r="M172" i="23"/>
  <c r="M173" i="23"/>
  <c r="M174" i="23"/>
  <c r="M175" i="23"/>
  <c r="M176" i="23"/>
  <c r="M177" i="23"/>
  <c r="M178" i="23"/>
  <c r="M179" i="23"/>
  <c r="M180" i="23"/>
  <c r="M181" i="23"/>
  <c r="M182" i="23"/>
  <c r="M183" i="23"/>
  <c r="M184" i="23"/>
  <c r="M185" i="23"/>
  <c r="M186" i="23"/>
  <c r="M187" i="23"/>
  <c r="M188" i="23"/>
  <c r="M189" i="23"/>
  <c r="M190" i="23"/>
  <c r="M191" i="23"/>
  <c r="M192" i="23"/>
  <c r="M193" i="23"/>
  <c r="M194" i="23"/>
  <c r="M195" i="23"/>
  <c r="M196" i="23"/>
  <c r="M197" i="23"/>
  <c r="M198" i="23"/>
  <c r="M199" i="23"/>
  <c r="M200" i="23"/>
  <c r="M201" i="23"/>
  <c r="M202" i="23"/>
  <c r="M203" i="23"/>
  <c r="M204" i="23"/>
  <c r="M205" i="23"/>
  <c r="M206" i="23"/>
  <c r="M207" i="23"/>
  <c r="M208" i="23"/>
  <c r="M209" i="23"/>
  <c r="M210" i="23"/>
  <c r="M211" i="23"/>
  <c r="M212" i="23"/>
  <c r="M213" i="23"/>
  <c r="M214" i="23"/>
  <c r="M215" i="23"/>
  <c r="M216" i="23"/>
  <c r="M217" i="23"/>
  <c r="M218" i="23"/>
  <c r="M219" i="23"/>
  <c r="M220" i="23"/>
  <c r="M221" i="23"/>
  <c r="M222" i="23"/>
  <c r="M223" i="23"/>
  <c r="M224" i="23"/>
  <c r="M225" i="23"/>
  <c r="M226" i="23"/>
  <c r="M227" i="23"/>
  <c r="M228" i="23"/>
  <c r="M229" i="23"/>
  <c r="M230" i="23"/>
  <c r="M231" i="23"/>
  <c r="M232" i="23"/>
  <c r="M233" i="23"/>
  <c r="M234" i="23"/>
  <c r="M235" i="23"/>
  <c r="M236" i="23"/>
  <c r="M237" i="23"/>
  <c r="M238" i="23"/>
  <c r="M239" i="23"/>
  <c r="M240" i="23"/>
  <c r="M241" i="23"/>
  <c r="M242" i="23"/>
  <c r="M243" i="23"/>
  <c r="M244" i="23"/>
  <c r="M245" i="23"/>
  <c r="M246" i="23"/>
  <c r="M247" i="23"/>
  <c r="M248" i="23"/>
  <c r="M249" i="23"/>
  <c r="M250" i="23"/>
  <c r="M251" i="23"/>
  <c r="M252" i="23"/>
  <c r="M253" i="23"/>
  <c r="M254" i="23"/>
  <c r="M255" i="23"/>
  <c r="M256" i="23"/>
  <c r="M257" i="23"/>
  <c r="M258" i="23"/>
  <c r="M259" i="23"/>
  <c r="M260" i="23"/>
  <c r="M261" i="23"/>
  <c r="M262" i="23"/>
  <c r="M263" i="23"/>
  <c r="M264" i="23"/>
  <c r="M265" i="23"/>
  <c r="M266" i="23"/>
  <c r="M267" i="23"/>
  <c r="M268" i="23"/>
  <c r="M269" i="23"/>
  <c r="M270" i="23"/>
  <c r="M271" i="23"/>
  <c r="M272" i="23"/>
  <c r="M273" i="23"/>
  <c r="M274" i="23"/>
  <c r="M275" i="23"/>
  <c r="M276" i="23"/>
  <c r="M277" i="23"/>
  <c r="M278" i="23"/>
  <c r="M279" i="23"/>
  <c r="M280" i="23"/>
  <c r="M281" i="23"/>
  <c r="M282" i="23"/>
  <c r="M283" i="23"/>
  <c r="M284" i="23"/>
  <c r="M285" i="23"/>
  <c r="M286" i="23"/>
  <c r="M287" i="23"/>
  <c r="M288" i="23"/>
  <c r="M289" i="23"/>
  <c r="M290" i="23"/>
  <c r="M291" i="23"/>
  <c r="M292" i="23"/>
  <c r="M293" i="23"/>
  <c r="M294" i="23"/>
  <c r="M295" i="23"/>
  <c r="M296" i="23"/>
  <c r="M297" i="23"/>
  <c r="M298" i="23"/>
  <c r="M299" i="23"/>
  <c r="M300" i="23"/>
  <c r="M301" i="23"/>
  <c r="M302" i="23"/>
  <c r="M303" i="23"/>
  <c r="M304" i="23"/>
  <c r="M305" i="23"/>
  <c r="M306" i="23"/>
  <c r="M307" i="23"/>
  <c r="M308" i="23"/>
  <c r="M309" i="23"/>
  <c r="M310" i="23"/>
  <c r="M311" i="23"/>
  <c r="M312" i="23"/>
  <c r="M313" i="23"/>
  <c r="M314" i="23"/>
  <c r="M315" i="23"/>
  <c r="M316" i="23"/>
  <c r="M317" i="23"/>
  <c r="M318" i="23"/>
  <c r="M319" i="23"/>
  <c r="M320" i="23"/>
  <c r="M321" i="23"/>
  <c r="M322" i="23"/>
  <c r="M323" i="23"/>
  <c r="M324" i="23"/>
  <c r="M325" i="23"/>
  <c r="M326" i="23"/>
  <c r="M327" i="23"/>
  <c r="M328" i="23"/>
  <c r="M329" i="23"/>
  <c r="M330" i="23"/>
  <c r="M331" i="23"/>
  <c r="M332" i="23"/>
  <c r="M333" i="23"/>
  <c r="M334" i="23"/>
  <c r="M335" i="23"/>
  <c r="M336" i="23"/>
  <c r="M337" i="23"/>
  <c r="M338" i="23"/>
  <c r="M339" i="23"/>
  <c r="M340" i="23"/>
  <c r="M341" i="23"/>
  <c r="M342" i="23"/>
  <c r="M343" i="23"/>
  <c r="M344" i="23"/>
  <c r="M345" i="23"/>
  <c r="M346" i="23"/>
  <c r="M347" i="23"/>
  <c r="M348" i="23"/>
  <c r="M349" i="23"/>
  <c r="M350" i="23"/>
  <c r="M351" i="23"/>
  <c r="M352" i="23"/>
  <c r="M353" i="23"/>
  <c r="M354" i="23"/>
  <c r="M355" i="23"/>
  <c r="M356" i="23"/>
  <c r="M357" i="23"/>
  <c r="M358" i="23"/>
  <c r="M359" i="23"/>
  <c r="M360" i="23"/>
  <c r="M361" i="23"/>
  <c r="M362" i="23"/>
  <c r="M363" i="23"/>
  <c r="M364" i="23"/>
  <c r="M365" i="23"/>
  <c r="M366" i="23"/>
  <c r="M367" i="23"/>
  <c r="M368" i="23"/>
  <c r="M369" i="23"/>
  <c r="M370" i="23"/>
  <c r="M371" i="23"/>
  <c r="M372" i="23"/>
  <c r="M373" i="23"/>
  <c r="M374" i="23"/>
  <c r="M375" i="23"/>
  <c r="M376" i="23"/>
  <c r="M377" i="23"/>
  <c r="M378" i="23"/>
  <c r="M379" i="23"/>
  <c r="M380" i="23"/>
  <c r="M381" i="23"/>
  <c r="M382" i="23"/>
  <c r="M383" i="23"/>
  <c r="M384" i="23"/>
  <c r="M385" i="23"/>
  <c r="M386" i="23"/>
  <c r="M387" i="23"/>
  <c r="M388" i="23"/>
  <c r="M389" i="23"/>
  <c r="M390" i="23"/>
  <c r="M391" i="23"/>
  <c r="M392" i="23"/>
  <c r="M393" i="23"/>
  <c r="M394" i="23"/>
  <c r="M395" i="23"/>
  <c r="M396" i="23"/>
  <c r="M397" i="23"/>
  <c r="M398" i="23"/>
  <c r="M399" i="23"/>
  <c r="M400" i="23"/>
  <c r="M401" i="23"/>
  <c r="M402" i="23"/>
  <c r="M403" i="23"/>
  <c r="M404" i="23"/>
  <c r="M2" i="23"/>
  <c r="N3" i="23"/>
  <c r="N4" i="23"/>
  <c r="N5" i="23"/>
  <c r="N6" i="23"/>
  <c r="N7" i="23"/>
  <c r="N8" i="23"/>
  <c r="N9" i="23"/>
  <c r="N10" i="23"/>
  <c r="N11" i="23"/>
  <c r="N12" i="23"/>
  <c r="N13" i="23"/>
  <c r="N14" i="23"/>
  <c r="N15" i="23"/>
  <c r="N16" i="23"/>
  <c r="N17" i="23"/>
  <c r="N18" i="23"/>
  <c r="N19" i="23"/>
  <c r="N20" i="23"/>
  <c r="N21" i="23"/>
  <c r="N22" i="23"/>
  <c r="N23" i="23"/>
  <c r="N24" i="23"/>
  <c r="N25" i="23"/>
  <c r="N26" i="23"/>
  <c r="N27" i="23"/>
  <c r="N28" i="23"/>
  <c r="N29" i="23"/>
  <c r="N30" i="23"/>
  <c r="N31" i="23"/>
  <c r="N32" i="23"/>
  <c r="N33" i="23"/>
  <c r="N34" i="23"/>
  <c r="N35" i="23"/>
  <c r="N36" i="23"/>
  <c r="N37" i="23"/>
  <c r="N38" i="23"/>
  <c r="N39" i="23"/>
  <c r="N40" i="23"/>
  <c r="N41" i="23"/>
  <c r="N42" i="23"/>
  <c r="N43" i="23"/>
  <c r="N44" i="23"/>
  <c r="N45" i="23"/>
  <c r="N46" i="23"/>
  <c r="N47" i="23"/>
  <c r="N48" i="23"/>
  <c r="N49" i="23"/>
  <c r="N50" i="23"/>
  <c r="N51" i="23"/>
  <c r="N52" i="23"/>
  <c r="N53" i="23"/>
  <c r="N54" i="23"/>
  <c r="N55" i="23"/>
  <c r="N56" i="23"/>
  <c r="N57" i="23"/>
  <c r="N58" i="23"/>
  <c r="N59" i="23"/>
  <c r="N60" i="23"/>
  <c r="N61" i="23"/>
  <c r="N62" i="23"/>
  <c r="N63" i="23"/>
  <c r="N64" i="23"/>
  <c r="N65" i="23"/>
  <c r="N66" i="23"/>
  <c r="N67" i="23"/>
  <c r="N68" i="23"/>
  <c r="N69" i="23"/>
  <c r="N70" i="23"/>
  <c r="N71" i="23"/>
  <c r="N72" i="23"/>
  <c r="N73" i="23"/>
  <c r="N74" i="23"/>
  <c r="N75" i="23"/>
  <c r="N76" i="23"/>
  <c r="N77" i="23"/>
  <c r="N78" i="23"/>
  <c r="N79" i="23"/>
  <c r="N80" i="23"/>
  <c r="N81" i="23"/>
  <c r="N82" i="23"/>
  <c r="N83" i="23"/>
  <c r="N84" i="23"/>
  <c r="N85" i="23"/>
  <c r="N86" i="23"/>
  <c r="N87" i="23"/>
  <c r="N88" i="23"/>
  <c r="N89" i="23"/>
  <c r="N90" i="23"/>
  <c r="N91" i="23"/>
  <c r="N92" i="23"/>
  <c r="N93" i="23"/>
  <c r="N94" i="23"/>
  <c r="N95" i="23"/>
  <c r="N96" i="23"/>
  <c r="N97" i="23"/>
  <c r="N98" i="23"/>
  <c r="N99" i="23"/>
  <c r="N100" i="23"/>
  <c r="N101" i="23"/>
  <c r="N102" i="23"/>
  <c r="N103" i="23"/>
  <c r="N104" i="23"/>
  <c r="N105" i="23"/>
  <c r="N106" i="23"/>
  <c r="N107" i="23"/>
  <c r="N108" i="23"/>
  <c r="N109" i="23"/>
  <c r="N110" i="23"/>
  <c r="N111" i="23"/>
  <c r="N112" i="23"/>
  <c r="N113" i="23"/>
  <c r="N114" i="23"/>
  <c r="N115" i="23"/>
  <c r="N116" i="23"/>
  <c r="N117" i="23"/>
  <c r="N118" i="23"/>
  <c r="N119" i="23"/>
  <c r="N120" i="23"/>
  <c r="N121" i="23"/>
  <c r="N122" i="23"/>
  <c r="N123" i="23"/>
  <c r="N124" i="23"/>
  <c r="N125" i="23"/>
  <c r="N126" i="23"/>
  <c r="N127" i="23"/>
  <c r="N128" i="23"/>
  <c r="N129" i="23"/>
  <c r="N130" i="23"/>
  <c r="N131" i="23"/>
  <c r="N132" i="23"/>
  <c r="N133" i="23"/>
  <c r="N134" i="23"/>
  <c r="N135" i="23"/>
  <c r="N136" i="23"/>
  <c r="N137" i="23"/>
  <c r="N138" i="23"/>
  <c r="N139" i="23"/>
  <c r="N140" i="23"/>
  <c r="N141" i="23"/>
  <c r="N142" i="23"/>
  <c r="N143" i="23"/>
  <c r="N144" i="23"/>
  <c r="N145" i="23"/>
  <c r="N146" i="23"/>
  <c r="N147" i="23"/>
  <c r="N148" i="23"/>
  <c r="N149" i="23"/>
  <c r="N150" i="23"/>
  <c r="N151" i="23"/>
  <c r="N152" i="23"/>
  <c r="N153" i="23"/>
  <c r="N154" i="23"/>
  <c r="N155" i="23"/>
  <c r="N156" i="23"/>
  <c r="N157" i="23"/>
  <c r="N158" i="23"/>
  <c r="N159" i="23"/>
  <c r="N160" i="23"/>
  <c r="N161" i="23"/>
  <c r="N162" i="23"/>
  <c r="N163" i="23"/>
  <c r="N164" i="23"/>
  <c r="N165" i="23"/>
  <c r="N166" i="23"/>
  <c r="N167" i="23"/>
  <c r="N168" i="23"/>
  <c r="N169" i="23"/>
  <c r="N170" i="23"/>
  <c r="N171" i="23"/>
  <c r="N172" i="23"/>
  <c r="N173" i="23"/>
  <c r="N174" i="23"/>
  <c r="N175" i="23"/>
  <c r="N176" i="23"/>
  <c r="N177" i="23"/>
  <c r="N178" i="23"/>
  <c r="N179" i="23"/>
  <c r="N180" i="23"/>
  <c r="N181" i="23"/>
  <c r="N182" i="23"/>
  <c r="N183" i="23"/>
  <c r="N184" i="23"/>
  <c r="N185" i="23"/>
  <c r="N186" i="23"/>
  <c r="N187" i="23"/>
  <c r="N188" i="23"/>
  <c r="N189" i="23"/>
  <c r="N190" i="23"/>
  <c r="N191" i="23"/>
  <c r="N192" i="23"/>
  <c r="N193" i="23"/>
  <c r="N194" i="23"/>
  <c r="N195" i="23"/>
  <c r="N196" i="23"/>
  <c r="N197" i="23"/>
  <c r="N198" i="23"/>
  <c r="N199" i="23"/>
  <c r="N200" i="23"/>
  <c r="N201" i="23"/>
  <c r="N202" i="23"/>
  <c r="N203" i="23"/>
  <c r="N204" i="23"/>
  <c r="N205" i="23"/>
  <c r="N206" i="23"/>
  <c r="N207" i="23"/>
  <c r="N208" i="23"/>
  <c r="N209" i="23"/>
  <c r="N210" i="23"/>
  <c r="N211" i="23"/>
  <c r="N212" i="23"/>
  <c r="N213" i="23"/>
  <c r="N214" i="23"/>
  <c r="N215" i="23"/>
  <c r="N216" i="23"/>
  <c r="N217" i="23"/>
  <c r="N218" i="23"/>
  <c r="N219" i="23"/>
  <c r="N220" i="23"/>
  <c r="N221" i="23"/>
  <c r="N222" i="23"/>
  <c r="N223" i="23"/>
  <c r="N224" i="23"/>
  <c r="N225" i="23"/>
  <c r="N226" i="23"/>
  <c r="N227" i="23"/>
  <c r="N228" i="23"/>
  <c r="N229" i="23"/>
  <c r="N230" i="23"/>
  <c r="N231" i="23"/>
  <c r="N232" i="23"/>
  <c r="N233" i="23"/>
  <c r="N234" i="23"/>
  <c r="N235" i="23"/>
  <c r="N236" i="23"/>
  <c r="N237" i="23"/>
  <c r="N238" i="23"/>
  <c r="N239" i="23"/>
  <c r="N240" i="23"/>
  <c r="N241" i="23"/>
  <c r="N242" i="23"/>
  <c r="N243" i="23"/>
  <c r="N244" i="23"/>
  <c r="N245" i="23"/>
  <c r="N246" i="23"/>
  <c r="N247" i="23"/>
  <c r="N248" i="23"/>
  <c r="N249" i="23"/>
  <c r="N250" i="23"/>
  <c r="N251" i="23"/>
  <c r="N252" i="23"/>
  <c r="N253" i="23"/>
  <c r="N254" i="23"/>
  <c r="N255" i="23"/>
  <c r="N256" i="23"/>
  <c r="N257" i="23"/>
  <c r="N258" i="23"/>
  <c r="N259" i="23"/>
  <c r="N260" i="23"/>
  <c r="N261" i="23"/>
  <c r="N262" i="23"/>
  <c r="N263" i="23"/>
  <c r="N264" i="23"/>
  <c r="N265" i="23"/>
  <c r="N266" i="23"/>
  <c r="N267" i="23"/>
  <c r="N268" i="23"/>
  <c r="N269" i="23"/>
  <c r="N270" i="23"/>
  <c r="N271" i="23"/>
  <c r="N272" i="23"/>
  <c r="N273" i="23"/>
  <c r="N274" i="23"/>
  <c r="N275" i="23"/>
  <c r="N276" i="23"/>
  <c r="N277" i="23"/>
  <c r="N278" i="23"/>
  <c r="N279" i="23"/>
  <c r="N280" i="23"/>
  <c r="N281" i="23"/>
  <c r="N282" i="23"/>
  <c r="N283" i="23"/>
  <c r="N284" i="23"/>
  <c r="N285" i="23"/>
  <c r="N286" i="23"/>
  <c r="N287" i="23"/>
  <c r="N288" i="23"/>
  <c r="N289" i="23"/>
  <c r="N290" i="23"/>
  <c r="N291" i="23"/>
  <c r="N292" i="23"/>
  <c r="N293" i="23"/>
  <c r="N294" i="23"/>
  <c r="N295" i="23"/>
  <c r="N296" i="23"/>
  <c r="N297" i="23"/>
  <c r="N298" i="23"/>
  <c r="N299" i="23"/>
  <c r="N300" i="23"/>
  <c r="N301" i="23"/>
  <c r="N302" i="23"/>
  <c r="N303" i="23"/>
  <c r="N304" i="23"/>
  <c r="N305" i="23"/>
  <c r="N306" i="23"/>
  <c r="N307" i="23"/>
  <c r="N308" i="23"/>
  <c r="N309" i="23"/>
  <c r="N310" i="23"/>
  <c r="N311" i="23"/>
  <c r="N312" i="23"/>
  <c r="N313" i="23"/>
  <c r="N314" i="23"/>
  <c r="N315" i="23"/>
  <c r="N316" i="23"/>
  <c r="N317" i="23"/>
  <c r="N318" i="23"/>
  <c r="N319" i="23"/>
  <c r="N320" i="23"/>
  <c r="N321" i="23"/>
  <c r="N322" i="23"/>
  <c r="N323" i="23"/>
  <c r="N324" i="23"/>
  <c r="N325" i="23"/>
  <c r="N326" i="23"/>
  <c r="N327" i="23"/>
  <c r="N328" i="23"/>
  <c r="N329" i="23"/>
  <c r="N330" i="23"/>
  <c r="N331" i="23"/>
  <c r="N332" i="23"/>
  <c r="N333" i="23"/>
  <c r="N334" i="23"/>
  <c r="N335" i="23"/>
  <c r="N336" i="23"/>
  <c r="N337" i="23"/>
  <c r="N338" i="23"/>
  <c r="N339" i="23"/>
  <c r="N340" i="23"/>
  <c r="N341" i="23"/>
  <c r="N342" i="23"/>
  <c r="N343" i="23"/>
  <c r="N344" i="23"/>
  <c r="N345" i="23"/>
  <c r="N346" i="23"/>
  <c r="N347" i="23"/>
  <c r="N348" i="23"/>
  <c r="N349" i="23"/>
  <c r="N350" i="23"/>
  <c r="N351" i="23"/>
  <c r="N352" i="23"/>
  <c r="N353" i="23"/>
  <c r="N354" i="23"/>
  <c r="N355" i="23"/>
  <c r="N356" i="23"/>
  <c r="N357" i="23"/>
  <c r="N358" i="23"/>
  <c r="N359" i="23"/>
  <c r="N360" i="23"/>
  <c r="N361" i="23"/>
  <c r="N362" i="23"/>
  <c r="N363" i="23"/>
  <c r="N364" i="23"/>
  <c r="N365" i="23"/>
  <c r="N366" i="23"/>
  <c r="N367" i="23"/>
  <c r="N368" i="23"/>
  <c r="N369" i="23"/>
  <c r="N370" i="23"/>
  <c r="N371" i="23"/>
  <c r="N372" i="23"/>
  <c r="N373" i="23"/>
  <c r="N374" i="23"/>
  <c r="N375" i="23"/>
  <c r="N376" i="23"/>
  <c r="N377" i="23"/>
  <c r="N378" i="23"/>
  <c r="N379" i="23"/>
  <c r="N380" i="23"/>
  <c r="N381" i="23"/>
  <c r="N382" i="23"/>
  <c r="N383" i="23"/>
  <c r="N384" i="23"/>
  <c r="N385" i="23"/>
  <c r="N386" i="23"/>
  <c r="N387" i="23"/>
  <c r="N388" i="23"/>
  <c r="N389" i="23"/>
  <c r="N390" i="23"/>
  <c r="N391" i="23"/>
  <c r="N392" i="23"/>
  <c r="N393" i="23"/>
  <c r="N394" i="23"/>
  <c r="N395" i="23"/>
  <c r="N396" i="23"/>
  <c r="N397" i="23"/>
  <c r="N398" i="23"/>
  <c r="N399" i="23"/>
  <c r="N400" i="23"/>
  <c r="N401" i="23"/>
  <c r="N402" i="23"/>
  <c r="N403" i="23"/>
  <c r="N404" i="23"/>
  <c r="N2" i="23"/>
  <c r="AA8" i="21" l="1"/>
  <c r="D6" i="26"/>
  <c r="D5" i="26"/>
  <c r="G4" i="26"/>
  <c r="B14" i="25"/>
  <c r="B15" i="25"/>
  <c r="B16" i="25"/>
  <c r="B17" i="25"/>
  <c r="B18" i="25"/>
  <c r="B19" i="25"/>
  <c r="B20" i="25"/>
  <c r="B21" i="25"/>
  <c r="B22" i="25"/>
  <c r="B23" i="25"/>
  <c r="B24" i="25"/>
  <c r="B25" i="25"/>
  <c r="B26" i="25"/>
  <c r="B27" i="25"/>
  <c r="B28" i="25"/>
  <c r="B29" i="25"/>
  <c r="B30" i="25"/>
  <c r="B31" i="25"/>
  <c r="B32" i="25"/>
  <c r="B33" i="25"/>
  <c r="B34" i="25"/>
  <c r="B35" i="25"/>
  <c r="B36" i="25"/>
  <c r="B37" i="25"/>
  <c r="B38" i="25"/>
  <c r="B39" i="25"/>
  <c r="B40" i="25"/>
  <c r="B41" i="25"/>
  <c r="B42" i="25"/>
  <c r="B43" i="25"/>
  <c r="B44" i="25"/>
  <c r="B45" i="25"/>
  <c r="B46" i="25"/>
  <c r="B47" i="25"/>
  <c r="B13" i="25"/>
  <c r="T9" i="25"/>
  <c r="S9" i="25"/>
  <c r="R9" i="25"/>
  <c r="Q9" i="25"/>
  <c r="P9" i="25"/>
  <c r="O9" i="25"/>
  <c r="N9" i="25"/>
  <c r="M9" i="25"/>
  <c r="L9" i="25"/>
  <c r="K9" i="25"/>
  <c r="J9" i="25"/>
  <c r="I9" i="25"/>
  <c r="H9" i="25"/>
  <c r="G9" i="25"/>
  <c r="F9" i="25"/>
  <c r="B9" i="25"/>
  <c r="A9" i="25"/>
  <c r="C44" i="25" l="1"/>
  <c r="D44" i="25"/>
  <c r="C47" i="25"/>
  <c r="D47" i="25"/>
  <c r="D45" i="25"/>
  <c r="C45" i="25"/>
  <c r="C46" i="25"/>
  <c r="D46" i="25"/>
  <c r="D43" i="25"/>
  <c r="C43" i="25"/>
  <c r="C42" i="25"/>
  <c r="D42" i="25"/>
  <c r="C41" i="25"/>
  <c r="D41" i="25"/>
  <c r="D37" i="25"/>
  <c r="C37" i="25"/>
  <c r="D29" i="25"/>
  <c r="C29" i="25"/>
  <c r="D36" i="25"/>
  <c r="C36" i="25"/>
  <c r="D28" i="25"/>
  <c r="C28" i="25"/>
  <c r="D35" i="25"/>
  <c r="C35" i="25"/>
  <c r="D27" i="25"/>
  <c r="C27" i="25"/>
  <c r="D34" i="25"/>
  <c r="C34" i="25"/>
  <c r="D33" i="25"/>
  <c r="C33" i="25"/>
  <c r="C40" i="25"/>
  <c r="D40" i="25"/>
  <c r="D32" i="25"/>
  <c r="C32" i="25"/>
  <c r="C39" i="25"/>
  <c r="D39" i="25"/>
  <c r="D31" i="25"/>
  <c r="C31" i="25"/>
  <c r="D38" i="25"/>
  <c r="C38" i="25"/>
  <c r="D30" i="25"/>
  <c r="C30" i="25"/>
  <c r="D20" i="25"/>
  <c r="C20" i="25"/>
  <c r="D19" i="25"/>
  <c r="C19" i="25"/>
  <c r="D26" i="25"/>
  <c r="C26" i="25"/>
  <c r="D18" i="25"/>
  <c r="C18" i="25"/>
  <c r="C21" i="25"/>
  <c r="D21" i="25"/>
  <c r="C25" i="25"/>
  <c r="D25" i="25"/>
  <c r="C17" i="25"/>
  <c r="D17" i="25"/>
  <c r="D13" i="25"/>
  <c r="C13" i="25"/>
  <c r="C24" i="25"/>
  <c r="D24" i="25"/>
  <c r="C16" i="25"/>
  <c r="D16" i="25"/>
  <c r="D23" i="25"/>
  <c r="C23" i="25"/>
  <c r="C15" i="25"/>
  <c r="D15" i="25"/>
  <c r="C22" i="25"/>
  <c r="D22" i="25"/>
  <c r="C14" i="25"/>
  <c r="D14" i="25"/>
  <c r="AG23" i="21" l="1"/>
  <c r="AS40" i="21"/>
  <c r="AS37" i="21"/>
  <c r="AS35" i="21"/>
  <c r="AS31" i="21"/>
  <c r="AS32" i="21"/>
  <c r="AS30" i="21"/>
  <c r="AO34" i="5"/>
  <c r="AO31" i="5"/>
  <c r="AO30" i="5"/>
  <c r="AO26" i="5"/>
  <c r="AO27" i="5"/>
  <c r="AO25" i="5"/>
  <c r="H14" i="25" l="1"/>
  <c r="J14" i="25" s="1"/>
  <c r="H15" i="25"/>
  <c r="J15" i="25" s="1"/>
  <c r="H16" i="25"/>
  <c r="J16" i="25" s="1"/>
  <c r="H17" i="25"/>
  <c r="J17" i="25" s="1"/>
  <c r="H18" i="25"/>
  <c r="J18" i="25" s="1"/>
  <c r="H19" i="25"/>
  <c r="J19" i="25" s="1"/>
  <c r="H20" i="25"/>
  <c r="J20" i="25" s="1"/>
  <c r="H21" i="25"/>
  <c r="J21" i="25" s="1"/>
  <c r="H22" i="25"/>
  <c r="J22" i="25" s="1"/>
  <c r="H23" i="25"/>
  <c r="J23" i="25" s="1"/>
  <c r="H24" i="25"/>
  <c r="J24" i="25" s="1"/>
  <c r="H25" i="25"/>
  <c r="J25" i="25" s="1"/>
  <c r="H26" i="25"/>
  <c r="J26" i="25" s="1"/>
  <c r="H27" i="25"/>
  <c r="J27" i="25" s="1"/>
  <c r="H28" i="25"/>
  <c r="J28" i="25" s="1"/>
  <c r="H29" i="25"/>
  <c r="J29" i="25" s="1"/>
  <c r="H30" i="25"/>
  <c r="J30" i="25" s="1"/>
  <c r="H31" i="25"/>
  <c r="J31" i="25" s="1"/>
  <c r="H32" i="25"/>
  <c r="J32" i="25" s="1"/>
  <c r="H33" i="25"/>
  <c r="J33" i="25" s="1"/>
  <c r="H34" i="25"/>
  <c r="J34" i="25" s="1"/>
  <c r="H35" i="25"/>
  <c r="J35" i="25" s="1"/>
  <c r="H36" i="25"/>
  <c r="J36" i="25" s="1"/>
  <c r="H37" i="25"/>
  <c r="J37" i="25" s="1"/>
  <c r="H38" i="25"/>
  <c r="J38" i="25" s="1"/>
  <c r="H39" i="25"/>
  <c r="J39" i="25" s="1"/>
  <c r="H40" i="25"/>
  <c r="J40" i="25" s="1"/>
  <c r="H41" i="25"/>
  <c r="J41" i="25" s="1"/>
  <c r="H42" i="25"/>
  <c r="J42" i="25" s="1"/>
  <c r="H43" i="25"/>
  <c r="J43" i="25" s="1"/>
  <c r="H44" i="25"/>
  <c r="J44" i="25" s="1"/>
  <c r="H45" i="25"/>
  <c r="J45" i="25" s="1"/>
  <c r="H46" i="25"/>
  <c r="J46" i="25" s="1"/>
  <c r="H47" i="25"/>
  <c r="J47" i="25" s="1"/>
  <c r="AO19" i="5"/>
  <c r="AO18" i="5"/>
  <c r="AO17" i="5"/>
  <c r="AO13" i="5"/>
  <c r="AO12" i="5"/>
  <c r="AO10" i="5"/>
  <c r="AO5" i="5"/>
  <c r="I29" i="25" l="1"/>
  <c r="I20" i="25"/>
  <c r="I43" i="25"/>
  <c r="I35" i="25"/>
  <c r="I27" i="25"/>
  <c r="I19" i="25"/>
  <c r="I42" i="25"/>
  <c r="I34" i="25"/>
  <c r="I26" i="25"/>
  <c r="I18" i="25"/>
  <c r="I44" i="25"/>
  <c r="I33" i="25"/>
  <c r="I25" i="25"/>
  <c r="I17" i="25"/>
  <c r="I21" i="25"/>
  <c r="I41" i="25"/>
  <c r="I40" i="25"/>
  <c r="I32" i="25"/>
  <c r="I24" i="25"/>
  <c r="I16" i="25"/>
  <c r="I45" i="25"/>
  <c r="K45" i="25"/>
  <c r="I28" i="25"/>
  <c r="I47" i="25"/>
  <c r="K47" i="25"/>
  <c r="I39" i="25"/>
  <c r="I31" i="25"/>
  <c r="I23" i="25"/>
  <c r="I15" i="25"/>
  <c r="I37" i="25"/>
  <c r="I36" i="25"/>
  <c r="I46" i="25"/>
  <c r="K46" i="25"/>
  <c r="I38" i="25"/>
  <c r="I30" i="25"/>
  <c r="I22" i="25"/>
  <c r="I14" i="25"/>
  <c r="H13" i="25"/>
  <c r="J13" i="25" s="1"/>
  <c r="G47" i="25"/>
  <c r="G46" i="25"/>
  <c r="G45" i="25"/>
  <c r="G44" i="25"/>
  <c r="G43" i="25"/>
  <c r="G42" i="25"/>
  <c r="G41" i="25"/>
  <c r="G40" i="25"/>
  <c r="G39" i="25"/>
  <c r="G38" i="25"/>
  <c r="G37" i="25"/>
  <c r="G36" i="25"/>
  <c r="G35" i="25"/>
  <c r="G34" i="25"/>
  <c r="G33" i="25"/>
  <c r="G32" i="25"/>
  <c r="G31" i="25"/>
  <c r="G30" i="25"/>
  <c r="G29" i="25"/>
  <c r="G28" i="25"/>
  <c r="G27" i="25"/>
  <c r="G26" i="25"/>
  <c r="G25" i="25"/>
  <c r="G24" i="25"/>
  <c r="G23" i="25"/>
  <c r="G22" i="25"/>
  <c r="G21" i="25"/>
  <c r="G20" i="25"/>
  <c r="G19" i="25"/>
  <c r="G18" i="25"/>
  <c r="G17" i="25"/>
  <c r="G16" i="25"/>
  <c r="G15" i="25"/>
  <c r="G14" i="25"/>
  <c r="F47" i="25"/>
  <c r="F46" i="25"/>
  <c r="F45" i="25"/>
  <c r="F44" i="25"/>
  <c r="F43" i="25"/>
  <c r="F42" i="25"/>
  <c r="F41" i="25"/>
  <c r="F40" i="25"/>
  <c r="F39" i="25"/>
  <c r="F38" i="25"/>
  <c r="F37" i="25"/>
  <c r="F36" i="25"/>
  <c r="F35" i="25"/>
  <c r="F34" i="25"/>
  <c r="F33" i="25"/>
  <c r="F32" i="25"/>
  <c r="F31" i="25"/>
  <c r="F30" i="25"/>
  <c r="F29" i="25"/>
  <c r="F28" i="25"/>
  <c r="F27" i="25"/>
  <c r="F26" i="25"/>
  <c r="F25" i="25"/>
  <c r="F24" i="25"/>
  <c r="F23" i="25"/>
  <c r="F22" i="25"/>
  <c r="F21" i="25"/>
  <c r="F20" i="25"/>
  <c r="F19" i="25"/>
  <c r="F18" i="25"/>
  <c r="F17" i="25"/>
  <c r="F16" i="25"/>
  <c r="F15" i="25"/>
  <c r="F14" i="25"/>
  <c r="AO78" i="5"/>
  <c r="G13" i="25"/>
  <c r="F13" i="25"/>
  <c r="AO44" i="5"/>
  <c r="O4" i="23"/>
  <c r="P4" i="23"/>
  <c r="Q4" i="23"/>
  <c r="V4" i="23"/>
  <c r="W4" i="23"/>
  <c r="X4" i="23"/>
  <c r="AC4" i="23"/>
  <c r="AD4" i="23"/>
  <c r="AE4" i="23"/>
  <c r="O5" i="23"/>
  <c r="P5" i="23"/>
  <c r="Q5" i="23"/>
  <c r="V5" i="23"/>
  <c r="W5" i="23"/>
  <c r="X5" i="23"/>
  <c r="AC5" i="23"/>
  <c r="AD5" i="23"/>
  <c r="AE5" i="23"/>
  <c r="O6" i="23"/>
  <c r="P6" i="23"/>
  <c r="Q6" i="23"/>
  <c r="V6" i="23"/>
  <c r="W6" i="23"/>
  <c r="X6" i="23"/>
  <c r="AC6" i="23"/>
  <c r="AD6" i="23"/>
  <c r="AE6" i="23"/>
  <c r="O7" i="23"/>
  <c r="P7" i="23"/>
  <c r="Q7" i="23"/>
  <c r="V7" i="23"/>
  <c r="W7" i="23"/>
  <c r="X7" i="23"/>
  <c r="AC7" i="23"/>
  <c r="AD7" i="23"/>
  <c r="AE7" i="23"/>
  <c r="O8" i="23"/>
  <c r="P8" i="23"/>
  <c r="Q8" i="23"/>
  <c r="V8" i="23"/>
  <c r="W8" i="23"/>
  <c r="X8" i="23"/>
  <c r="AC8" i="23"/>
  <c r="AD8" i="23"/>
  <c r="AE8" i="23"/>
  <c r="O9" i="23"/>
  <c r="P9" i="23"/>
  <c r="Q9" i="23"/>
  <c r="V9" i="23"/>
  <c r="W9" i="23"/>
  <c r="X9" i="23"/>
  <c r="AC9" i="23"/>
  <c r="AD9" i="23"/>
  <c r="AE9" i="23"/>
  <c r="O10" i="23"/>
  <c r="P10" i="23"/>
  <c r="Q10" i="23"/>
  <c r="V10" i="23"/>
  <c r="W10" i="23"/>
  <c r="X10" i="23"/>
  <c r="AC10" i="23"/>
  <c r="AD10" i="23"/>
  <c r="AE10" i="23"/>
  <c r="O11" i="23"/>
  <c r="P11" i="23"/>
  <c r="Q11" i="23"/>
  <c r="V11" i="23"/>
  <c r="W11" i="23"/>
  <c r="X11" i="23"/>
  <c r="AC11" i="23"/>
  <c r="AD11" i="23"/>
  <c r="AE11" i="23"/>
  <c r="O12" i="23"/>
  <c r="P12" i="23"/>
  <c r="Q12" i="23"/>
  <c r="V12" i="23"/>
  <c r="W12" i="23"/>
  <c r="X12" i="23"/>
  <c r="AC12" i="23"/>
  <c r="AD12" i="23"/>
  <c r="AE12" i="23"/>
  <c r="O13" i="23"/>
  <c r="P13" i="23"/>
  <c r="Q13" i="23"/>
  <c r="V13" i="23"/>
  <c r="W13" i="23"/>
  <c r="X13" i="23"/>
  <c r="AC13" i="23"/>
  <c r="AD13" i="23"/>
  <c r="AE13" i="23"/>
  <c r="O14" i="23"/>
  <c r="P14" i="23"/>
  <c r="Q14" i="23"/>
  <c r="V14" i="23"/>
  <c r="W14" i="23"/>
  <c r="X14" i="23"/>
  <c r="AC14" i="23"/>
  <c r="AD14" i="23"/>
  <c r="AE14" i="23"/>
  <c r="O15" i="23"/>
  <c r="P15" i="23"/>
  <c r="Q15" i="23"/>
  <c r="V15" i="23"/>
  <c r="W15" i="23"/>
  <c r="X15" i="23"/>
  <c r="AC15" i="23"/>
  <c r="AD15" i="23"/>
  <c r="AE15" i="23"/>
  <c r="O16" i="23"/>
  <c r="P16" i="23"/>
  <c r="Q16" i="23"/>
  <c r="V16" i="23"/>
  <c r="W16" i="23"/>
  <c r="X16" i="23"/>
  <c r="AC16" i="23"/>
  <c r="AD16" i="23"/>
  <c r="AE16" i="23"/>
  <c r="O17" i="23"/>
  <c r="P17" i="23"/>
  <c r="Q17" i="23"/>
  <c r="V17" i="23"/>
  <c r="W17" i="23"/>
  <c r="X17" i="23"/>
  <c r="AC17" i="23"/>
  <c r="AD17" i="23"/>
  <c r="AE17" i="23"/>
  <c r="O18" i="23"/>
  <c r="P18" i="23"/>
  <c r="Q18" i="23"/>
  <c r="V18" i="23"/>
  <c r="W18" i="23"/>
  <c r="X18" i="23"/>
  <c r="AC18" i="23"/>
  <c r="AD18" i="23"/>
  <c r="AE18" i="23"/>
  <c r="O19" i="23"/>
  <c r="P19" i="23"/>
  <c r="Q19" i="23"/>
  <c r="V19" i="23"/>
  <c r="W19" i="23"/>
  <c r="X19" i="23"/>
  <c r="AC19" i="23"/>
  <c r="AD19" i="23"/>
  <c r="AE19" i="23"/>
  <c r="O20" i="23"/>
  <c r="P20" i="23"/>
  <c r="Q20" i="23"/>
  <c r="V20" i="23"/>
  <c r="W20" i="23"/>
  <c r="X20" i="23"/>
  <c r="AC20" i="23"/>
  <c r="AD20" i="23"/>
  <c r="AE20" i="23"/>
  <c r="O21" i="23"/>
  <c r="P21" i="23"/>
  <c r="Q21" i="23"/>
  <c r="V21" i="23"/>
  <c r="W21" i="23"/>
  <c r="X21" i="23"/>
  <c r="AC21" i="23"/>
  <c r="AD21" i="23"/>
  <c r="AE21" i="23"/>
  <c r="O22" i="23"/>
  <c r="P22" i="23"/>
  <c r="Q22" i="23"/>
  <c r="V22" i="23"/>
  <c r="W22" i="23"/>
  <c r="X22" i="23"/>
  <c r="AC22" i="23"/>
  <c r="AD22" i="23"/>
  <c r="AE22" i="23"/>
  <c r="O23" i="23"/>
  <c r="P23" i="23"/>
  <c r="Q23" i="23"/>
  <c r="V23" i="23"/>
  <c r="W23" i="23"/>
  <c r="X23" i="23"/>
  <c r="AC23" i="23"/>
  <c r="AD23" i="23"/>
  <c r="AE23" i="23"/>
  <c r="O24" i="23"/>
  <c r="P24" i="23"/>
  <c r="Q24" i="23"/>
  <c r="V24" i="23"/>
  <c r="W24" i="23"/>
  <c r="X24" i="23"/>
  <c r="AC24" i="23"/>
  <c r="AD24" i="23"/>
  <c r="AE24" i="23"/>
  <c r="O25" i="23"/>
  <c r="P25" i="23"/>
  <c r="Q25" i="23"/>
  <c r="V25" i="23"/>
  <c r="W25" i="23"/>
  <c r="X25" i="23"/>
  <c r="AC25" i="23"/>
  <c r="AD25" i="23"/>
  <c r="AE25" i="23"/>
  <c r="O26" i="23"/>
  <c r="P26" i="23"/>
  <c r="Q26" i="23"/>
  <c r="V26" i="23"/>
  <c r="W26" i="23"/>
  <c r="X26" i="23"/>
  <c r="AC26" i="23"/>
  <c r="AD26" i="23"/>
  <c r="AE26" i="23"/>
  <c r="O27" i="23"/>
  <c r="P27" i="23"/>
  <c r="Q27" i="23"/>
  <c r="V27" i="23"/>
  <c r="W27" i="23"/>
  <c r="X27" i="23"/>
  <c r="AC27" i="23"/>
  <c r="AD27" i="23"/>
  <c r="AE27" i="23"/>
  <c r="O28" i="23"/>
  <c r="P28" i="23"/>
  <c r="Q28" i="23"/>
  <c r="V28" i="23"/>
  <c r="W28" i="23"/>
  <c r="X28" i="23"/>
  <c r="AC28" i="23"/>
  <c r="AD28" i="23"/>
  <c r="AE28" i="23"/>
  <c r="O29" i="23"/>
  <c r="P29" i="23"/>
  <c r="Q29" i="23"/>
  <c r="V29" i="23"/>
  <c r="W29" i="23"/>
  <c r="X29" i="23"/>
  <c r="AC29" i="23"/>
  <c r="AD29" i="23"/>
  <c r="AE29" i="23"/>
  <c r="O30" i="23"/>
  <c r="P30" i="23"/>
  <c r="Q30" i="23"/>
  <c r="V30" i="23"/>
  <c r="W30" i="23"/>
  <c r="X30" i="23"/>
  <c r="AC30" i="23"/>
  <c r="AD30" i="23"/>
  <c r="AE30" i="23"/>
  <c r="O31" i="23"/>
  <c r="P31" i="23"/>
  <c r="Q31" i="23"/>
  <c r="V31" i="23"/>
  <c r="W31" i="23"/>
  <c r="X31" i="23"/>
  <c r="AC31" i="23"/>
  <c r="AD31" i="23"/>
  <c r="AE31" i="23"/>
  <c r="O32" i="23"/>
  <c r="P32" i="23"/>
  <c r="Q32" i="23"/>
  <c r="V32" i="23"/>
  <c r="W32" i="23"/>
  <c r="X32" i="23"/>
  <c r="AC32" i="23"/>
  <c r="AD32" i="23"/>
  <c r="AE32" i="23"/>
  <c r="O33" i="23"/>
  <c r="P33" i="23"/>
  <c r="Q33" i="23"/>
  <c r="V33" i="23"/>
  <c r="W33" i="23"/>
  <c r="X33" i="23"/>
  <c r="AC33" i="23"/>
  <c r="AD33" i="23"/>
  <c r="AE33" i="23"/>
  <c r="O34" i="23"/>
  <c r="P34" i="23"/>
  <c r="Q34" i="23"/>
  <c r="V34" i="23"/>
  <c r="W34" i="23"/>
  <c r="X34" i="23"/>
  <c r="AC34" i="23"/>
  <c r="AD34" i="23"/>
  <c r="AE34" i="23"/>
  <c r="O35" i="23"/>
  <c r="P35" i="23"/>
  <c r="Q35" i="23"/>
  <c r="V35" i="23"/>
  <c r="W35" i="23"/>
  <c r="X35" i="23"/>
  <c r="AC35" i="23"/>
  <c r="AD35" i="23"/>
  <c r="AE35" i="23"/>
  <c r="O36" i="23"/>
  <c r="P36" i="23"/>
  <c r="Q36" i="23"/>
  <c r="V36" i="23"/>
  <c r="W36" i="23"/>
  <c r="X36" i="23"/>
  <c r="AC36" i="23"/>
  <c r="AD36" i="23"/>
  <c r="AE36" i="23"/>
  <c r="O37" i="23"/>
  <c r="P37" i="23"/>
  <c r="Q37" i="23"/>
  <c r="V37" i="23"/>
  <c r="W37" i="23"/>
  <c r="X37" i="23"/>
  <c r="AC37" i="23"/>
  <c r="AD37" i="23"/>
  <c r="AE37" i="23"/>
  <c r="O38" i="23"/>
  <c r="P38" i="23"/>
  <c r="Q38" i="23"/>
  <c r="V38" i="23"/>
  <c r="W38" i="23"/>
  <c r="X38" i="23"/>
  <c r="AC38" i="23"/>
  <c r="AD38" i="23"/>
  <c r="AE38" i="23"/>
  <c r="O39" i="23"/>
  <c r="P39" i="23"/>
  <c r="Q39" i="23"/>
  <c r="V39" i="23"/>
  <c r="W39" i="23"/>
  <c r="X39" i="23"/>
  <c r="AC39" i="23"/>
  <c r="AD39" i="23"/>
  <c r="AE39" i="23"/>
  <c r="O40" i="23"/>
  <c r="P40" i="23"/>
  <c r="Q40" i="23"/>
  <c r="V40" i="23"/>
  <c r="W40" i="23"/>
  <c r="X40" i="23"/>
  <c r="AC40" i="23"/>
  <c r="AD40" i="23"/>
  <c r="AE40" i="23"/>
  <c r="O41" i="23"/>
  <c r="P41" i="23"/>
  <c r="Q41" i="23"/>
  <c r="V41" i="23"/>
  <c r="W41" i="23"/>
  <c r="X41" i="23"/>
  <c r="AC41" i="23"/>
  <c r="AD41" i="23"/>
  <c r="AE41" i="23"/>
  <c r="O42" i="23"/>
  <c r="P42" i="23"/>
  <c r="Q42" i="23"/>
  <c r="V42" i="23"/>
  <c r="W42" i="23"/>
  <c r="X42" i="23"/>
  <c r="AC42" i="23"/>
  <c r="AD42" i="23"/>
  <c r="AE42" i="23"/>
  <c r="O43" i="23"/>
  <c r="P43" i="23"/>
  <c r="Q43" i="23"/>
  <c r="V43" i="23"/>
  <c r="W43" i="23"/>
  <c r="X43" i="23"/>
  <c r="AC43" i="23"/>
  <c r="AD43" i="23"/>
  <c r="AE43" i="23"/>
  <c r="O44" i="23"/>
  <c r="P44" i="23"/>
  <c r="Q44" i="23"/>
  <c r="V44" i="23"/>
  <c r="W44" i="23"/>
  <c r="X44" i="23"/>
  <c r="AC44" i="23"/>
  <c r="AD44" i="23"/>
  <c r="AE44" i="23"/>
  <c r="O45" i="23"/>
  <c r="P45" i="23"/>
  <c r="Q45" i="23"/>
  <c r="V45" i="23"/>
  <c r="W45" i="23"/>
  <c r="X45" i="23"/>
  <c r="AC45" i="23"/>
  <c r="AD45" i="23"/>
  <c r="AE45" i="23"/>
  <c r="O46" i="23"/>
  <c r="P46" i="23"/>
  <c r="Q46" i="23"/>
  <c r="V46" i="23"/>
  <c r="W46" i="23"/>
  <c r="X46" i="23"/>
  <c r="AC46" i="23"/>
  <c r="AD46" i="23"/>
  <c r="AE46" i="23"/>
  <c r="O47" i="23"/>
  <c r="P47" i="23"/>
  <c r="Q47" i="23"/>
  <c r="V47" i="23"/>
  <c r="W47" i="23"/>
  <c r="X47" i="23"/>
  <c r="AC47" i="23"/>
  <c r="AD47" i="23"/>
  <c r="AE47" i="23"/>
  <c r="O48" i="23"/>
  <c r="P48" i="23"/>
  <c r="Q48" i="23"/>
  <c r="V48" i="23"/>
  <c r="W48" i="23"/>
  <c r="X48" i="23"/>
  <c r="AC48" i="23"/>
  <c r="AD48" i="23"/>
  <c r="AE48" i="23"/>
  <c r="O49" i="23"/>
  <c r="P49" i="23"/>
  <c r="Q49" i="23"/>
  <c r="V49" i="23"/>
  <c r="W49" i="23"/>
  <c r="X49" i="23"/>
  <c r="AC49" i="23"/>
  <c r="AD49" i="23"/>
  <c r="AE49" i="23"/>
  <c r="O50" i="23"/>
  <c r="P50" i="23"/>
  <c r="Q50" i="23"/>
  <c r="V50" i="23"/>
  <c r="W50" i="23"/>
  <c r="X50" i="23"/>
  <c r="AC50" i="23"/>
  <c r="AD50" i="23"/>
  <c r="AE50" i="23"/>
  <c r="O51" i="23"/>
  <c r="P51" i="23"/>
  <c r="Q51" i="23"/>
  <c r="V51" i="23"/>
  <c r="W51" i="23"/>
  <c r="X51" i="23"/>
  <c r="AC51" i="23"/>
  <c r="AD51" i="23"/>
  <c r="AE51" i="23"/>
  <c r="O52" i="23"/>
  <c r="P52" i="23"/>
  <c r="Q52" i="23"/>
  <c r="V52" i="23"/>
  <c r="W52" i="23"/>
  <c r="X52" i="23"/>
  <c r="AC52" i="23"/>
  <c r="AD52" i="23"/>
  <c r="AE52" i="23"/>
  <c r="O53" i="23"/>
  <c r="P53" i="23"/>
  <c r="Q53" i="23"/>
  <c r="V53" i="23"/>
  <c r="W53" i="23"/>
  <c r="X53" i="23"/>
  <c r="AC53" i="23"/>
  <c r="AD53" i="23"/>
  <c r="AE53" i="23"/>
  <c r="O54" i="23"/>
  <c r="P54" i="23"/>
  <c r="Q54" i="23"/>
  <c r="V54" i="23"/>
  <c r="W54" i="23"/>
  <c r="X54" i="23"/>
  <c r="AC54" i="23"/>
  <c r="AD54" i="23"/>
  <c r="AE54" i="23"/>
  <c r="O55" i="23"/>
  <c r="P55" i="23"/>
  <c r="Q55" i="23"/>
  <c r="V55" i="23"/>
  <c r="W55" i="23"/>
  <c r="X55" i="23"/>
  <c r="AC55" i="23"/>
  <c r="AD55" i="23"/>
  <c r="AE55" i="23"/>
  <c r="O56" i="23"/>
  <c r="P56" i="23"/>
  <c r="Q56" i="23"/>
  <c r="V56" i="23"/>
  <c r="W56" i="23"/>
  <c r="X56" i="23"/>
  <c r="AC56" i="23"/>
  <c r="AD56" i="23"/>
  <c r="AE56" i="23"/>
  <c r="O57" i="23"/>
  <c r="P57" i="23"/>
  <c r="Q57" i="23"/>
  <c r="V57" i="23"/>
  <c r="W57" i="23"/>
  <c r="X57" i="23"/>
  <c r="AC57" i="23"/>
  <c r="AD57" i="23"/>
  <c r="AE57" i="23"/>
  <c r="O58" i="23"/>
  <c r="P58" i="23"/>
  <c r="Q58" i="23"/>
  <c r="V58" i="23"/>
  <c r="W58" i="23"/>
  <c r="X58" i="23"/>
  <c r="AC58" i="23"/>
  <c r="AD58" i="23"/>
  <c r="AE58" i="23"/>
  <c r="O59" i="23"/>
  <c r="P59" i="23"/>
  <c r="Q59" i="23"/>
  <c r="V59" i="23"/>
  <c r="W59" i="23"/>
  <c r="X59" i="23"/>
  <c r="AC59" i="23"/>
  <c r="AD59" i="23"/>
  <c r="AE59" i="23"/>
  <c r="O60" i="23"/>
  <c r="P60" i="23"/>
  <c r="Q60" i="23"/>
  <c r="V60" i="23"/>
  <c r="W60" i="23"/>
  <c r="X60" i="23"/>
  <c r="AC60" i="23"/>
  <c r="AD60" i="23"/>
  <c r="AE60" i="23"/>
  <c r="O61" i="23"/>
  <c r="P61" i="23"/>
  <c r="Q61" i="23"/>
  <c r="V61" i="23"/>
  <c r="W61" i="23"/>
  <c r="X61" i="23"/>
  <c r="AC61" i="23"/>
  <c r="AD61" i="23"/>
  <c r="AE61" i="23"/>
  <c r="O62" i="23"/>
  <c r="P62" i="23"/>
  <c r="Q62" i="23"/>
  <c r="V62" i="23"/>
  <c r="W62" i="23"/>
  <c r="X62" i="23"/>
  <c r="AC62" i="23"/>
  <c r="AD62" i="23"/>
  <c r="AE62" i="23"/>
  <c r="O63" i="23"/>
  <c r="P63" i="23"/>
  <c r="Q63" i="23"/>
  <c r="V63" i="23"/>
  <c r="W63" i="23"/>
  <c r="X63" i="23"/>
  <c r="AC63" i="23"/>
  <c r="AD63" i="23"/>
  <c r="AE63" i="23"/>
  <c r="O64" i="23"/>
  <c r="P64" i="23"/>
  <c r="Q64" i="23"/>
  <c r="V64" i="23"/>
  <c r="W64" i="23"/>
  <c r="X64" i="23"/>
  <c r="AC64" i="23"/>
  <c r="AD64" i="23"/>
  <c r="AE64" i="23"/>
  <c r="O65" i="23"/>
  <c r="P65" i="23"/>
  <c r="Q65" i="23"/>
  <c r="V65" i="23"/>
  <c r="W65" i="23"/>
  <c r="X65" i="23"/>
  <c r="AC65" i="23"/>
  <c r="AD65" i="23"/>
  <c r="AE65" i="23"/>
  <c r="O66" i="23"/>
  <c r="P66" i="23"/>
  <c r="Q66" i="23"/>
  <c r="V66" i="23"/>
  <c r="W66" i="23"/>
  <c r="X66" i="23"/>
  <c r="AC66" i="23"/>
  <c r="AD66" i="23"/>
  <c r="AE66" i="23"/>
  <c r="O67" i="23"/>
  <c r="P67" i="23"/>
  <c r="Q67" i="23"/>
  <c r="V67" i="23"/>
  <c r="W67" i="23"/>
  <c r="X67" i="23"/>
  <c r="AC67" i="23"/>
  <c r="AD67" i="23"/>
  <c r="AE67" i="23"/>
  <c r="O68" i="23"/>
  <c r="P68" i="23"/>
  <c r="Q68" i="23"/>
  <c r="V68" i="23"/>
  <c r="W68" i="23"/>
  <c r="X68" i="23"/>
  <c r="AC68" i="23"/>
  <c r="AD68" i="23"/>
  <c r="AE68" i="23"/>
  <c r="O69" i="23"/>
  <c r="P69" i="23"/>
  <c r="Q69" i="23"/>
  <c r="V69" i="23"/>
  <c r="W69" i="23"/>
  <c r="X69" i="23"/>
  <c r="AC69" i="23"/>
  <c r="AD69" i="23"/>
  <c r="AE69" i="23"/>
  <c r="O70" i="23"/>
  <c r="P70" i="23"/>
  <c r="Q70" i="23"/>
  <c r="V70" i="23"/>
  <c r="W70" i="23"/>
  <c r="X70" i="23"/>
  <c r="AC70" i="23"/>
  <c r="AD70" i="23"/>
  <c r="AE70" i="23"/>
  <c r="O71" i="23"/>
  <c r="P71" i="23"/>
  <c r="Q71" i="23"/>
  <c r="V71" i="23"/>
  <c r="W71" i="23"/>
  <c r="X71" i="23"/>
  <c r="AC71" i="23"/>
  <c r="AD71" i="23"/>
  <c r="AE71" i="23"/>
  <c r="O72" i="23"/>
  <c r="P72" i="23"/>
  <c r="Q72" i="23"/>
  <c r="V72" i="23"/>
  <c r="W72" i="23"/>
  <c r="X72" i="23"/>
  <c r="AC72" i="23"/>
  <c r="AD72" i="23"/>
  <c r="AE72" i="23"/>
  <c r="O73" i="23"/>
  <c r="P73" i="23"/>
  <c r="Q73" i="23"/>
  <c r="V73" i="23"/>
  <c r="W73" i="23"/>
  <c r="X73" i="23"/>
  <c r="AC73" i="23"/>
  <c r="AD73" i="23"/>
  <c r="AE73" i="23"/>
  <c r="O74" i="23"/>
  <c r="P74" i="23"/>
  <c r="Q74" i="23"/>
  <c r="V74" i="23"/>
  <c r="W74" i="23"/>
  <c r="X74" i="23"/>
  <c r="AC74" i="23"/>
  <c r="AD74" i="23"/>
  <c r="AE74" i="23"/>
  <c r="O75" i="23"/>
  <c r="P75" i="23"/>
  <c r="Q75" i="23"/>
  <c r="V75" i="23"/>
  <c r="W75" i="23"/>
  <c r="X75" i="23"/>
  <c r="AC75" i="23"/>
  <c r="AD75" i="23"/>
  <c r="AE75" i="23"/>
  <c r="O76" i="23"/>
  <c r="P76" i="23"/>
  <c r="Q76" i="23"/>
  <c r="V76" i="23"/>
  <c r="W76" i="23"/>
  <c r="X76" i="23"/>
  <c r="AC76" i="23"/>
  <c r="AD76" i="23"/>
  <c r="AE76" i="23"/>
  <c r="O77" i="23"/>
  <c r="P77" i="23"/>
  <c r="Q77" i="23"/>
  <c r="V77" i="23"/>
  <c r="W77" i="23"/>
  <c r="X77" i="23"/>
  <c r="AC77" i="23"/>
  <c r="AD77" i="23"/>
  <c r="AE77" i="23"/>
  <c r="O78" i="23"/>
  <c r="P78" i="23"/>
  <c r="Q78" i="23"/>
  <c r="V78" i="23"/>
  <c r="W78" i="23"/>
  <c r="X78" i="23"/>
  <c r="AC78" i="23"/>
  <c r="AD78" i="23"/>
  <c r="AE78" i="23"/>
  <c r="O79" i="23"/>
  <c r="P79" i="23"/>
  <c r="Q79" i="23"/>
  <c r="V79" i="23"/>
  <c r="W79" i="23"/>
  <c r="X79" i="23"/>
  <c r="AC79" i="23"/>
  <c r="AD79" i="23"/>
  <c r="AE79" i="23"/>
  <c r="O80" i="23"/>
  <c r="P80" i="23"/>
  <c r="Q80" i="23"/>
  <c r="V80" i="23"/>
  <c r="W80" i="23"/>
  <c r="X80" i="23"/>
  <c r="AC80" i="23"/>
  <c r="AD80" i="23"/>
  <c r="AE80" i="23"/>
  <c r="O81" i="23"/>
  <c r="P81" i="23"/>
  <c r="Q81" i="23"/>
  <c r="V81" i="23"/>
  <c r="W81" i="23"/>
  <c r="X81" i="23"/>
  <c r="AC81" i="23"/>
  <c r="AD81" i="23"/>
  <c r="AE81" i="23"/>
  <c r="O82" i="23"/>
  <c r="P82" i="23"/>
  <c r="Q82" i="23"/>
  <c r="V82" i="23"/>
  <c r="W82" i="23"/>
  <c r="X82" i="23"/>
  <c r="AC82" i="23"/>
  <c r="AD82" i="23"/>
  <c r="AE82" i="23"/>
  <c r="O83" i="23"/>
  <c r="P83" i="23"/>
  <c r="Q83" i="23"/>
  <c r="V83" i="23"/>
  <c r="W83" i="23"/>
  <c r="X83" i="23"/>
  <c r="AC83" i="23"/>
  <c r="AD83" i="23"/>
  <c r="AE83" i="23"/>
  <c r="O84" i="23"/>
  <c r="P84" i="23"/>
  <c r="Q84" i="23"/>
  <c r="V84" i="23"/>
  <c r="W84" i="23"/>
  <c r="X84" i="23"/>
  <c r="AC84" i="23"/>
  <c r="AD84" i="23"/>
  <c r="AE84" i="23"/>
  <c r="O85" i="23"/>
  <c r="P85" i="23"/>
  <c r="Q85" i="23"/>
  <c r="V85" i="23"/>
  <c r="W85" i="23"/>
  <c r="X85" i="23"/>
  <c r="AC85" i="23"/>
  <c r="AD85" i="23"/>
  <c r="AE85" i="23"/>
  <c r="O86" i="23"/>
  <c r="P86" i="23"/>
  <c r="Q86" i="23"/>
  <c r="V86" i="23"/>
  <c r="W86" i="23"/>
  <c r="X86" i="23"/>
  <c r="AC86" i="23"/>
  <c r="AD86" i="23"/>
  <c r="AE86" i="23"/>
  <c r="O87" i="23"/>
  <c r="P87" i="23"/>
  <c r="Q87" i="23"/>
  <c r="V87" i="23"/>
  <c r="W87" i="23"/>
  <c r="X87" i="23"/>
  <c r="AC87" i="23"/>
  <c r="AD87" i="23"/>
  <c r="AE87" i="23"/>
  <c r="O88" i="23"/>
  <c r="P88" i="23"/>
  <c r="Q88" i="23"/>
  <c r="V88" i="23"/>
  <c r="W88" i="23"/>
  <c r="X88" i="23"/>
  <c r="AC88" i="23"/>
  <c r="AD88" i="23"/>
  <c r="AE88" i="23"/>
  <c r="O89" i="23"/>
  <c r="P89" i="23"/>
  <c r="Q89" i="23"/>
  <c r="V89" i="23"/>
  <c r="W89" i="23"/>
  <c r="X89" i="23"/>
  <c r="AC89" i="23"/>
  <c r="AD89" i="23"/>
  <c r="AE89" i="23"/>
  <c r="O90" i="23"/>
  <c r="P90" i="23"/>
  <c r="Q90" i="23"/>
  <c r="V90" i="23"/>
  <c r="W90" i="23"/>
  <c r="X90" i="23"/>
  <c r="AC90" i="23"/>
  <c r="AD90" i="23"/>
  <c r="AE90" i="23"/>
  <c r="O91" i="23"/>
  <c r="P91" i="23"/>
  <c r="Q91" i="23"/>
  <c r="V91" i="23"/>
  <c r="W91" i="23"/>
  <c r="X91" i="23"/>
  <c r="AC91" i="23"/>
  <c r="AD91" i="23"/>
  <c r="AE91" i="23"/>
  <c r="O92" i="23"/>
  <c r="P92" i="23"/>
  <c r="Q92" i="23"/>
  <c r="V92" i="23"/>
  <c r="W92" i="23"/>
  <c r="X92" i="23"/>
  <c r="AC92" i="23"/>
  <c r="AD92" i="23"/>
  <c r="AE92" i="23"/>
  <c r="O93" i="23"/>
  <c r="P93" i="23"/>
  <c r="Q93" i="23"/>
  <c r="V93" i="23"/>
  <c r="W93" i="23"/>
  <c r="X93" i="23"/>
  <c r="AC93" i="23"/>
  <c r="AD93" i="23"/>
  <c r="AE93" i="23"/>
  <c r="O94" i="23"/>
  <c r="P94" i="23"/>
  <c r="Q94" i="23"/>
  <c r="V94" i="23"/>
  <c r="W94" i="23"/>
  <c r="X94" i="23"/>
  <c r="AC94" i="23"/>
  <c r="AD94" i="23"/>
  <c r="AE94" i="23"/>
  <c r="O95" i="23"/>
  <c r="P95" i="23"/>
  <c r="Q95" i="23"/>
  <c r="V95" i="23"/>
  <c r="W95" i="23"/>
  <c r="X95" i="23"/>
  <c r="AC95" i="23"/>
  <c r="AD95" i="23"/>
  <c r="AE95" i="23"/>
  <c r="O96" i="23"/>
  <c r="P96" i="23"/>
  <c r="Q96" i="23"/>
  <c r="V96" i="23"/>
  <c r="W96" i="23"/>
  <c r="X96" i="23"/>
  <c r="AC96" i="23"/>
  <c r="AD96" i="23"/>
  <c r="AE96" i="23"/>
  <c r="O97" i="23"/>
  <c r="P97" i="23"/>
  <c r="Q97" i="23"/>
  <c r="V97" i="23"/>
  <c r="W97" i="23"/>
  <c r="X97" i="23"/>
  <c r="AC97" i="23"/>
  <c r="AD97" i="23"/>
  <c r="AE97" i="23"/>
  <c r="O98" i="23"/>
  <c r="P98" i="23"/>
  <c r="Q98" i="23"/>
  <c r="V98" i="23"/>
  <c r="W98" i="23"/>
  <c r="X98" i="23"/>
  <c r="AC98" i="23"/>
  <c r="AD98" i="23"/>
  <c r="AE98" i="23"/>
  <c r="O99" i="23"/>
  <c r="P99" i="23"/>
  <c r="Q99" i="23"/>
  <c r="V99" i="23"/>
  <c r="W99" i="23"/>
  <c r="X99" i="23"/>
  <c r="AC99" i="23"/>
  <c r="AD99" i="23"/>
  <c r="AE99" i="23"/>
  <c r="O100" i="23"/>
  <c r="P100" i="23"/>
  <c r="Q100" i="23"/>
  <c r="V100" i="23"/>
  <c r="W100" i="23"/>
  <c r="X100" i="23"/>
  <c r="AC100" i="23"/>
  <c r="AD100" i="23"/>
  <c r="AE100" i="23"/>
  <c r="O101" i="23"/>
  <c r="P101" i="23"/>
  <c r="Q101" i="23"/>
  <c r="V101" i="23"/>
  <c r="W101" i="23"/>
  <c r="X101" i="23"/>
  <c r="AC101" i="23"/>
  <c r="AD101" i="23"/>
  <c r="AE101" i="23"/>
  <c r="O102" i="23"/>
  <c r="P102" i="23"/>
  <c r="Q102" i="23"/>
  <c r="V102" i="23"/>
  <c r="W102" i="23"/>
  <c r="X102" i="23"/>
  <c r="AC102" i="23"/>
  <c r="AD102" i="23"/>
  <c r="AE102" i="23"/>
  <c r="O103" i="23"/>
  <c r="P103" i="23"/>
  <c r="Q103" i="23"/>
  <c r="V103" i="23"/>
  <c r="W103" i="23"/>
  <c r="X103" i="23"/>
  <c r="AC103" i="23"/>
  <c r="AD103" i="23"/>
  <c r="AE103" i="23"/>
  <c r="O104" i="23"/>
  <c r="P104" i="23"/>
  <c r="Q104" i="23"/>
  <c r="V104" i="23"/>
  <c r="W104" i="23"/>
  <c r="X104" i="23"/>
  <c r="AC104" i="23"/>
  <c r="AD104" i="23"/>
  <c r="AE104" i="23"/>
  <c r="O105" i="23"/>
  <c r="P105" i="23"/>
  <c r="Q105" i="23"/>
  <c r="V105" i="23"/>
  <c r="W105" i="23"/>
  <c r="X105" i="23"/>
  <c r="AC105" i="23"/>
  <c r="AD105" i="23"/>
  <c r="AE105" i="23"/>
  <c r="O106" i="23"/>
  <c r="P106" i="23"/>
  <c r="Q106" i="23"/>
  <c r="V106" i="23"/>
  <c r="W106" i="23"/>
  <c r="X106" i="23"/>
  <c r="AC106" i="23"/>
  <c r="AD106" i="23"/>
  <c r="AE106" i="23"/>
  <c r="O107" i="23"/>
  <c r="P107" i="23"/>
  <c r="Q107" i="23"/>
  <c r="V107" i="23"/>
  <c r="W107" i="23"/>
  <c r="X107" i="23"/>
  <c r="AC107" i="23"/>
  <c r="AD107" i="23"/>
  <c r="AE107" i="23"/>
  <c r="O108" i="23"/>
  <c r="P108" i="23"/>
  <c r="Q108" i="23"/>
  <c r="V108" i="23"/>
  <c r="W108" i="23"/>
  <c r="X108" i="23"/>
  <c r="AC108" i="23"/>
  <c r="AD108" i="23"/>
  <c r="AE108" i="23"/>
  <c r="O109" i="23"/>
  <c r="P109" i="23"/>
  <c r="Q109" i="23"/>
  <c r="V109" i="23"/>
  <c r="W109" i="23"/>
  <c r="X109" i="23"/>
  <c r="AC109" i="23"/>
  <c r="AD109" i="23"/>
  <c r="AE109" i="23"/>
  <c r="O110" i="23"/>
  <c r="P110" i="23"/>
  <c r="Q110" i="23"/>
  <c r="V110" i="23"/>
  <c r="W110" i="23"/>
  <c r="X110" i="23"/>
  <c r="AC110" i="23"/>
  <c r="AD110" i="23"/>
  <c r="AE110" i="23"/>
  <c r="O111" i="23"/>
  <c r="P111" i="23"/>
  <c r="Q111" i="23"/>
  <c r="V111" i="23"/>
  <c r="W111" i="23"/>
  <c r="X111" i="23"/>
  <c r="AC111" i="23"/>
  <c r="AD111" i="23"/>
  <c r="AE111" i="23"/>
  <c r="O112" i="23"/>
  <c r="P112" i="23"/>
  <c r="Q112" i="23"/>
  <c r="V112" i="23"/>
  <c r="W112" i="23"/>
  <c r="X112" i="23"/>
  <c r="AC112" i="23"/>
  <c r="AD112" i="23"/>
  <c r="AE112" i="23"/>
  <c r="O113" i="23"/>
  <c r="P113" i="23"/>
  <c r="Q113" i="23"/>
  <c r="V113" i="23"/>
  <c r="W113" i="23"/>
  <c r="X113" i="23"/>
  <c r="AC113" i="23"/>
  <c r="AD113" i="23"/>
  <c r="AE113" i="23"/>
  <c r="O114" i="23"/>
  <c r="P114" i="23"/>
  <c r="Q114" i="23"/>
  <c r="V114" i="23"/>
  <c r="W114" i="23"/>
  <c r="X114" i="23"/>
  <c r="AC114" i="23"/>
  <c r="AD114" i="23"/>
  <c r="AE114" i="23"/>
  <c r="O115" i="23"/>
  <c r="P115" i="23"/>
  <c r="Q115" i="23"/>
  <c r="V115" i="23"/>
  <c r="W115" i="23"/>
  <c r="X115" i="23"/>
  <c r="AC115" i="23"/>
  <c r="AD115" i="23"/>
  <c r="AE115" i="23"/>
  <c r="O116" i="23"/>
  <c r="P116" i="23"/>
  <c r="Q116" i="23"/>
  <c r="V116" i="23"/>
  <c r="W116" i="23"/>
  <c r="X116" i="23"/>
  <c r="AC116" i="23"/>
  <c r="AD116" i="23"/>
  <c r="AE116" i="23"/>
  <c r="O117" i="23"/>
  <c r="P117" i="23"/>
  <c r="Q117" i="23"/>
  <c r="V117" i="23"/>
  <c r="W117" i="23"/>
  <c r="X117" i="23"/>
  <c r="AC117" i="23"/>
  <c r="AD117" i="23"/>
  <c r="AE117" i="23"/>
  <c r="O118" i="23"/>
  <c r="P118" i="23"/>
  <c r="Q118" i="23"/>
  <c r="V118" i="23"/>
  <c r="W118" i="23"/>
  <c r="X118" i="23"/>
  <c r="AC118" i="23"/>
  <c r="AD118" i="23"/>
  <c r="AE118" i="23"/>
  <c r="O119" i="23"/>
  <c r="P119" i="23"/>
  <c r="Q119" i="23"/>
  <c r="V119" i="23"/>
  <c r="W119" i="23"/>
  <c r="X119" i="23"/>
  <c r="AC119" i="23"/>
  <c r="AD119" i="23"/>
  <c r="AE119" i="23"/>
  <c r="O120" i="23"/>
  <c r="P120" i="23"/>
  <c r="Q120" i="23"/>
  <c r="V120" i="23"/>
  <c r="W120" i="23"/>
  <c r="X120" i="23"/>
  <c r="AC120" i="23"/>
  <c r="AD120" i="23"/>
  <c r="AE120" i="23"/>
  <c r="O121" i="23"/>
  <c r="P121" i="23"/>
  <c r="Q121" i="23"/>
  <c r="V121" i="23"/>
  <c r="W121" i="23"/>
  <c r="X121" i="23"/>
  <c r="AC121" i="23"/>
  <c r="AD121" i="23"/>
  <c r="AE121" i="23"/>
  <c r="O122" i="23"/>
  <c r="P122" i="23"/>
  <c r="Q122" i="23"/>
  <c r="V122" i="23"/>
  <c r="W122" i="23"/>
  <c r="X122" i="23"/>
  <c r="AC122" i="23"/>
  <c r="AD122" i="23"/>
  <c r="AE122" i="23"/>
  <c r="O123" i="23"/>
  <c r="P123" i="23"/>
  <c r="Q123" i="23"/>
  <c r="V123" i="23"/>
  <c r="W123" i="23"/>
  <c r="X123" i="23"/>
  <c r="AC123" i="23"/>
  <c r="AD123" i="23"/>
  <c r="AE123" i="23"/>
  <c r="O124" i="23"/>
  <c r="P124" i="23"/>
  <c r="Q124" i="23"/>
  <c r="V124" i="23"/>
  <c r="W124" i="23"/>
  <c r="X124" i="23"/>
  <c r="AC124" i="23"/>
  <c r="AD124" i="23"/>
  <c r="AE124" i="23"/>
  <c r="O125" i="23"/>
  <c r="P125" i="23"/>
  <c r="Q125" i="23"/>
  <c r="V125" i="23"/>
  <c r="W125" i="23"/>
  <c r="X125" i="23"/>
  <c r="AC125" i="23"/>
  <c r="AD125" i="23"/>
  <c r="AE125" i="23"/>
  <c r="O126" i="23"/>
  <c r="P126" i="23"/>
  <c r="Q126" i="23"/>
  <c r="V126" i="23"/>
  <c r="W126" i="23"/>
  <c r="X126" i="23"/>
  <c r="AC126" i="23"/>
  <c r="AD126" i="23"/>
  <c r="AE126" i="23"/>
  <c r="O127" i="23"/>
  <c r="P127" i="23"/>
  <c r="Q127" i="23"/>
  <c r="V127" i="23"/>
  <c r="W127" i="23"/>
  <c r="X127" i="23"/>
  <c r="AC127" i="23"/>
  <c r="AD127" i="23"/>
  <c r="AE127" i="23"/>
  <c r="O128" i="23"/>
  <c r="P128" i="23"/>
  <c r="Q128" i="23"/>
  <c r="V128" i="23"/>
  <c r="W128" i="23"/>
  <c r="X128" i="23"/>
  <c r="AC128" i="23"/>
  <c r="AD128" i="23"/>
  <c r="AE128" i="23"/>
  <c r="O129" i="23"/>
  <c r="P129" i="23"/>
  <c r="Q129" i="23"/>
  <c r="V129" i="23"/>
  <c r="W129" i="23"/>
  <c r="X129" i="23"/>
  <c r="AC129" i="23"/>
  <c r="AD129" i="23"/>
  <c r="AE129" i="23"/>
  <c r="O130" i="23"/>
  <c r="P130" i="23"/>
  <c r="Q130" i="23"/>
  <c r="V130" i="23"/>
  <c r="W130" i="23"/>
  <c r="X130" i="23"/>
  <c r="AC130" i="23"/>
  <c r="AD130" i="23"/>
  <c r="AE130" i="23"/>
  <c r="O131" i="23"/>
  <c r="P131" i="23"/>
  <c r="Q131" i="23"/>
  <c r="V131" i="23"/>
  <c r="W131" i="23"/>
  <c r="X131" i="23"/>
  <c r="AC131" i="23"/>
  <c r="AD131" i="23"/>
  <c r="AE131" i="23"/>
  <c r="O132" i="23"/>
  <c r="P132" i="23"/>
  <c r="Q132" i="23"/>
  <c r="V132" i="23"/>
  <c r="W132" i="23"/>
  <c r="X132" i="23"/>
  <c r="AC132" i="23"/>
  <c r="AD132" i="23"/>
  <c r="AE132" i="23"/>
  <c r="O133" i="23"/>
  <c r="P133" i="23"/>
  <c r="Q133" i="23"/>
  <c r="V133" i="23"/>
  <c r="W133" i="23"/>
  <c r="X133" i="23"/>
  <c r="AC133" i="23"/>
  <c r="AD133" i="23"/>
  <c r="AE133" i="23"/>
  <c r="O134" i="23"/>
  <c r="P134" i="23"/>
  <c r="Q134" i="23"/>
  <c r="V134" i="23"/>
  <c r="W134" i="23"/>
  <c r="X134" i="23"/>
  <c r="AC134" i="23"/>
  <c r="AD134" i="23"/>
  <c r="AE134" i="23"/>
  <c r="O135" i="23"/>
  <c r="P135" i="23"/>
  <c r="Q135" i="23"/>
  <c r="V135" i="23"/>
  <c r="W135" i="23"/>
  <c r="X135" i="23"/>
  <c r="AC135" i="23"/>
  <c r="AD135" i="23"/>
  <c r="AE135" i="23"/>
  <c r="O136" i="23"/>
  <c r="P136" i="23"/>
  <c r="Q136" i="23"/>
  <c r="V136" i="23"/>
  <c r="W136" i="23"/>
  <c r="X136" i="23"/>
  <c r="AC136" i="23"/>
  <c r="AD136" i="23"/>
  <c r="AE136" i="23"/>
  <c r="O137" i="23"/>
  <c r="P137" i="23"/>
  <c r="Q137" i="23"/>
  <c r="V137" i="23"/>
  <c r="W137" i="23"/>
  <c r="X137" i="23"/>
  <c r="AC137" i="23"/>
  <c r="AD137" i="23"/>
  <c r="AE137" i="23"/>
  <c r="O138" i="23"/>
  <c r="P138" i="23"/>
  <c r="Q138" i="23"/>
  <c r="V138" i="23"/>
  <c r="W138" i="23"/>
  <c r="X138" i="23"/>
  <c r="AC138" i="23"/>
  <c r="AD138" i="23"/>
  <c r="AE138" i="23"/>
  <c r="O139" i="23"/>
  <c r="P139" i="23"/>
  <c r="Q139" i="23"/>
  <c r="V139" i="23"/>
  <c r="W139" i="23"/>
  <c r="X139" i="23"/>
  <c r="AC139" i="23"/>
  <c r="AD139" i="23"/>
  <c r="AE139" i="23"/>
  <c r="O140" i="23"/>
  <c r="P140" i="23"/>
  <c r="Q140" i="23"/>
  <c r="V140" i="23"/>
  <c r="W140" i="23"/>
  <c r="X140" i="23"/>
  <c r="AC140" i="23"/>
  <c r="AD140" i="23"/>
  <c r="AE140" i="23"/>
  <c r="O141" i="23"/>
  <c r="P141" i="23"/>
  <c r="Q141" i="23"/>
  <c r="V141" i="23"/>
  <c r="W141" i="23"/>
  <c r="X141" i="23"/>
  <c r="AC141" i="23"/>
  <c r="AD141" i="23"/>
  <c r="AE141" i="23"/>
  <c r="O142" i="23"/>
  <c r="P142" i="23"/>
  <c r="Q142" i="23"/>
  <c r="V142" i="23"/>
  <c r="W142" i="23"/>
  <c r="X142" i="23"/>
  <c r="AC142" i="23"/>
  <c r="AD142" i="23"/>
  <c r="AE142" i="23"/>
  <c r="O143" i="23"/>
  <c r="P143" i="23"/>
  <c r="Q143" i="23"/>
  <c r="V143" i="23"/>
  <c r="W143" i="23"/>
  <c r="X143" i="23"/>
  <c r="AC143" i="23"/>
  <c r="AD143" i="23"/>
  <c r="AE143" i="23"/>
  <c r="O144" i="23"/>
  <c r="P144" i="23"/>
  <c r="Q144" i="23"/>
  <c r="V144" i="23"/>
  <c r="W144" i="23"/>
  <c r="X144" i="23"/>
  <c r="AC144" i="23"/>
  <c r="AD144" i="23"/>
  <c r="AE144" i="23"/>
  <c r="O145" i="23"/>
  <c r="P145" i="23"/>
  <c r="Q145" i="23"/>
  <c r="V145" i="23"/>
  <c r="W145" i="23"/>
  <c r="X145" i="23"/>
  <c r="AC145" i="23"/>
  <c r="AD145" i="23"/>
  <c r="AE145" i="23"/>
  <c r="O146" i="23"/>
  <c r="P146" i="23"/>
  <c r="Q146" i="23"/>
  <c r="V146" i="23"/>
  <c r="W146" i="23"/>
  <c r="X146" i="23"/>
  <c r="AC146" i="23"/>
  <c r="AD146" i="23"/>
  <c r="AE146" i="23"/>
  <c r="O147" i="23"/>
  <c r="P147" i="23"/>
  <c r="Q147" i="23"/>
  <c r="V147" i="23"/>
  <c r="W147" i="23"/>
  <c r="X147" i="23"/>
  <c r="AC147" i="23"/>
  <c r="AD147" i="23"/>
  <c r="AE147" i="23"/>
  <c r="O148" i="23"/>
  <c r="P148" i="23"/>
  <c r="Q148" i="23"/>
  <c r="V148" i="23"/>
  <c r="W148" i="23"/>
  <c r="X148" i="23"/>
  <c r="AC148" i="23"/>
  <c r="AD148" i="23"/>
  <c r="AE148" i="23"/>
  <c r="O149" i="23"/>
  <c r="P149" i="23"/>
  <c r="Q149" i="23"/>
  <c r="V149" i="23"/>
  <c r="W149" i="23"/>
  <c r="X149" i="23"/>
  <c r="AC149" i="23"/>
  <c r="AD149" i="23"/>
  <c r="AE149" i="23"/>
  <c r="O150" i="23"/>
  <c r="P150" i="23"/>
  <c r="Q150" i="23"/>
  <c r="V150" i="23"/>
  <c r="W150" i="23"/>
  <c r="X150" i="23"/>
  <c r="AC150" i="23"/>
  <c r="AD150" i="23"/>
  <c r="AE150" i="23"/>
  <c r="O151" i="23"/>
  <c r="P151" i="23"/>
  <c r="Q151" i="23"/>
  <c r="V151" i="23"/>
  <c r="W151" i="23"/>
  <c r="X151" i="23"/>
  <c r="AC151" i="23"/>
  <c r="AD151" i="23"/>
  <c r="AE151" i="23"/>
  <c r="O152" i="23"/>
  <c r="P152" i="23"/>
  <c r="Q152" i="23"/>
  <c r="V152" i="23"/>
  <c r="W152" i="23"/>
  <c r="X152" i="23"/>
  <c r="AC152" i="23"/>
  <c r="AD152" i="23"/>
  <c r="AE152" i="23"/>
  <c r="O153" i="23"/>
  <c r="P153" i="23"/>
  <c r="Q153" i="23"/>
  <c r="V153" i="23"/>
  <c r="W153" i="23"/>
  <c r="X153" i="23"/>
  <c r="AC153" i="23"/>
  <c r="AD153" i="23"/>
  <c r="AE153" i="23"/>
  <c r="O154" i="23"/>
  <c r="P154" i="23"/>
  <c r="Q154" i="23"/>
  <c r="V154" i="23"/>
  <c r="W154" i="23"/>
  <c r="X154" i="23"/>
  <c r="AC154" i="23"/>
  <c r="AD154" i="23"/>
  <c r="AE154" i="23"/>
  <c r="O155" i="23"/>
  <c r="P155" i="23"/>
  <c r="Q155" i="23"/>
  <c r="V155" i="23"/>
  <c r="W155" i="23"/>
  <c r="X155" i="23"/>
  <c r="AC155" i="23"/>
  <c r="AD155" i="23"/>
  <c r="AE155" i="23"/>
  <c r="O156" i="23"/>
  <c r="P156" i="23"/>
  <c r="Q156" i="23"/>
  <c r="V156" i="23"/>
  <c r="W156" i="23"/>
  <c r="X156" i="23"/>
  <c r="AC156" i="23"/>
  <c r="AD156" i="23"/>
  <c r="AE156" i="23"/>
  <c r="O157" i="23"/>
  <c r="P157" i="23"/>
  <c r="Q157" i="23"/>
  <c r="V157" i="23"/>
  <c r="W157" i="23"/>
  <c r="X157" i="23"/>
  <c r="AC157" i="23"/>
  <c r="AD157" i="23"/>
  <c r="AE157" i="23"/>
  <c r="O158" i="23"/>
  <c r="P158" i="23"/>
  <c r="Q158" i="23"/>
  <c r="V158" i="23"/>
  <c r="W158" i="23"/>
  <c r="X158" i="23"/>
  <c r="AC158" i="23"/>
  <c r="AD158" i="23"/>
  <c r="AE158" i="23"/>
  <c r="O159" i="23"/>
  <c r="P159" i="23"/>
  <c r="Q159" i="23"/>
  <c r="V159" i="23"/>
  <c r="W159" i="23"/>
  <c r="X159" i="23"/>
  <c r="AC159" i="23"/>
  <c r="AD159" i="23"/>
  <c r="AE159" i="23"/>
  <c r="O160" i="23"/>
  <c r="P160" i="23"/>
  <c r="Q160" i="23"/>
  <c r="V160" i="23"/>
  <c r="W160" i="23"/>
  <c r="X160" i="23"/>
  <c r="AC160" i="23"/>
  <c r="AD160" i="23"/>
  <c r="AE160" i="23"/>
  <c r="O161" i="23"/>
  <c r="P161" i="23"/>
  <c r="Q161" i="23"/>
  <c r="V161" i="23"/>
  <c r="W161" i="23"/>
  <c r="X161" i="23"/>
  <c r="AC161" i="23"/>
  <c r="AD161" i="23"/>
  <c r="AE161" i="23"/>
  <c r="O162" i="23"/>
  <c r="P162" i="23"/>
  <c r="Q162" i="23"/>
  <c r="V162" i="23"/>
  <c r="W162" i="23"/>
  <c r="X162" i="23"/>
  <c r="AC162" i="23"/>
  <c r="AD162" i="23"/>
  <c r="AE162" i="23"/>
  <c r="O163" i="23"/>
  <c r="P163" i="23"/>
  <c r="Q163" i="23"/>
  <c r="V163" i="23"/>
  <c r="W163" i="23"/>
  <c r="X163" i="23"/>
  <c r="AC163" i="23"/>
  <c r="AD163" i="23"/>
  <c r="AE163" i="23"/>
  <c r="O164" i="23"/>
  <c r="P164" i="23"/>
  <c r="Q164" i="23"/>
  <c r="V164" i="23"/>
  <c r="W164" i="23"/>
  <c r="X164" i="23"/>
  <c r="AC164" i="23"/>
  <c r="AD164" i="23"/>
  <c r="AE164" i="23"/>
  <c r="O165" i="23"/>
  <c r="P165" i="23"/>
  <c r="Q165" i="23"/>
  <c r="V165" i="23"/>
  <c r="W165" i="23"/>
  <c r="X165" i="23"/>
  <c r="AC165" i="23"/>
  <c r="AD165" i="23"/>
  <c r="AE165" i="23"/>
  <c r="O166" i="23"/>
  <c r="P166" i="23"/>
  <c r="Q166" i="23"/>
  <c r="V166" i="23"/>
  <c r="W166" i="23"/>
  <c r="X166" i="23"/>
  <c r="AC166" i="23"/>
  <c r="AD166" i="23"/>
  <c r="AE166" i="23"/>
  <c r="O167" i="23"/>
  <c r="P167" i="23"/>
  <c r="Q167" i="23"/>
  <c r="V167" i="23"/>
  <c r="W167" i="23"/>
  <c r="X167" i="23"/>
  <c r="AC167" i="23"/>
  <c r="AD167" i="23"/>
  <c r="AE167" i="23"/>
  <c r="O168" i="23"/>
  <c r="P168" i="23"/>
  <c r="Q168" i="23"/>
  <c r="V168" i="23"/>
  <c r="W168" i="23"/>
  <c r="X168" i="23"/>
  <c r="AC168" i="23"/>
  <c r="AD168" i="23"/>
  <c r="AE168" i="23"/>
  <c r="O169" i="23"/>
  <c r="P169" i="23"/>
  <c r="Q169" i="23"/>
  <c r="V169" i="23"/>
  <c r="W169" i="23"/>
  <c r="X169" i="23"/>
  <c r="AC169" i="23"/>
  <c r="AD169" i="23"/>
  <c r="AE169" i="23"/>
  <c r="O170" i="23"/>
  <c r="P170" i="23"/>
  <c r="Q170" i="23"/>
  <c r="V170" i="23"/>
  <c r="W170" i="23"/>
  <c r="X170" i="23"/>
  <c r="AC170" i="23"/>
  <c r="AD170" i="23"/>
  <c r="AE170" i="23"/>
  <c r="O171" i="23"/>
  <c r="P171" i="23"/>
  <c r="Q171" i="23"/>
  <c r="V171" i="23"/>
  <c r="W171" i="23"/>
  <c r="X171" i="23"/>
  <c r="AC171" i="23"/>
  <c r="AD171" i="23"/>
  <c r="AE171" i="23"/>
  <c r="O172" i="23"/>
  <c r="P172" i="23"/>
  <c r="Q172" i="23"/>
  <c r="V172" i="23"/>
  <c r="W172" i="23"/>
  <c r="X172" i="23"/>
  <c r="AC172" i="23"/>
  <c r="AD172" i="23"/>
  <c r="AE172" i="23"/>
  <c r="O173" i="23"/>
  <c r="P173" i="23"/>
  <c r="Q173" i="23"/>
  <c r="V173" i="23"/>
  <c r="W173" i="23"/>
  <c r="X173" i="23"/>
  <c r="AC173" i="23"/>
  <c r="AD173" i="23"/>
  <c r="AE173" i="23"/>
  <c r="O174" i="23"/>
  <c r="P174" i="23"/>
  <c r="Q174" i="23"/>
  <c r="V174" i="23"/>
  <c r="W174" i="23"/>
  <c r="X174" i="23"/>
  <c r="AC174" i="23"/>
  <c r="AD174" i="23"/>
  <c r="AE174" i="23"/>
  <c r="O175" i="23"/>
  <c r="P175" i="23"/>
  <c r="Q175" i="23"/>
  <c r="V175" i="23"/>
  <c r="W175" i="23"/>
  <c r="X175" i="23"/>
  <c r="AC175" i="23"/>
  <c r="AD175" i="23"/>
  <c r="AE175" i="23"/>
  <c r="O176" i="23"/>
  <c r="P176" i="23"/>
  <c r="Q176" i="23"/>
  <c r="V176" i="23"/>
  <c r="W176" i="23"/>
  <c r="X176" i="23"/>
  <c r="AC176" i="23"/>
  <c r="AD176" i="23"/>
  <c r="AE176" i="23"/>
  <c r="O177" i="23"/>
  <c r="P177" i="23"/>
  <c r="Q177" i="23"/>
  <c r="V177" i="23"/>
  <c r="W177" i="23"/>
  <c r="X177" i="23"/>
  <c r="AC177" i="23"/>
  <c r="AD177" i="23"/>
  <c r="AE177" i="23"/>
  <c r="O178" i="23"/>
  <c r="P178" i="23"/>
  <c r="Q178" i="23"/>
  <c r="V178" i="23"/>
  <c r="W178" i="23"/>
  <c r="X178" i="23"/>
  <c r="AC178" i="23"/>
  <c r="AD178" i="23"/>
  <c r="AE178" i="23"/>
  <c r="O179" i="23"/>
  <c r="P179" i="23"/>
  <c r="Q179" i="23"/>
  <c r="V179" i="23"/>
  <c r="W179" i="23"/>
  <c r="X179" i="23"/>
  <c r="AC179" i="23"/>
  <c r="AD179" i="23"/>
  <c r="AE179" i="23"/>
  <c r="O180" i="23"/>
  <c r="P180" i="23"/>
  <c r="Q180" i="23"/>
  <c r="V180" i="23"/>
  <c r="W180" i="23"/>
  <c r="X180" i="23"/>
  <c r="AC180" i="23"/>
  <c r="AD180" i="23"/>
  <c r="AE180" i="23"/>
  <c r="O181" i="23"/>
  <c r="P181" i="23"/>
  <c r="Q181" i="23"/>
  <c r="V181" i="23"/>
  <c r="W181" i="23"/>
  <c r="X181" i="23"/>
  <c r="AC181" i="23"/>
  <c r="AD181" i="23"/>
  <c r="AE181" i="23"/>
  <c r="O182" i="23"/>
  <c r="P182" i="23"/>
  <c r="Q182" i="23"/>
  <c r="V182" i="23"/>
  <c r="W182" i="23"/>
  <c r="X182" i="23"/>
  <c r="AC182" i="23"/>
  <c r="AD182" i="23"/>
  <c r="AE182" i="23"/>
  <c r="O183" i="23"/>
  <c r="P183" i="23"/>
  <c r="Q183" i="23"/>
  <c r="V183" i="23"/>
  <c r="W183" i="23"/>
  <c r="X183" i="23"/>
  <c r="AC183" i="23"/>
  <c r="AD183" i="23"/>
  <c r="AE183" i="23"/>
  <c r="O184" i="23"/>
  <c r="P184" i="23"/>
  <c r="Q184" i="23"/>
  <c r="V184" i="23"/>
  <c r="W184" i="23"/>
  <c r="X184" i="23"/>
  <c r="AC184" i="23"/>
  <c r="AD184" i="23"/>
  <c r="AE184" i="23"/>
  <c r="O185" i="23"/>
  <c r="P185" i="23"/>
  <c r="Q185" i="23"/>
  <c r="V185" i="23"/>
  <c r="W185" i="23"/>
  <c r="X185" i="23"/>
  <c r="AC185" i="23"/>
  <c r="AD185" i="23"/>
  <c r="AE185" i="23"/>
  <c r="O186" i="23"/>
  <c r="P186" i="23"/>
  <c r="Q186" i="23"/>
  <c r="V186" i="23"/>
  <c r="W186" i="23"/>
  <c r="X186" i="23"/>
  <c r="AC186" i="23"/>
  <c r="AD186" i="23"/>
  <c r="AE186" i="23"/>
  <c r="O187" i="23"/>
  <c r="P187" i="23"/>
  <c r="Q187" i="23"/>
  <c r="V187" i="23"/>
  <c r="W187" i="23"/>
  <c r="X187" i="23"/>
  <c r="AC187" i="23"/>
  <c r="AD187" i="23"/>
  <c r="AE187" i="23"/>
  <c r="O188" i="23"/>
  <c r="P188" i="23"/>
  <c r="Q188" i="23"/>
  <c r="V188" i="23"/>
  <c r="W188" i="23"/>
  <c r="X188" i="23"/>
  <c r="AC188" i="23"/>
  <c r="AD188" i="23"/>
  <c r="AE188" i="23"/>
  <c r="O189" i="23"/>
  <c r="P189" i="23"/>
  <c r="Q189" i="23"/>
  <c r="V189" i="23"/>
  <c r="W189" i="23"/>
  <c r="X189" i="23"/>
  <c r="AC189" i="23"/>
  <c r="AD189" i="23"/>
  <c r="AE189" i="23"/>
  <c r="O190" i="23"/>
  <c r="P190" i="23"/>
  <c r="Q190" i="23"/>
  <c r="V190" i="23"/>
  <c r="W190" i="23"/>
  <c r="X190" i="23"/>
  <c r="AC190" i="23"/>
  <c r="AD190" i="23"/>
  <c r="AE190" i="23"/>
  <c r="O191" i="23"/>
  <c r="P191" i="23"/>
  <c r="Q191" i="23"/>
  <c r="V191" i="23"/>
  <c r="W191" i="23"/>
  <c r="X191" i="23"/>
  <c r="AC191" i="23"/>
  <c r="AD191" i="23"/>
  <c r="AE191" i="23"/>
  <c r="O192" i="23"/>
  <c r="P192" i="23"/>
  <c r="Q192" i="23"/>
  <c r="V192" i="23"/>
  <c r="W192" i="23"/>
  <c r="X192" i="23"/>
  <c r="AC192" i="23"/>
  <c r="AD192" i="23"/>
  <c r="AE192" i="23"/>
  <c r="O193" i="23"/>
  <c r="P193" i="23"/>
  <c r="Q193" i="23"/>
  <c r="V193" i="23"/>
  <c r="W193" i="23"/>
  <c r="X193" i="23"/>
  <c r="AC193" i="23"/>
  <c r="AD193" i="23"/>
  <c r="AE193" i="23"/>
  <c r="O194" i="23"/>
  <c r="P194" i="23"/>
  <c r="Q194" i="23"/>
  <c r="V194" i="23"/>
  <c r="W194" i="23"/>
  <c r="X194" i="23"/>
  <c r="AC194" i="23"/>
  <c r="AD194" i="23"/>
  <c r="AE194" i="23"/>
  <c r="O195" i="23"/>
  <c r="P195" i="23"/>
  <c r="Q195" i="23"/>
  <c r="V195" i="23"/>
  <c r="W195" i="23"/>
  <c r="X195" i="23"/>
  <c r="AC195" i="23"/>
  <c r="AD195" i="23"/>
  <c r="AE195" i="23"/>
  <c r="O196" i="23"/>
  <c r="P196" i="23"/>
  <c r="Q196" i="23"/>
  <c r="V196" i="23"/>
  <c r="W196" i="23"/>
  <c r="X196" i="23"/>
  <c r="AC196" i="23"/>
  <c r="AD196" i="23"/>
  <c r="AE196" i="23"/>
  <c r="O197" i="23"/>
  <c r="P197" i="23"/>
  <c r="Q197" i="23"/>
  <c r="V197" i="23"/>
  <c r="W197" i="23"/>
  <c r="X197" i="23"/>
  <c r="AC197" i="23"/>
  <c r="AD197" i="23"/>
  <c r="AE197" i="23"/>
  <c r="O198" i="23"/>
  <c r="P198" i="23"/>
  <c r="Q198" i="23"/>
  <c r="V198" i="23"/>
  <c r="W198" i="23"/>
  <c r="X198" i="23"/>
  <c r="AC198" i="23"/>
  <c r="AD198" i="23"/>
  <c r="AE198" i="23"/>
  <c r="O199" i="23"/>
  <c r="P199" i="23"/>
  <c r="Q199" i="23"/>
  <c r="V199" i="23"/>
  <c r="W199" i="23"/>
  <c r="X199" i="23"/>
  <c r="AC199" i="23"/>
  <c r="AD199" i="23"/>
  <c r="AE199" i="23"/>
  <c r="O200" i="23"/>
  <c r="P200" i="23"/>
  <c r="Q200" i="23"/>
  <c r="V200" i="23"/>
  <c r="W200" i="23"/>
  <c r="X200" i="23"/>
  <c r="AC200" i="23"/>
  <c r="AD200" i="23"/>
  <c r="AE200" i="23"/>
  <c r="O201" i="23"/>
  <c r="P201" i="23"/>
  <c r="Q201" i="23"/>
  <c r="V201" i="23"/>
  <c r="W201" i="23"/>
  <c r="X201" i="23"/>
  <c r="AC201" i="23"/>
  <c r="AD201" i="23"/>
  <c r="AE201" i="23"/>
  <c r="O202" i="23"/>
  <c r="P202" i="23"/>
  <c r="Q202" i="23"/>
  <c r="V202" i="23"/>
  <c r="W202" i="23"/>
  <c r="X202" i="23"/>
  <c r="AC202" i="23"/>
  <c r="AD202" i="23"/>
  <c r="AE202" i="23"/>
  <c r="O203" i="23"/>
  <c r="P203" i="23"/>
  <c r="Q203" i="23"/>
  <c r="V203" i="23"/>
  <c r="W203" i="23"/>
  <c r="X203" i="23"/>
  <c r="AC203" i="23"/>
  <c r="AD203" i="23"/>
  <c r="AE203" i="23"/>
  <c r="O204" i="23"/>
  <c r="P204" i="23"/>
  <c r="Q204" i="23"/>
  <c r="V204" i="23"/>
  <c r="W204" i="23"/>
  <c r="X204" i="23"/>
  <c r="AC204" i="23"/>
  <c r="AD204" i="23"/>
  <c r="AE204" i="23"/>
  <c r="O205" i="23"/>
  <c r="P205" i="23"/>
  <c r="Q205" i="23"/>
  <c r="V205" i="23"/>
  <c r="W205" i="23"/>
  <c r="X205" i="23"/>
  <c r="AC205" i="23"/>
  <c r="AD205" i="23"/>
  <c r="AE205" i="23"/>
  <c r="O206" i="23"/>
  <c r="P206" i="23"/>
  <c r="Q206" i="23"/>
  <c r="V206" i="23"/>
  <c r="W206" i="23"/>
  <c r="X206" i="23"/>
  <c r="AC206" i="23"/>
  <c r="AD206" i="23"/>
  <c r="AE206" i="23"/>
  <c r="O207" i="23"/>
  <c r="P207" i="23"/>
  <c r="Q207" i="23"/>
  <c r="V207" i="23"/>
  <c r="W207" i="23"/>
  <c r="X207" i="23"/>
  <c r="AC207" i="23"/>
  <c r="AD207" i="23"/>
  <c r="AE207" i="23"/>
  <c r="O208" i="23"/>
  <c r="P208" i="23"/>
  <c r="Q208" i="23"/>
  <c r="V208" i="23"/>
  <c r="W208" i="23"/>
  <c r="X208" i="23"/>
  <c r="AC208" i="23"/>
  <c r="AD208" i="23"/>
  <c r="AE208" i="23"/>
  <c r="O209" i="23"/>
  <c r="P209" i="23"/>
  <c r="Q209" i="23"/>
  <c r="V209" i="23"/>
  <c r="W209" i="23"/>
  <c r="X209" i="23"/>
  <c r="AC209" i="23"/>
  <c r="AD209" i="23"/>
  <c r="AE209" i="23"/>
  <c r="O210" i="23"/>
  <c r="P210" i="23"/>
  <c r="Q210" i="23"/>
  <c r="V210" i="23"/>
  <c r="W210" i="23"/>
  <c r="X210" i="23"/>
  <c r="AC210" i="23"/>
  <c r="AD210" i="23"/>
  <c r="AE210" i="23"/>
  <c r="O211" i="23"/>
  <c r="P211" i="23"/>
  <c r="Q211" i="23"/>
  <c r="V211" i="23"/>
  <c r="W211" i="23"/>
  <c r="X211" i="23"/>
  <c r="AC211" i="23"/>
  <c r="AD211" i="23"/>
  <c r="AE211" i="23"/>
  <c r="O212" i="23"/>
  <c r="P212" i="23"/>
  <c r="Q212" i="23"/>
  <c r="V212" i="23"/>
  <c r="W212" i="23"/>
  <c r="X212" i="23"/>
  <c r="AC212" i="23"/>
  <c r="AD212" i="23"/>
  <c r="AE212" i="23"/>
  <c r="O213" i="23"/>
  <c r="P213" i="23"/>
  <c r="Q213" i="23"/>
  <c r="V213" i="23"/>
  <c r="W213" i="23"/>
  <c r="X213" i="23"/>
  <c r="AC213" i="23"/>
  <c r="AD213" i="23"/>
  <c r="AE213" i="23"/>
  <c r="O214" i="23"/>
  <c r="P214" i="23"/>
  <c r="Q214" i="23"/>
  <c r="V214" i="23"/>
  <c r="W214" i="23"/>
  <c r="X214" i="23"/>
  <c r="AC214" i="23"/>
  <c r="AD214" i="23"/>
  <c r="AE214" i="23"/>
  <c r="O215" i="23"/>
  <c r="P215" i="23"/>
  <c r="Q215" i="23"/>
  <c r="V215" i="23"/>
  <c r="W215" i="23"/>
  <c r="X215" i="23"/>
  <c r="AC215" i="23"/>
  <c r="AD215" i="23"/>
  <c r="AE215" i="23"/>
  <c r="O216" i="23"/>
  <c r="P216" i="23"/>
  <c r="Q216" i="23"/>
  <c r="V216" i="23"/>
  <c r="W216" i="23"/>
  <c r="X216" i="23"/>
  <c r="AC216" i="23"/>
  <c r="AD216" i="23"/>
  <c r="AE216" i="23"/>
  <c r="O217" i="23"/>
  <c r="P217" i="23"/>
  <c r="Q217" i="23"/>
  <c r="V217" i="23"/>
  <c r="W217" i="23"/>
  <c r="X217" i="23"/>
  <c r="AC217" i="23"/>
  <c r="AD217" i="23"/>
  <c r="AE217" i="23"/>
  <c r="O218" i="23"/>
  <c r="P218" i="23"/>
  <c r="Q218" i="23"/>
  <c r="V218" i="23"/>
  <c r="W218" i="23"/>
  <c r="X218" i="23"/>
  <c r="AC218" i="23"/>
  <c r="AD218" i="23"/>
  <c r="AE218" i="23"/>
  <c r="O219" i="23"/>
  <c r="P219" i="23"/>
  <c r="Q219" i="23"/>
  <c r="V219" i="23"/>
  <c r="W219" i="23"/>
  <c r="X219" i="23"/>
  <c r="AC219" i="23"/>
  <c r="AD219" i="23"/>
  <c r="AE219" i="23"/>
  <c r="O220" i="23"/>
  <c r="P220" i="23"/>
  <c r="Q220" i="23"/>
  <c r="V220" i="23"/>
  <c r="W220" i="23"/>
  <c r="X220" i="23"/>
  <c r="AC220" i="23"/>
  <c r="AD220" i="23"/>
  <c r="AE220" i="23"/>
  <c r="O221" i="23"/>
  <c r="P221" i="23"/>
  <c r="Q221" i="23"/>
  <c r="V221" i="23"/>
  <c r="W221" i="23"/>
  <c r="X221" i="23"/>
  <c r="AC221" i="23"/>
  <c r="AD221" i="23"/>
  <c r="AE221" i="23"/>
  <c r="O222" i="23"/>
  <c r="P222" i="23"/>
  <c r="Q222" i="23"/>
  <c r="V222" i="23"/>
  <c r="W222" i="23"/>
  <c r="X222" i="23"/>
  <c r="AC222" i="23"/>
  <c r="AD222" i="23"/>
  <c r="AE222" i="23"/>
  <c r="O223" i="23"/>
  <c r="P223" i="23"/>
  <c r="Q223" i="23"/>
  <c r="V223" i="23"/>
  <c r="W223" i="23"/>
  <c r="X223" i="23"/>
  <c r="AC223" i="23"/>
  <c r="AD223" i="23"/>
  <c r="AE223" i="23"/>
  <c r="O224" i="23"/>
  <c r="P224" i="23"/>
  <c r="Q224" i="23"/>
  <c r="V224" i="23"/>
  <c r="W224" i="23"/>
  <c r="X224" i="23"/>
  <c r="AC224" i="23"/>
  <c r="AD224" i="23"/>
  <c r="AE224" i="23"/>
  <c r="O225" i="23"/>
  <c r="P225" i="23"/>
  <c r="Q225" i="23"/>
  <c r="V225" i="23"/>
  <c r="W225" i="23"/>
  <c r="X225" i="23"/>
  <c r="AC225" i="23"/>
  <c r="AD225" i="23"/>
  <c r="AE225" i="23"/>
  <c r="O226" i="23"/>
  <c r="P226" i="23"/>
  <c r="Q226" i="23"/>
  <c r="V226" i="23"/>
  <c r="W226" i="23"/>
  <c r="X226" i="23"/>
  <c r="AC226" i="23"/>
  <c r="AD226" i="23"/>
  <c r="AE226" i="23"/>
  <c r="O227" i="23"/>
  <c r="P227" i="23"/>
  <c r="Q227" i="23"/>
  <c r="V227" i="23"/>
  <c r="W227" i="23"/>
  <c r="X227" i="23"/>
  <c r="AC227" i="23"/>
  <c r="AD227" i="23"/>
  <c r="AE227" i="23"/>
  <c r="O228" i="23"/>
  <c r="P228" i="23"/>
  <c r="Q228" i="23"/>
  <c r="V228" i="23"/>
  <c r="W228" i="23"/>
  <c r="X228" i="23"/>
  <c r="AC228" i="23"/>
  <c r="AD228" i="23"/>
  <c r="AE228" i="23"/>
  <c r="O229" i="23"/>
  <c r="P229" i="23"/>
  <c r="Q229" i="23"/>
  <c r="V229" i="23"/>
  <c r="W229" i="23"/>
  <c r="X229" i="23"/>
  <c r="AC229" i="23"/>
  <c r="AD229" i="23"/>
  <c r="AE229" i="23"/>
  <c r="O230" i="23"/>
  <c r="P230" i="23"/>
  <c r="Q230" i="23"/>
  <c r="V230" i="23"/>
  <c r="W230" i="23"/>
  <c r="X230" i="23"/>
  <c r="AC230" i="23"/>
  <c r="AD230" i="23"/>
  <c r="AE230" i="23"/>
  <c r="O231" i="23"/>
  <c r="P231" i="23"/>
  <c r="Q231" i="23"/>
  <c r="V231" i="23"/>
  <c r="W231" i="23"/>
  <c r="X231" i="23"/>
  <c r="AC231" i="23"/>
  <c r="AD231" i="23"/>
  <c r="AE231" i="23"/>
  <c r="O232" i="23"/>
  <c r="P232" i="23"/>
  <c r="Q232" i="23"/>
  <c r="V232" i="23"/>
  <c r="W232" i="23"/>
  <c r="X232" i="23"/>
  <c r="AC232" i="23"/>
  <c r="AD232" i="23"/>
  <c r="AE232" i="23"/>
  <c r="O233" i="23"/>
  <c r="P233" i="23"/>
  <c r="Q233" i="23"/>
  <c r="V233" i="23"/>
  <c r="W233" i="23"/>
  <c r="X233" i="23"/>
  <c r="AC233" i="23"/>
  <c r="AD233" i="23"/>
  <c r="AE233" i="23"/>
  <c r="O234" i="23"/>
  <c r="P234" i="23"/>
  <c r="Q234" i="23"/>
  <c r="V234" i="23"/>
  <c r="W234" i="23"/>
  <c r="X234" i="23"/>
  <c r="AC234" i="23"/>
  <c r="AD234" i="23"/>
  <c r="AE234" i="23"/>
  <c r="O235" i="23"/>
  <c r="P235" i="23"/>
  <c r="Q235" i="23"/>
  <c r="V235" i="23"/>
  <c r="W235" i="23"/>
  <c r="X235" i="23"/>
  <c r="AC235" i="23"/>
  <c r="AD235" i="23"/>
  <c r="AE235" i="23"/>
  <c r="O236" i="23"/>
  <c r="P236" i="23"/>
  <c r="Q236" i="23"/>
  <c r="V236" i="23"/>
  <c r="W236" i="23"/>
  <c r="X236" i="23"/>
  <c r="AC236" i="23"/>
  <c r="AD236" i="23"/>
  <c r="AE236" i="23"/>
  <c r="O237" i="23"/>
  <c r="P237" i="23"/>
  <c r="Q237" i="23"/>
  <c r="V237" i="23"/>
  <c r="W237" i="23"/>
  <c r="X237" i="23"/>
  <c r="AC237" i="23"/>
  <c r="AD237" i="23"/>
  <c r="AE237" i="23"/>
  <c r="O238" i="23"/>
  <c r="P238" i="23"/>
  <c r="Q238" i="23"/>
  <c r="V238" i="23"/>
  <c r="W238" i="23"/>
  <c r="X238" i="23"/>
  <c r="AC238" i="23"/>
  <c r="AD238" i="23"/>
  <c r="AE238" i="23"/>
  <c r="O239" i="23"/>
  <c r="P239" i="23"/>
  <c r="Q239" i="23"/>
  <c r="V239" i="23"/>
  <c r="W239" i="23"/>
  <c r="X239" i="23"/>
  <c r="AC239" i="23"/>
  <c r="AD239" i="23"/>
  <c r="AE239" i="23"/>
  <c r="O240" i="23"/>
  <c r="P240" i="23"/>
  <c r="Q240" i="23"/>
  <c r="V240" i="23"/>
  <c r="W240" i="23"/>
  <c r="X240" i="23"/>
  <c r="AC240" i="23"/>
  <c r="AD240" i="23"/>
  <c r="AE240" i="23"/>
  <c r="O241" i="23"/>
  <c r="P241" i="23"/>
  <c r="Q241" i="23"/>
  <c r="V241" i="23"/>
  <c r="W241" i="23"/>
  <c r="X241" i="23"/>
  <c r="AC241" i="23"/>
  <c r="AD241" i="23"/>
  <c r="AE241" i="23"/>
  <c r="O242" i="23"/>
  <c r="P242" i="23"/>
  <c r="Q242" i="23"/>
  <c r="V242" i="23"/>
  <c r="W242" i="23"/>
  <c r="X242" i="23"/>
  <c r="AC242" i="23"/>
  <c r="AD242" i="23"/>
  <c r="AE242" i="23"/>
  <c r="O243" i="23"/>
  <c r="P243" i="23"/>
  <c r="Q243" i="23"/>
  <c r="V243" i="23"/>
  <c r="W243" i="23"/>
  <c r="X243" i="23"/>
  <c r="AC243" i="23"/>
  <c r="AD243" i="23"/>
  <c r="AE243" i="23"/>
  <c r="O244" i="23"/>
  <c r="P244" i="23"/>
  <c r="Q244" i="23"/>
  <c r="V244" i="23"/>
  <c r="W244" i="23"/>
  <c r="X244" i="23"/>
  <c r="AC244" i="23"/>
  <c r="AD244" i="23"/>
  <c r="AE244" i="23"/>
  <c r="O245" i="23"/>
  <c r="P245" i="23"/>
  <c r="Q245" i="23"/>
  <c r="V245" i="23"/>
  <c r="W245" i="23"/>
  <c r="X245" i="23"/>
  <c r="AC245" i="23"/>
  <c r="AD245" i="23"/>
  <c r="AE245" i="23"/>
  <c r="O246" i="23"/>
  <c r="P246" i="23"/>
  <c r="Q246" i="23"/>
  <c r="V246" i="23"/>
  <c r="W246" i="23"/>
  <c r="X246" i="23"/>
  <c r="AC246" i="23"/>
  <c r="AD246" i="23"/>
  <c r="AE246" i="23"/>
  <c r="O247" i="23"/>
  <c r="P247" i="23"/>
  <c r="Q247" i="23"/>
  <c r="V247" i="23"/>
  <c r="W247" i="23"/>
  <c r="X247" i="23"/>
  <c r="AC247" i="23"/>
  <c r="AD247" i="23"/>
  <c r="AE247" i="23"/>
  <c r="O248" i="23"/>
  <c r="P248" i="23"/>
  <c r="Q248" i="23"/>
  <c r="V248" i="23"/>
  <c r="W248" i="23"/>
  <c r="X248" i="23"/>
  <c r="AC248" i="23"/>
  <c r="AD248" i="23"/>
  <c r="AE248" i="23"/>
  <c r="O249" i="23"/>
  <c r="P249" i="23"/>
  <c r="Q249" i="23"/>
  <c r="V249" i="23"/>
  <c r="W249" i="23"/>
  <c r="X249" i="23"/>
  <c r="AC249" i="23"/>
  <c r="AD249" i="23"/>
  <c r="AE249" i="23"/>
  <c r="O250" i="23"/>
  <c r="P250" i="23"/>
  <c r="Q250" i="23"/>
  <c r="V250" i="23"/>
  <c r="W250" i="23"/>
  <c r="X250" i="23"/>
  <c r="AC250" i="23"/>
  <c r="AD250" i="23"/>
  <c r="AE250" i="23"/>
  <c r="O251" i="23"/>
  <c r="P251" i="23"/>
  <c r="Q251" i="23"/>
  <c r="V251" i="23"/>
  <c r="W251" i="23"/>
  <c r="X251" i="23"/>
  <c r="AC251" i="23"/>
  <c r="AD251" i="23"/>
  <c r="AE251" i="23"/>
  <c r="O252" i="23"/>
  <c r="P252" i="23"/>
  <c r="Q252" i="23"/>
  <c r="V252" i="23"/>
  <c r="W252" i="23"/>
  <c r="X252" i="23"/>
  <c r="AC252" i="23"/>
  <c r="AD252" i="23"/>
  <c r="AE252" i="23"/>
  <c r="O253" i="23"/>
  <c r="P253" i="23"/>
  <c r="Q253" i="23"/>
  <c r="V253" i="23"/>
  <c r="W253" i="23"/>
  <c r="X253" i="23"/>
  <c r="AC253" i="23"/>
  <c r="AD253" i="23"/>
  <c r="AE253" i="23"/>
  <c r="O254" i="23"/>
  <c r="P254" i="23"/>
  <c r="Q254" i="23"/>
  <c r="V254" i="23"/>
  <c r="W254" i="23"/>
  <c r="X254" i="23"/>
  <c r="AC254" i="23"/>
  <c r="AD254" i="23"/>
  <c r="AE254" i="23"/>
  <c r="O255" i="23"/>
  <c r="P255" i="23"/>
  <c r="Q255" i="23"/>
  <c r="V255" i="23"/>
  <c r="W255" i="23"/>
  <c r="X255" i="23"/>
  <c r="AC255" i="23"/>
  <c r="AD255" i="23"/>
  <c r="AE255" i="23"/>
  <c r="O256" i="23"/>
  <c r="P256" i="23"/>
  <c r="Q256" i="23"/>
  <c r="V256" i="23"/>
  <c r="W256" i="23"/>
  <c r="X256" i="23"/>
  <c r="AC256" i="23"/>
  <c r="AD256" i="23"/>
  <c r="AE256" i="23"/>
  <c r="O257" i="23"/>
  <c r="P257" i="23"/>
  <c r="Q257" i="23"/>
  <c r="V257" i="23"/>
  <c r="W257" i="23"/>
  <c r="X257" i="23"/>
  <c r="AC257" i="23"/>
  <c r="AD257" i="23"/>
  <c r="AE257" i="23"/>
  <c r="O258" i="23"/>
  <c r="P258" i="23"/>
  <c r="Q258" i="23"/>
  <c r="V258" i="23"/>
  <c r="W258" i="23"/>
  <c r="X258" i="23"/>
  <c r="AC258" i="23"/>
  <c r="AD258" i="23"/>
  <c r="AE258" i="23"/>
  <c r="O259" i="23"/>
  <c r="P259" i="23"/>
  <c r="Q259" i="23"/>
  <c r="V259" i="23"/>
  <c r="W259" i="23"/>
  <c r="X259" i="23"/>
  <c r="AC259" i="23"/>
  <c r="AD259" i="23"/>
  <c r="AE259" i="23"/>
  <c r="O260" i="23"/>
  <c r="P260" i="23"/>
  <c r="Q260" i="23"/>
  <c r="V260" i="23"/>
  <c r="W260" i="23"/>
  <c r="X260" i="23"/>
  <c r="AC260" i="23"/>
  <c r="AD260" i="23"/>
  <c r="AE260" i="23"/>
  <c r="O261" i="23"/>
  <c r="P261" i="23"/>
  <c r="Q261" i="23"/>
  <c r="V261" i="23"/>
  <c r="W261" i="23"/>
  <c r="X261" i="23"/>
  <c r="AC261" i="23"/>
  <c r="AD261" i="23"/>
  <c r="AE261" i="23"/>
  <c r="O262" i="23"/>
  <c r="P262" i="23"/>
  <c r="Q262" i="23"/>
  <c r="V262" i="23"/>
  <c r="W262" i="23"/>
  <c r="X262" i="23"/>
  <c r="AC262" i="23"/>
  <c r="AD262" i="23"/>
  <c r="AE262" i="23"/>
  <c r="O263" i="23"/>
  <c r="P263" i="23"/>
  <c r="Q263" i="23"/>
  <c r="V263" i="23"/>
  <c r="W263" i="23"/>
  <c r="X263" i="23"/>
  <c r="AC263" i="23"/>
  <c r="AD263" i="23"/>
  <c r="AE263" i="23"/>
  <c r="O264" i="23"/>
  <c r="P264" i="23"/>
  <c r="Q264" i="23"/>
  <c r="V264" i="23"/>
  <c r="W264" i="23"/>
  <c r="X264" i="23"/>
  <c r="AC264" i="23"/>
  <c r="AD264" i="23"/>
  <c r="AE264" i="23"/>
  <c r="O265" i="23"/>
  <c r="P265" i="23"/>
  <c r="Q265" i="23"/>
  <c r="V265" i="23"/>
  <c r="W265" i="23"/>
  <c r="X265" i="23"/>
  <c r="AC265" i="23"/>
  <c r="AD265" i="23"/>
  <c r="AE265" i="23"/>
  <c r="O266" i="23"/>
  <c r="P266" i="23"/>
  <c r="Q266" i="23"/>
  <c r="V266" i="23"/>
  <c r="W266" i="23"/>
  <c r="X266" i="23"/>
  <c r="AC266" i="23"/>
  <c r="AD266" i="23"/>
  <c r="AE266" i="23"/>
  <c r="O267" i="23"/>
  <c r="P267" i="23"/>
  <c r="Q267" i="23"/>
  <c r="V267" i="23"/>
  <c r="W267" i="23"/>
  <c r="X267" i="23"/>
  <c r="AC267" i="23"/>
  <c r="AD267" i="23"/>
  <c r="AE267" i="23"/>
  <c r="O268" i="23"/>
  <c r="P268" i="23"/>
  <c r="Q268" i="23"/>
  <c r="V268" i="23"/>
  <c r="W268" i="23"/>
  <c r="X268" i="23"/>
  <c r="AC268" i="23"/>
  <c r="AD268" i="23"/>
  <c r="AE268" i="23"/>
  <c r="O269" i="23"/>
  <c r="P269" i="23"/>
  <c r="Q269" i="23"/>
  <c r="V269" i="23"/>
  <c r="W269" i="23"/>
  <c r="X269" i="23"/>
  <c r="AC269" i="23"/>
  <c r="AD269" i="23"/>
  <c r="AE269" i="23"/>
  <c r="O270" i="23"/>
  <c r="P270" i="23"/>
  <c r="Q270" i="23"/>
  <c r="V270" i="23"/>
  <c r="W270" i="23"/>
  <c r="X270" i="23"/>
  <c r="AC270" i="23"/>
  <c r="AD270" i="23"/>
  <c r="AE270" i="23"/>
  <c r="O271" i="23"/>
  <c r="P271" i="23"/>
  <c r="Q271" i="23"/>
  <c r="V271" i="23"/>
  <c r="W271" i="23"/>
  <c r="X271" i="23"/>
  <c r="AC271" i="23"/>
  <c r="AD271" i="23"/>
  <c r="AE271" i="23"/>
  <c r="O272" i="23"/>
  <c r="P272" i="23"/>
  <c r="Q272" i="23"/>
  <c r="V272" i="23"/>
  <c r="W272" i="23"/>
  <c r="X272" i="23"/>
  <c r="AC272" i="23"/>
  <c r="AD272" i="23"/>
  <c r="AE272" i="23"/>
  <c r="O273" i="23"/>
  <c r="P273" i="23"/>
  <c r="Q273" i="23"/>
  <c r="V273" i="23"/>
  <c r="W273" i="23"/>
  <c r="X273" i="23"/>
  <c r="AC273" i="23"/>
  <c r="AD273" i="23"/>
  <c r="AE273" i="23"/>
  <c r="O274" i="23"/>
  <c r="P274" i="23"/>
  <c r="Q274" i="23"/>
  <c r="V274" i="23"/>
  <c r="W274" i="23"/>
  <c r="X274" i="23"/>
  <c r="AC274" i="23"/>
  <c r="AD274" i="23"/>
  <c r="AE274" i="23"/>
  <c r="O275" i="23"/>
  <c r="P275" i="23"/>
  <c r="Q275" i="23"/>
  <c r="V275" i="23"/>
  <c r="W275" i="23"/>
  <c r="X275" i="23"/>
  <c r="AC275" i="23"/>
  <c r="AD275" i="23"/>
  <c r="AE275" i="23"/>
  <c r="O276" i="23"/>
  <c r="P276" i="23"/>
  <c r="Q276" i="23"/>
  <c r="V276" i="23"/>
  <c r="W276" i="23"/>
  <c r="X276" i="23"/>
  <c r="AC276" i="23"/>
  <c r="AD276" i="23"/>
  <c r="AE276" i="23"/>
  <c r="O277" i="23"/>
  <c r="P277" i="23"/>
  <c r="Q277" i="23"/>
  <c r="V277" i="23"/>
  <c r="W277" i="23"/>
  <c r="X277" i="23"/>
  <c r="AC277" i="23"/>
  <c r="AD277" i="23"/>
  <c r="AE277" i="23"/>
  <c r="O278" i="23"/>
  <c r="P278" i="23"/>
  <c r="Q278" i="23"/>
  <c r="V278" i="23"/>
  <c r="W278" i="23"/>
  <c r="X278" i="23"/>
  <c r="AC278" i="23"/>
  <c r="AD278" i="23"/>
  <c r="AE278" i="23"/>
  <c r="O279" i="23"/>
  <c r="P279" i="23"/>
  <c r="Q279" i="23"/>
  <c r="V279" i="23"/>
  <c r="W279" i="23"/>
  <c r="X279" i="23"/>
  <c r="AC279" i="23"/>
  <c r="AD279" i="23"/>
  <c r="AE279" i="23"/>
  <c r="O280" i="23"/>
  <c r="P280" i="23"/>
  <c r="Q280" i="23"/>
  <c r="V280" i="23"/>
  <c r="W280" i="23"/>
  <c r="X280" i="23"/>
  <c r="AC280" i="23"/>
  <c r="AD280" i="23"/>
  <c r="AE280" i="23"/>
  <c r="O281" i="23"/>
  <c r="P281" i="23"/>
  <c r="Q281" i="23"/>
  <c r="V281" i="23"/>
  <c r="W281" i="23"/>
  <c r="X281" i="23"/>
  <c r="AC281" i="23"/>
  <c r="AD281" i="23"/>
  <c r="AE281" i="23"/>
  <c r="O282" i="23"/>
  <c r="P282" i="23"/>
  <c r="Q282" i="23"/>
  <c r="V282" i="23"/>
  <c r="W282" i="23"/>
  <c r="X282" i="23"/>
  <c r="AC282" i="23"/>
  <c r="AD282" i="23"/>
  <c r="AE282" i="23"/>
  <c r="O283" i="23"/>
  <c r="P283" i="23"/>
  <c r="Q283" i="23"/>
  <c r="V283" i="23"/>
  <c r="W283" i="23"/>
  <c r="X283" i="23"/>
  <c r="AC283" i="23"/>
  <c r="AD283" i="23"/>
  <c r="AE283" i="23"/>
  <c r="O284" i="23"/>
  <c r="P284" i="23"/>
  <c r="Q284" i="23"/>
  <c r="V284" i="23"/>
  <c r="W284" i="23"/>
  <c r="X284" i="23"/>
  <c r="AC284" i="23"/>
  <c r="AD284" i="23"/>
  <c r="AE284" i="23"/>
  <c r="O285" i="23"/>
  <c r="P285" i="23"/>
  <c r="Q285" i="23"/>
  <c r="V285" i="23"/>
  <c r="W285" i="23"/>
  <c r="X285" i="23"/>
  <c r="AC285" i="23"/>
  <c r="AD285" i="23"/>
  <c r="AE285" i="23"/>
  <c r="O286" i="23"/>
  <c r="P286" i="23"/>
  <c r="Q286" i="23"/>
  <c r="V286" i="23"/>
  <c r="W286" i="23"/>
  <c r="X286" i="23"/>
  <c r="AC286" i="23"/>
  <c r="AD286" i="23"/>
  <c r="AE286" i="23"/>
  <c r="O287" i="23"/>
  <c r="P287" i="23"/>
  <c r="Q287" i="23"/>
  <c r="V287" i="23"/>
  <c r="W287" i="23"/>
  <c r="X287" i="23"/>
  <c r="AC287" i="23"/>
  <c r="AD287" i="23"/>
  <c r="AE287" i="23"/>
  <c r="O288" i="23"/>
  <c r="P288" i="23"/>
  <c r="Q288" i="23"/>
  <c r="V288" i="23"/>
  <c r="W288" i="23"/>
  <c r="X288" i="23"/>
  <c r="AC288" i="23"/>
  <c r="AD288" i="23"/>
  <c r="AE288" i="23"/>
  <c r="O289" i="23"/>
  <c r="P289" i="23"/>
  <c r="Q289" i="23"/>
  <c r="V289" i="23"/>
  <c r="W289" i="23"/>
  <c r="X289" i="23"/>
  <c r="AC289" i="23"/>
  <c r="AD289" i="23"/>
  <c r="AE289" i="23"/>
  <c r="O290" i="23"/>
  <c r="P290" i="23"/>
  <c r="Q290" i="23"/>
  <c r="V290" i="23"/>
  <c r="W290" i="23"/>
  <c r="X290" i="23"/>
  <c r="AC290" i="23"/>
  <c r="AD290" i="23"/>
  <c r="AE290" i="23"/>
  <c r="O291" i="23"/>
  <c r="P291" i="23"/>
  <c r="Q291" i="23"/>
  <c r="V291" i="23"/>
  <c r="W291" i="23"/>
  <c r="X291" i="23"/>
  <c r="AC291" i="23"/>
  <c r="AD291" i="23"/>
  <c r="AE291" i="23"/>
  <c r="O292" i="23"/>
  <c r="P292" i="23"/>
  <c r="Q292" i="23"/>
  <c r="V292" i="23"/>
  <c r="W292" i="23"/>
  <c r="X292" i="23"/>
  <c r="AC292" i="23"/>
  <c r="AD292" i="23"/>
  <c r="AE292" i="23"/>
  <c r="O293" i="23"/>
  <c r="P293" i="23"/>
  <c r="Q293" i="23"/>
  <c r="V293" i="23"/>
  <c r="W293" i="23"/>
  <c r="X293" i="23"/>
  <c r="AC293" i="23"/>
  <c r="AD293" i="23"/>
  <c r="AE293" i="23"/>
  <c r="O294" i="23"/>
  <c r="P294" i="23"/>
  <c r="Q294" i="23"/>
  <c r="V294" i="23"/>
  <c r="W294" i="23"/>
  <c r="X294" i="23"/>
  <c r="AC294" i="23"/>
  <c r="AD294" i="23"/>
  <c r="AE294" i="23"/>
  <c r="O295" i="23"/>
  <c r="P295" i="23"/>
  <c r="Q295" i="23"/>
  <c r="V295" i="23"/>
  <c r="W295" i="23"/>
  <c r="X295" i="23"/>
  <c r="AC295" i="23"/>
  <c r="AD295" i="23"/>
  <c r="AE295" i="23"/>
  <c r="O296" i="23"/>
  <c r="P296" i="23"/>
  <c r="Q296" i="23"/>
  <c r="V296" i="23"/>
  <c r="W296" i="23"/>
  <c r="X296" i="23"/>
  <c r="AC296" i="23"/>
  <c r="AD296" i="23"/>
  <c r="AE296" i="23"/>
  <c r="O297" i="23"/>
  <c r="P297" i="23"/>
  <c r="Q297" i="23"/>
  <c r="V297" i="23"/>
  <c r="W297" i="23"/>
  <c r="X297" i="23"/>
  <c r="AC297" i="23"/>
  <c r="AD297" i="23"/>
  <c r="AE297" i="23"/>
  <c r="O298" i="23"/>
  <c r="P298" i="23"/>
  <c r="Q298" i="23"/>
  <c r="V298" i="23"/>
  <c r="W298" i="23"/>
  <c r="X298" i="23"/>
  <c r="AC298" i="23"/>
  <c r="AD298" i="23"/>
  <c r="AE298" i="23"/>
  <c r="O299" i="23"/>
  <c r="P299" i="23"/>
  <c r="Q299" i="23"/>
  <c r="V299" i="23"/>
  <c r="W299" i="23"/>
  <c r="X299" i="23"/>
  <c r="AC299" i="23"/>
  <c r="AD299" i="23"/>
  <c r="AE299" i="23"/>
  <c r="O300" i="23"/>
  <c r="P300" i="23"/>
  <c r="Q300" i="23"/>
  <c r="V300" i="23"/>
  <c r="W300" i="23"/>
  <c r="X300" i="23"/>
  <c r="AC300" i="23"/>
  <c r="AD300" i="23"/>
  <c r="AE300" i="23"/>
  <c r="O301" i="23"/>
  <c r="P301" i="23"/>
  <c r="Q301" i="23"/>
  <c r="V301" i="23"/>
  <c r="W301" i="23"/>
  <c r="X301" i="23"/>
  <c r="AC301" i="23"/>
  <c r="AD301" i="23"/>
  <c r="AE301" i="23"/>
  <c r="O302" i="23"/>
  <c r="P302" i="23"/>
  <c r="Q302" i="23"/>
  <c r="V302" i="23"/>
  <c r="W302" i="23"/>
  <c r="X302" i="23"/>
  <c r="AC302" i="23"/>
  <c r="AD302" i="23"/>
  <c r="AE302" i="23"/>
  <c r="O303" i="23"/>
  <c r="P303" i="23"/>
  <c r="Q303" i="23"/>
  <c r="V303" i="23"/>
  <c r="W303" i="23"/>
  <c r="X303" i="23"/>
  <c r="AC303" i="23"/>
  <c r="AD303" i="23"/>
  <c r="AE303" i="23"/>
  <c r="O304" i="23"/>
  <c r="P304" i="23"/>
  <c r="Q304" i="23"/>
  <c r="V304" i="23"/>
  <c r="W304" i="23"/>
  <c r="X304" i="23"/>
  <c r="AC304" i="23"/>
  <c r="AD304" i="23"/>
  <c r="AE304" i="23"/>
  <c r="O305" i="23"/>
  <c r="P305" i="23"/>
  <c r="Q305" i="23"/>
  <c r="V305" i="23"/>
  <c r="W305" i="23"/>
  <c r="X305" i="23"/>
  <c r="AC305" i="23"/>
  <c r="AD305" i="23"/>
  <c r="AE305" i="23"/>
  <c r="O306" i="23"/>
  <c r="P306" i="23"/>
  <c r="Q306" i="23"/>
  <c r="V306" i="23"/>
  <c r="W306" i="23"/>
  <c r="X306" i="23"/>
  <c r="AC306" i="23"/>
  <c r="AD306" i="23"/>
  <c r="AE306" i="23"/>
  <c r="O307" i="23"/>
  <c r="P307" i="23"/>
  <c r="Q307" i="23"/>
  <c r="V307" i="23"/>
  <c r="W307" i="23"/>
  <c r="X307" i="23"/>
  <c r="AC307" i="23"/>
  <c r="AD307" i="23"/>
  <c r="AE307" i="23"/>
  <c r="O308" i="23"/>
  <c r="P308" i="23"/>
  <c r="Q308" i="23"/>
  <c r="V308" i="23"/>
  <c r="W308" i="23"/>
  <c r="X308" i="23"/>
  <c r="AC308" i="23"/>
  <c r="AD308" i="23"/>
  <c r="AE308" i="23"/>
  <c r="O309" i="23"/>
  <c r="P309" i="23"/>
  <c r="Q309" i="23"/>
  <c r="V309" i="23"/>
  <c r="W309" i="23"/>
  <c r="X309" i="23"/>
  <c r="AC309" i="23"/>
  <c r="AD309" i="23"/>
  <c r="AE309" i="23"/>
  <c r="O310" i="23"/>
  <c r="P310" i="23"/>
  <c r="Q310" i="23"/>
  <c r="V310" i="23"/>
  <c r="W310" i="23"/>
  <c r="X310" i="23"/>
  <c r="AC310" i="23"/>
  <c r="AD310" i="23"/>
  <c r="AE310" i="23"/>
  <c r="O311" i="23"/>
  <c r="P311" i="23"/>
  <c r="Q311" i="23"/>
  <c r="V311" i="23"/>
  <c r="W311" i="23"/>
  <c r="X311" i="23"/>
  <c r="AC311" i="23"/>
  <c r="AD311" i="23"/>
  <c r="AE311" i="23"/>
  <c r="O312" i="23"/>
  <c r="P312" i="23"/>
  <c r="Q312" i="23"/>
  <c r="V312" i="23"/>
  <c r="W312" i="23"/>
  <c r="X312" i="23"/>
  <c r="AC312" i="23"/>
  <c r="AD312" i="23"/>
  <c r="AE312" i="23"/>
  <c r="O313" i="23"/>
  <c r="P313" i="23"/>
  <c r="Q313" i="23"/>
  <c r="V313" i="23"/>
  <c r="W313" i="23"/>
  <c r="X313" i="23"/>
  <c r="AC313" i="23"/>
  <c r="AD313" i="23"/>
  <c r="AE313" i="23"/>
  <c r="O314" i="23"/>
  <c r="P314" i="23"/>
  <c r="Q314" i="23"/>
  <c r="V314" i="23"/>
  <c r="W314" i="23"/>
  <c r="X314" i="23"/>
  <c r="AC314" i="23"/>
  <c r="AD314" i="23"/>
  <c r="AE314" i="23"/>
  <c r="O315" i="23"/>
  <c r="P315" i="23"/>
  <c r="Q315" i="23"/>
  <c r="V315" i="23"/>
  <c r="W315" i="23"/>
  <c r="X315" i="23"/>
  <c r="AC315" i="23"/>
  <c r="AD315" i="23"/>
  <c r="AE315" i="23"/>
  <c r="O316" i="23"/>
  <c r="P316" i="23"/>
  <c r="Q316" i="23"/>
  <c r="V316" i="23"/>
  <c r="W316" i="23"/>
  <c r="X316" i="23"/>
  <c r="AC316" i="23"/>
  <c r="AD316" i="23"/>
  <c r="AE316" i="23"/>
  <c r="O317" i="23"/>
  <c r="P317" i="23"/>
  <c r="Q317" i="23"/>
  <c r="V317" i="23"/>
  <c r="W317" i="23"/>
  <c r="X317" i="23"/>
  <c r="AC317" i="23"/>
  <c r="AD317" i="23"/>
  <c r="AE317" i="23"/>
  <c r="O318" i="23"/>
  <c r="P318" i="23"/>
  <c r="Q318" i="23"/>
  <c r="V318" i="23"/>
  <c r="W318" i="23"/>
  <c r="X318" i="23"/>
  <c r="AC318" i="23"/>
  <c r="AD318" i="23"/>
  <c r="AE318" i="23"/>
  <c r="O319" i="23"/>
  <c r="P319" i="23"/>
  <c r="Q319" i="23"/>
  <c r="V319" i="23"/>
  <c r="W319" i="23"/>
  <c r="X319" i="23"/>
  <c r="AC319" i="23"/>
  <c r="AD319" i="23"/>
  <c r="AE319" i="23"/>
  <c r="O320" i="23"/>
  <c r="P320" i="23"/>
  <c r="Q320" i="23"/>
  <c r="V320" i="23"/>
  <c r="W320" i="23"/>
  <c r="X320" i="23"/>
  <c r="AC320" i="23"/>
  <c r="AD320" i="23"/>
  <c r="AE320" i="23"/>
  <c r="O321" i="23"/>
  <c r="P321" i="23"/>
  <c r="Q321" i="23"/>
  <c r="V321" i="23"/>
  <c r="W321" i="23"/>
  <c r="X321" i="23"/>
  <c r="AC321" i="23"/>
  <c r="AD321" i="23"/>
  <c r="AE321" i="23"/>
  <c r="O322" i="23"/>
  <c r="P322" i="23"/>
  <c r="Q322" i="23"/>
  <c r="V322" i="23"/>
  <c r="W322" i="23"/>
  <c r="X322" i="23"/>
  <c r="AC322" i="23"/>
  <c r="AD322" i="23"/>
  <c r="AE322" i="23"/>
  <c r="O323" i="23"/>
  <c r="P323" i="23"/>
  <c r="Q323" i="23"/>
  <c r="V323" i="23"/>
  <c r="W323" i="23"/>
  <c r="X323" i="23"/>
  <c r="AC323" i="23"/>
  <c r="AD323" i="23"/>
  <c r="AE323" i="23"/>
  <c r="O324" i="23"/>
  <c r="P324" i="23"/>
  <c r="Q324" i="23"/>
  <c r="V324" i="23"/>
  <c r="W324" i="23"/>
  <c r="X324" i="23"/>
  <c r="AC324" i="23"/>
  <c r="AD324" i="23"/>
  <c r="AE324" i="23"/>
  <c r="O325" i="23"/>
  <c r="P325" i="23"/>
  <c r="Q325" i="23"/>
  <c r="V325" i="23"/>
  <c r="W325" i="23"/>
  <c r="X325" i="23"/>
  <c r="AC325" i="23"/>
  <c r="AD325" i="23"/>
  <c r="AE325" i="23"/>
  <c r="O326" i="23"/>
  <c r="P326" i="23"/>
  <c r="Q326" i="23"/>
  <c r="V326" i="23"/>
  <c r="W326" i="23"/>
  <c r="X326" i="23"/>
  <c r="AC326" i="23"/>
  <c r="AD326" i="23"/>
  <c r="AE326" i="23"/>
  <c r="O327" i="23"/>
  <c r="P327" i="23"/>
  <c r="Q327" i="23"/>
  <c r="V327" i="23"/>
  <c r="W327" i="23"/>
  <c r="X327" i="23"/>
  <c r="AC327" i="23"/>
  <c r="AD327" i="23"/>
  <c r="AE327" i="23"/>
  <c r="O328" i="23"/>
  <c r="P328" i="23"/>
  <c r="Q328" i="23"/>
  <c r="V328" i="23"/>
  <c r="W328" i="23"/>
  <c r="X328" i="23"/>
  <c r="AC328" i="23"/>
  <c r="AD328" i="23"/>
  <c r="AE328" i="23"/>
  <c r="O329" i="23"/>
  <c r="P329" i="23"/>
  <c r="Q329" i="23"/>
  <c r="V329" i="23"/>
  <c r="W329" i="23"/>
  <c r="X329" i="23"/>
  <c r="AC329" i="23"/>
  <c r="AD329" i="23"/>
  <c r="AE329" i="23"/>
  <c r="O330" i="23"/>
  <c r="P330" i="23"/>
  <c r="Q330" i="23"/>
  <c r="V330" i="23"/>
  <c r="W330" i="23"/>
  <c r="X330" i="23"/>
  <c r="AC330" i="23"/>
  <c r="AD330" i="23"/>
  <c r="AE330" i="23"/>
  <c r="O331" i="23"/>
  <c r="P331" i="23"/>
  <c r="Q331" i="23"/>
  <c r="V331" i="23"/>
  <c r="W331" i="23"/>
  <c r="X331" i="23"/>
  <c r="AC331" i="23"/>
  <c r="AD331" i="23"/>
  <c r="AE331" i="23"/>
  <c r="O332" i="23"/>
  <c r="P332" i="23"/>
  <c r="Q332" i="23"/>
  <c r="V332" i="23"/>
  <c r="W332" i="23"/>
  <c r="X332" i="23"/>
  <c r="AC332" i="23"/>
  <c r="AD332" i="23"/>
  <c r="AE332" i="23"/>
  <c r="O333" i="23"/>
  <c r="P333" i="23"/>
  <c r="Q333" i="23"/>
  <c r="V333" i="23"/>
  <c r="W333" i="23"/>
  <c r="X333" i="23"/>
  <c r="AC333" i="23"/>
  <c r="AD333" i="23"/>
  <c r="AE333" i="23"/>
  <c r="O334" i="23"/>
  <c r="P334" i="23"/>
  <c r="Q334" i="23"/>
  <c r="V334" i="23"/>
  <c r="W334" i="23"/>
  <c r="X334" i="23"/>
  <c r="AC334" i="23"/>
  <c r="AD334" i="23"/>
  <c r="AE334" i="23"/>
  <c r="O335" i="23"/>
  <c r="P335" i="23"/>
  <c r="Q335" i="23"/>
  <c r="V335" i="23"/>
  <c r="W335" i="23"/>
  <c r="X335" i="23"/>
  <c r="AC335" i="23"/>
  <c r="AD335" i="23"/>
  <c r="AE335" i="23"/>
  <c r="O336" i="23"/>
  <c r="P336" i="23"/>
  <c r="Q336" i="23"/>
  <c r="V336" i="23"/>
  <c r="W336" i="23"/>
  <c r="X336" i="23"/>
  <c r="AC336" i="23"/>
  <c r="AD336" i="23"/>
  <c r="AE336" i="23"/>
  <c r="O337" i="23"/>
  <c r="P337" i="23"/>
  <c r="Q337" i="23"/>
  <c r="V337" i="23"/>
  <c r="W337" i="23"/>
  <c r="X337" i="23"/>
  <c r="AC337" i="23"/>
  <c r="AD337" i="23"/>
  <c r="AE337" i="23"/>
  <c r="O338" i="23"/>
  <c r="P338" i="23"/>
  <c r="Q338" i="23"/>
  <c r="V338" i="23"/>
  <c r="W338" i="23"/>
  <c r="X338" i="23"/>
  <c r="AC338" i="23"/>
  <c r="AD338" i="23"/>
  <c r="AE338" i="23"/>
  <c r="O339" i="23"/>
  <c r="P339" i="23"/>
  <c r="Q339" i="23"/>
  <c r="V339" i="23"/>
  <c r="W339" i="23"/>
  <c r="X339" i="23"/>
  <c r="AC339" i="23"/>
  <c r="AD339" i="23"/>
  <c r="AE339" i="23"/>
  <c r="O340" i="23"/>
  <c r="P340" i="23"/>
  <c r="Q340" i="23"/>
  <c r="V340" i="23"/>
  <c r="W340" i="23"/>
  <c r="X340" i="23"/>
  <c r="AC340" i="23"/>
  <c r="AD340" i="23"/>
  <c r="AE340" i="23"/>
  <c r="O341" i="23"/>
  <c r="P341" i="23"/>
  <c r="Q341" i="23"/>
  <c r="V341" i="23"/>
  <c r="W341" i="23"/>
  <c r="X341" i="23"/>
  <c r="AC341" i="23"/>
  <c r="AD341" i="23"/>
  <c r="AE341" i="23"/>
  <c r="O342" i="23"/>
  <c r="P342" i="23"/>
  <c r="Q342" i="23"/>
  <c r="V342" i="23"/>
  <c r="W342" i="23"/>
  <c r="X342" i="23"/>
  <c r="AC342" i="23"/>
  <c r="AD342" i="23"/>
  <c r="AE342" i="23"/>
  <c r="O343" i="23"/>
  <c r="P343" i="23"/>
  <c r="Q343" i="23"/>
  <c r="V343" i="23"/>
  <c r="W343" i="23"/>
  <c r="X343" i="23"/>
  <c r="AC343" i="23"/>
  <c r="AD343" i="23"/>
  <c r="AE343" i="23"/>
  <c r="O344" i="23"/>
  <c r="P344" i="23"/>
  <c r="Q344" i="23"/>
  <c r="V344" i="23"/>
  <c r="W344" i="23"/>
  <c r="X344" i="23"/>
  <c r="AC344" i="23"/>
  <c r="AD344" i="23"/>
  <c r="AE344" i="23"/>
  <c r="O345" i="23"/>
  <c r="P345" i="23"/>
  <c r="Q345" i="23"/>
  <c r="V345" i="23"/>
  <c r="W345" i="23"/>
  <c r="X345" i="23"/>
  <c r="AC345" i="23"/>
  <c r="AD345" i="23"/>
  <c r="AE345" i="23"/>
  <c r="O346" i="23"/>
  <c r="P346" i="23"/>
  <c r="Q346" i="23"/>
  <c r="V346" i="23"/>
  <c r="W346" i="23"/>
  <c r="X346" i="23"/>
  <c r="AC346" i="23"/>
  <c r="AD346" i="23"/>
  <c r="AE346" i="23"/>
  <c r="O347" i="23"/>
  <c r="P347" i="23"/>
  <c r="Q347" i="23"/>
  <c r="V347" i="23"/>
  <c r="W347" i="23"/>
  <c r="X347" i="23"/>
  <c r="AC347" i="23"/>
  <c r="AD347" i="23"/>
  <c r="AE347" i="23"/>
  <c r="O348" i="23"/>
  <c r="P348" i="23"/>
  <c r="Q348" i="23"/>
  <c r="V348" i="23"/>
  <c r="W348" i="23"/>
  <c r="X348" i="23"/>
  <c r="AC348" i="23"/>
  <c r="AD348" i="23"/>
  <c r="AE348" i="23"/>
  <c r="O349" i="23"/>
  <c r="P349" i="23"/>
  <c r="Q349" i="23"/>
  <c r="V349" i="23"/>
  <c r="W349" i="23"/>
  <c r="X349" i="23"/>
  <c r="AC349" i="23"/>
  <c r="AD349" i="23"/>
  <c r="AE349" i="23"/>
  <c r="O350" i="23"/>
  <c r="P350" i="23"/>
  <c r="Q350" i="23"/>
  <c r="V350" i="23"/>
  <c r="W350" i="23"/>
  <c r="X350" i="23"/>
  <c r="AC350" i="23"/>
  <c r="AD350" i="23"/>
  <c r="AE350" i="23"/>
  <c r="O351" i="23"/>
  <c r="P351" i="23"/>
  <c r="Q351" i="23"/>
  <c r="V351" i="23"/>
  <c r="W351" i="23"/>
  <c r="X351" i="23"/>
  <c r="AC351" i="23"/>
  <c r="AD351" i="23"/>
  <c r="AE351" i="23"/>
  <c r="O352" i="23"/>
  <c r="P352" i="23"/>
  <c r="Q352" i="23"/>
  <c r="V352" i="23"/>
  <c r="W352" i="23"/>
  <c r="X352" i="23"/>
  <c r="AC352" i="23"/>
  <c r="AD352" i="23"/>
  <c r="AE352" i="23"/>
  <c r="O353" i="23"/>
  <c r="P353" i="23"/>
  <c r="Q353" i="23"/>
  <c r="V353" i="23"/>
  <c r="W353" i="23"/>
  <c r="X353" i="23"/>
  <c r="AC353" i="23"/>
  <c r="AD353" i="23"/>
  <c r="AE353" i="23"/>
  <c r="O354" i="23"/>
  <c r="P354" i="23"/>
  <c r="Q354" i="23"/>
  <c r="V354" i="23"/>
  <c r="W354" i="23"/>
  <c r="X354" i="23"/>
  <c r="AC354" i="23"/>
  <c r="AD354" i="23"/>
  <c r="AE354" i="23"/>
  <c r="O355" i="23"/>
  <c r="P355" i="23"/>
  <c r="Q355" i="23"/>
  <c r="V355" i="23"/>
  <c r="W355" i="23"/>
  <c r="X355" i="23"/>
  <c r="AC355" i="23"/>
  <c r="AD355" i="23"/>
  <c r="AE355" i="23"/>
  <c r="O356" i="23"/>
  <c r="P356" i="23"/>
  <c r="Q356" i="23"/>
  <c r="V356" i="23"/>
  <c r="W356" i="23"/>
  <c r="X356" i="23"/>
  <c r="AC356" i="23"/>
  <c r="AD356" i="23"/>
  <c r="AE356" i="23"/>
  <c r="O357" i="23"/>
  <c r="P357" i="23"/>
  <c r="Q357" i="23"/>
  <c r="V357" i="23"/>
  <c r="W357" i="23"/>
  <c r="X357" i="23"/>
  <c r="AC357" i="23"/>
  <c r="AD357" i="23"/>
  <c r="AE357" i="23"/>
  <c r="O358" i="23"/>
  <c r="P358" i="23"/>
  <c r="Q358" i="23"/>
  <c r="V358" i="23"/>
  <c r="W358" i="23"/>
  <c r="X358" i="23"/>
  <c r="AC358" i="23"/>
  <c r="AD358" i="23"/>
  <c r="AE358" i="23"/>
  <c r="O359" i="23"/>
  <c r="P359" i="23"/>
  <c r="Q359" i="23"/>
  <c r="V359" i="23"/>
  <c r="W359" i="23"/>
  <c r="X359" i="23"/>
  <c r="AC359" i="23"/>
  <c r="AD359" i="23"/>
  <c r="AE359" i="23"/>
  <c r="O360" i="23"/>
  <c r="P360" i="23"/>
  <c r="Q360" i="23"/>
  <c r="V360" i="23"/>
  <c r="W360" i="23"/>
  <c r="X360" i="23"/>
  <c r="AC360" i="23"/>
  <c r="AD360" i="23"/>
  <c r="AE360" i="23"/>
  <c r="O361" i="23"/>
  <c r="P361" i="23"/>
  <c r="Q361" i="23"/>
  <c r="V361" i="23"/>
  <c r="W361" i="23"/>
  <c r="X361" i="23"/>
  <c r="AC361" i="23"/>
  <c r="AD361" i="23"/>
  <c r="AE361" i="23"/>
  <c r="O362" i="23"/>
  <c r="P362" i="23"/>
  <c r="Q362" i="23"/>
  <c r="V362" i="23"/>
  <c r="W362" i="23"/>
  <c r="X362" i="23"/>
  <c r="AC362" i="23"/>
  <c r="AD362" i="23"/>
  <c r="AE362" i="23"/>
  <c r="O363" i="23"/>
  <c r="P363" i="23"/>
  <c r="Q363" i="23"/>
  <c r="V363" i="23"/>
  <c r="W363" i="23"/>
  <c r="X363" i="23"/>
  <c r="AC363" i="23"/>
  <c r="AD363" i="23"/>
  <c r="AE363" i="23"/>
  <c r="O364" i="23"/>
  <c r="P364" i="23"/>
  <c r="Q364" i="23"/>
  <c r="V364" i="23"/>
  <c r="W364" i="23"/>
  <c r="X364" i="23"/>
  <c r="AC364" i="23"/>
  <c r="AD364" i="23"/>
  <c r="AE364" i="23"/>
  <c r="O365" i="23"/>
  <c r="P365" i="23"/>
  <c r="Q365" i="23"/>
  <c r="V365" i="23"/>
  <c r="W365" i="23"/>
  <c r="X365" i="23"/>
  <c r="AC365" i="23"/>
  <c r="AD365" i="23"/>
  <c r="AE365" i="23"/>
  <c r="O366" i="23"/>
  <c r="P366" i="23"/>
  <c r="Q366" i="23"/>
  <c r="V366" i="23"/>
  <c r="W366" i="23"/>
  <c r="X366" i="23"/>
  <c r="AC366" i="23"/>
  <c r="AD366" i="23"/>
  <c r="AE366" i="23"/>
  <c r="O367" i="23"/>
  <c r="P367" i="23"/>
  <c r="Q367" i="23"/>
  <c r="V367" i="23"/>
  <c r="W367" i="23"/>
  <c r="X367" i="23"/>
  <c r="AC367" i="23"/>
  <c r="AD367" i="23"/>
  <c r="AE367" i="23"/>
  <c r="O368" i="23"/>
  <c r="P368" i="23"/>
  <c r="Q368" i="23"/>
  <c r="V368" i="23"/>
  <c r="W368" i="23"/>
  <c r="X368" i="23"/>
  <c r="AC368" i="23"/>
  <c r="AD368" i="23"/>
  <c r="AE368" i="23"/>
  <c r="O369" i="23"/>
  <c r="P369" i="23"/>
  <c r="Q369" i="23"/>
  <c r="V369" i="23"/>
  <c r="W369" i="23"/>
  <c r="X369" i="23"/>
  <c r="AC369" i="23"/>
  <c r="AD369" i="23"/>
  <c r="AE369" i="23"/>
  <c r="O370" i="23"/>
  <c r="P370" i="23"/>
  <c r="Q370" i="23"/>
  <c r="V370" i="23"/>
  <c r="W370" i="23"/>
  <c r="X370" i="23"/>
  <c r="AC370" i="23"/>
  <c r="AD370" i="23"/>
  <c r="AE370" i="23"/>
  <c r="O371" i="23"/>
  <c r="P371" i="23"/>
  <c r="Q371" i="23"/>
  <c r="V371" i="23"/>
  <c r="W371" i="23"/>
  <c r="X371" i="23"/>
  <c r="AC371" i="23"/>
  <c r="AD371" i="23"/>
  <c r="AE371" i="23"/>
  <c r="O372" i="23"/>
  <c r="P372" i="23"/>
  <c r="Q372" i="23"/>
  <c r="V372" i="23"/>
  <c r="W372" i="23"/>
  <c r="X372" i="23"/>
  <c r="AC372" i="23"/>
  <c r="AD372" i="23"/>
  <c r="AE372" i="23"/>
  <c r="O373" i="23"/>
  <c r="P373" i="23"/>
  <c r="Q373" i="23"/>
  <c r="V373" i="23"/>
  <c r="W373" i="23"/>
  <c r="X373" i="23"/>
  <c r="AC373" i="23"/>
  <c r="AD373" i="23"/>
  <c r="AE373" i="23"/>
  <c r="O374" i="23"/>
  <c r="P374" i="23"/>
  <c r="Q374" i="23"/>
  <c r="V374" i="23"/>
  <c r="W374" i="23"/>
  <c r="X374" i="23"/>
  <c r="AC374" i="23"/>
  <c r="AD374" i="23"/>
  <c r="AE374" i="23"/>
  <c r="O375" i="23"/>
  <c r="P375" i="23"/>
  <c r="Q375" i="23"/>
  <c r="V375" i="23"/>
  <c r="W375" i="23"/>
  <c r="X375" i="23"/>
  <c r="AC375" i="23"/>
  <c r="AD375" i="23"/>
  <c r="AE375" i="23"/>
  <c r="O376" i="23"/>
  <c r="P376" i="23"/>
  <c r="Q376" i="23"/>
  <c r="V376" i="23"/>
  <c r="W376" i="23"/>
  <c r="X376" i="23"/>
  <c r="AC376" i="23"/>
  <c r="AD376" i="23"/>
  <c r="AE376" i="23"/>
  <c r="O377" i="23"/>
  <c r="P377" i="23"/>
  <c r="Q377" i="23"/>
  <c r="V377" i="23"/>
  <c r="W377" i="23"/>
  <c r="X377" i="23"/>
  <c r="AC377" i="23"/>
  <c r="AD377" i="23"/>
  <c r="AE377" i="23"/>
  <c r="O378" i="23"/>
  <c r="P378" i="23"/>
  <c r="Q378" i="23"/>
  <c r="V378" i="23"/>
  <c r="W378" i="23"/>
  <c r="X378" i="23"/>
  <c r="AC378" i="23"/>
  <c r="AD378" i="23"/>
  <c r="AE378" i="23"/>
  <c r="O379" i="23"/>
  <c r="P379" i="23"/>
  <c r="Q379" i="23"/>
  <c r="V379" i="23"/>
  <c r="W379" i="23"/>
  <c r="X379" i="23"/>
  <c r="AC379" i="23"/>
  <c r="AD379" i="23"/>
  <c r="AE379" i="23"/>
  <c r="O380" i="23"/>
  <c r="P380" i="23"/>
  <c r="Q380" i="23"/>
  <c r="V380" i="23"/>
  <c r="W380" i="23"/>
  <c r="X380" i="23"/>
  <c r="AC380" i="23"/>
  <c r="AD380" i="23"/>
  <c r="AE380" i="23"/>
  <c r="O381" i="23"/>
  <c r="P381" i="23"/>
  <c r="Q381" i="23"/>
  <c r="V381" i="23"/>
  <c r="W381" i="23"/>
  <c r="X381" i="23"/>
  <c r="AC381" i="23"/>
  <c r="AD381" i="23"/>
  <c r="AE381" i="23"/>
  <c r="O382" i="23"/>
  <c r="P382" i="23"/>
  <c r="Q382" i="23"/>
  <c r="V382" i="23"/>
  <c r="W382" i="23"/>
  <c r="X382" i="23"/>
  <c r="AC382" i="23"/>
  <c r="AD382" i="23"/>
  <c r="AE382" i="23"/>
  <c r="O383" i="23"/>
  <c r="P383" i="23"/>
  <c r="Q383" i="23"/>
  <c r="V383" i="23"/>
  <c r="W383" i="23"/>
  <c r="X383" i="23"/>
  <c r="AC383" i="23"/>
  <c r="AD383" i="23"/>
  <c r="AE383" i="23"/>
  <c r="O384" i="23"/>
  <c r="P384" i="23"/>
  <c r="Q384" i="23"/>
  <c r="V384" i="23"/>
  <c r="W384" i="23"/>
  <c r="X384" i="23"/>
  <c r="AC384" i="23"/>
  <c r="AD384" i="23"/>
  <c r="AE384" i="23"/>
  <c r="O385" i="23"/>
  <c r="P385" i="23"/>
  <c r="Q385" i="23"/>
  <c r="V385" i="23"/>
  <c r="W385" i="23"/>
  <c r="X385" i="23"/>
  <c r="AC385" i="23"/>
  <c r="AD385" i="23"/>
  <c r="AE385" i="23"/>
  <c r="O386" i="23"/>
  <c r="P386" i="23"/>
  <c r="Q386" i="23"/>
  <c r="V386" i="23"/>
  <c r="W386" i="23"/>
  <c r="X386" i="23"/>
  <c r="AC386" i="23"/>
  <c r="AD386" i="23"/>
  <c r="AE386" i="23"/>
  <c r="O387" i="23"/>
  <c r="P387" i="23"/>
  <c r="Q387" i="23"/>
  <c r="V387" i="23"/>
  <c r="W387" i="23"/>
  <c r="X387" i="23"/>
  <c r="AC387" i="23"/>
  <c r="AD387" i="23"/>
  <c r="AE387" i="23"/>
  <c r="O388" i="23"/>
  <c r="P388" i="23"/>
  <c r="Q388" i="23"/>
  <c r="V388" i="23"/>
  <c r="W388" i="23"/>
  <c r="X388" i="23"/>
  <c r="AC388" i="23"/>
  <c r="AD388" i="23"/>
  <c r="AE388" i="23"/>
  <c r="O389" i="23"/>
  <c r="P389" i="23"/>
  <c r="Q389" i="23"/>
  <c r="V389" i="23"/>
  <c r="W389" i="23"/>
  <c r="X389" i="23"/>
  <c r="AC389" i="23"/>
  <c r="AD389" i="23"/>
  <c r="AE389" i="23"/>
  <c r="O390" i="23"/>
  <c r="P390" i="23"/>
  <c r="Q390" i="23"/>
  <c r="V390" i="23"/>
  <c r="W390" i="23"/>
  <c r="X390" i="23"/>
  <c r="AC390" i="23"/>
  <c r="AD390" i="23"/>
  <c r="AE390" i="23"/>
  <c r="O391" i="23"/>
  <c r="P391" i="23"/>
  <c r="Q391" i="23"/>
  <c r="V391" i="23"/>
  <c r="W391" i="23"/>
  <c r="X391" i="23"/>
  <c r="AC391" i="23"/>
  <c r="AD391" i="23"/>
  <c r="AE391" i="23"/>
  <c r="O392" i="23"/>
  <c r="P392" i="23"/>
  <c r="Q392" i="23"/>
  <c r="V392" i="23"/>
  <c r="W392" i="23"/>
  <c r="X392" i="23"/>
  <c r="AC392" i="23"/>
  <c r="AD392" i="23"/>
  <c r="AE392" i="23"/>
  <c r="O393" i="23"/>
  <c r="P393" i="23"/>
  <c r="Q393" i="23"/>
  <c r="V393" i="23"/>
  <c r="W393" i="23"/>
  <c r="X393" i="23"/>
  <c r="AC393" i="23"/>
  <c r="AD393" i="23"/>
  <c r="AE393" i="23"/>
  <c r="O394" i="23"/>
  <c r="P394" i="23"/>
  <c r="Q394" i="23"/>
  <c r="V394" i="23"/>
  <c r="W394" i="23"/>
  <c r="X394" i="23"/>
  <c r="AC394" i="23"/>
  <c r="AD394" i="23"/>
  <c r="AE394" i="23"/>
  <c r="O395" i="23"/>
  <c r="P395" i="23"/>
  <c r="Q395" i="23"/>
  <c r="V395" i="23"/>
  <c r="W395" i="23"/>
  <c r="X395" i="23"/>
  <c r="AC395" i="23"/>
  <c r="AD395" i="23"/>
  <c r="AE395" i="23"/>
  <c r="O396" i="23"/>
  <c r="P396" i="23"/>
  <c r="Q396" i="23"/>
  <c r="V396" i="23"/>
  <c r="W396" i="23"/>
  <c r="X396" i="23"/>
  <c r="AC396" i="23"/>
  <c r="AD396" i="23"/>
  <c r="AE396" i="23"/>
  <c r="O397" i="23"/>
  <c r="P397" i="23"/>
  <c r="Q397" i="23"/>
  <c r="V397" i="23"/>
  <c r="W397" i="23"/>
  <c r="X397" i="23"/>
  <c r="AC397" i="23"/>
  <c r="AD397" i="23"/>
  <c r="AE397" i="23"/>
  <c r="O398" i="23"/>
  <c r="P398" i="23"/>
  <c r="Q398" i="23"/>
  <c r="V398" i="23"/>
  <c r="W398" i="23"/>
  <c r="X398" i="23"/>
  <c r="AC398" i="23"/>
  <c r="AD398" i="23"/>
  <c r="AE398" i="23"/>
  <c r="O399" i="23"/>
  <c r="P399" i="23"/>
  <c r="Q399" i="23"/>
  <c r="V399" i="23"/>
  <c r="W399" i="23"/>
  <c r="X399" i="23"/>
  <c r="AC399" i="23"/>
  <c r="AD399" i="23"/>
  <c r="AE399" i="23"/>
  <c r="O400" i="23"/>
  <c r="P400" i="23"/>
  <c r="Q400" i="23"/>
  <c r="V400" i="23"/>
  <c r="W400" i="23"/>
  <c r="X400" i="23"/>
  <c r="AC400" i="23"/>
  <c r="AD400" i="23"/>
  <c r="AE400" i="23"/>
  <c r="O401" i="23"/>
  <c r="P401" i="23"/>
  <c r="Q401" i="23"/>
  <c r="V401" i="23"/>
  <c r="W401" i="23"/>
  <c r="X401" i="23"/>
  <c r="AC401" i="23"/>
  <c r="AD401" i="23"/>
  <c r="AE401" i="23"/>
  <c r="O402" i="23"/>
  <c r="P402" i="23"/>
  <c r="Q402" i="23"/>
  <c r="V402" i="23"/>
  <c r="W402" i="23"/>
  <c r="X402" i="23"/>
  <c r="AC402" i="23"/>
  <c r="AD402" i="23"/>
  <c r="AE402" i="23"/>
  <c r="O403" i="23"/>
  <c r="P403" i="23"/>
  <c r="Q403" i="23"/>
  <c r="V403" i="23"/>
  <c r="W403" i="23"/>
  <c r="X403" i="23"/>
  <c r="AC403" i="23"/>
  <c r="AD403" i="23"/>
  <c r="AE403" i="23"/>
  <c r="O404" i="23"/>
  <c r="P404" i="23"/>
  <c r="Q404" i="23"/>
  <c r="V404" i="23"/>
  <c r="W404" i="23"/>
  <c r="X404" i="23"/>
  <c r="AC404" i="23"/>
  <c r="AD404" i="23"/>
  <c r="AE404" i="23"/>
  <c r="AG404" i="23" l="1"/>
  <c r="AF404" i="23"/>
  <c r="Z399" i="23"/>
  <c r="Y399" i="23"/>
  <c r="AG396" i="23"/>
  <c r="AF396" i="23"/>
  <c r="Y391" i="23"/>
  <c r="Z391" i="23"/>
  <c r="AG388" i="23"/>
  <c r="AF388" i="23"/>
  <c r="Z383" i="23"/>
  <c r="Y383" i="23"/>
  <c r="AG380" i="23"/>
  <c r="AF380" i="23"/>
  <c r="Z375" i="23"/>
  <c r="Y375" i="23"/>
  <c r="AG372" i="23"/>
  <c r="AF372" i="23"/>
  <c r="Z367" i="23"/>
  <c r="Y367" i="23"/>
  <c r="AG364" i="23"/>
  <c r="AF364" i="23"/>
  <c r="Y359" i="23"/>
  <c r="Z359" i="23"/>
  <c r="AG356" i="23"/>
  <c r="AF356" i="23"/>
  <c r="Y351" i="23"/>
  <c r="Z351" i="23"/>
  <c r="AG348" i="23"/>
  <c r="AF348" i="23"/>
  <c r="Y343" i="23"/>
  <c r="Z343" i="23"/>
  <c r="AG340" i="23"/>
  <c r="AF340" i="23"/>
  <c r="Z335" i="23"/>
  <c r="Y335" i="23"/>
  <c r="AG332" i="23"/>
  <c r="AF332" i="23"/>
  <c r="Y327" i="23"/>
  <c r="Z327" i="23"/>
  <c r="AG324" i="23"/>
  <c r="AF324" i="23"/>
  <c r="Y319" i="23"/>
  <c r="Z319" i="23"/>
  <c r="AG316" i="23"/>
  <c r="AF316" i="23"/>
  <c r="Y311" i="23"/>
  <c r="Z311" i="23"/>
  <c r="AG308" i="23"/>
  <c r="AF308" i="23"/>
  <c r="Z303" i="23"/>
  <c r="Y303" i="23"/>
  <c r="AG300" i="23"/>
  <c r="AF300" i="23"/>
  <c r="Y295" i="23"/>
  <c r="Z295" i="23"/>
  <c r="AG292" i="23"/>
  <c r="AF292" i="23"/>
  <c r="Y287" i="23"/>
  <c r="Z287" i="23"/>
  <c r="AF284" i="23"/>
  <c r="AG284" i="23"/>
  <c r="Y279" i="23"/>
  <c r="Z279" i="23"/>
  <c r="AF276" i="23"/>
  <c r="AG276" i="23"/>
  <c r="Z271" i="23"/>
  <c r="Y271" i="23"/>
  <c r="AF268" i="23"/>
  <c r="AG268" i="23"/>
  <c r="Y263" i="23"/>
  <c r="Z263" i="23"/>
  <c r="AF260" i="23"/>
  <c r="AG260" i="23"/>
  <c r="Y255" i="23"/>
  <c r="Z255" i="23"/>
  <c r="AF252" i="23"/>
  <c r="AG252" i="23"/>
  <c r="Y247" i="23"/>
  <c r="Z247" i="23"/>
  <c r="AF244" i="23"/>
  <c r="AG244" i="23"/>
  <c r="Z239" i="23"/>
  <c r="Y239" i="23"/>
  <c r="AF236" i="23"/>
  <c r="AG236" i="23"/>
  <c r="Y231" i="23"/>
  <c r="Z231" i="23"/>
  <c r="AF228" i="23"/>
  <c r="AG228" i="23"/>
  <c r="Y223" i="23"/>
  <c r="Z223" i="23"/>
  <c r="AF220" i="23"/>
  <c r="AG220" i="23"/>
  <c r="Y215" i="23"/>
  <c r="Z215" i="23"/>
  <c r="AF212" i="23"/>
  <c r="AG212" i="23"/>
  <c r="Z207" i="23"/>
  <c r="Y207" i="23"/>
  <c r="AF204" i="23"/>
  <c r="AG204" i="23"/>
  <c r="Y199" i="23"/>
  <c r="Z199" i="23"/>
  <c r="AF196" i="23"/>
  <c r="AG196" i="23"/>
  <c r="Y191" i="23"/>
  <c r="Z191" i="23"/>
  <c r="AF188" i="23"/>
  <c r="AG188" i="23"/>
  <c r="Y183" i="23"/>
  <c r="Z183" i="23"/>
  <c r="AF180" i="23"/>
  <c r="AG180" i="23"/>
  <c r="Z175" i="23"/>
  <c r="Y175" i="23"/>
  <c r="AF172" i="23"/>
  <c r="AG172" i="23"/>
  <c r="Y167" i="23"/>
  <c r="Z167" i="23"/>
  <c r="AF164" i="23"/>
  <c r="AG164" i="23"/>
  <c r="Y159" i="23"/>
  <c r="Z159" i="23"/>
  <c r="AF156" i="23"/>
  <c r="AG156" i="23"/>
  <c r="Y151" i="23"/>
  <c r="Z151" i="23"/>
  <c r="AF148" i="23"/>
  <c r="AG148" i="23"/>
  <c r="Z143" i="23"/>
  <c r="Y143" i="23"/>
  <c r="AF140" i="23"/>
  <c r="AG140" i="23"/>
  <c r="Y135" i="23"/>
  <c r="Z135" i="23"/>
  <c r="AF132" i="23"/>
  <c r="AG132" i="23"/>
  <c r="Z127" i="23"/>
  <c r="Y127" i="23"/>
  <c r="AF124" i="23"/>
  <c r="AG124" i="23"/>
  <c r="Z119" i="23"/>
  <c r="Y119" i="23"/>
  <c r="AF116" i="23"/>
  <c r="AG116" i="23"/>
  <c r="Y111" i="23"/>
  <c r="Z111" i="23"/>
  <c r="AF108" i="23"/>
  <c r="AG108" i="23"/>
  <c r="Z103" i="23"/>
  <c r="Y103" i="23"/>
  <c r="AF100" i="23"/>
  <c r="AG100" i="23"/>
  <c r="Z95" i="23"/>
  <c r="Y95" i="23"/>
  <c r="AF92" i="23"/>
  <c r="AG92" i="23"/>
  <c r="Z87" i="23"/>
  <c r="Y87" i="23"/>
  <c r="AF84" i="23"/>
  <c r="AG84" i="23"/>
  <c r="Y79" i="23"/>
  <c r="Z79" i="23"/>
  <c r="AF76" i="23"/>
  <c r="AG76" i="23"/>
  <c r="Z71" i="23"/>
  <c r="Y71" i="23"/>
  <c r="AF68" i="23"/>
  <c r="AG68" i="23"/>
  <c r="Z63" i="23"/>
  <c r="Y63" i="23"/>
  <c r="AF60" i="23"/>
  <c r="AG60" i="23"/>
  <c r="Z55" i="23"/>
  <c r="Y55" i="23"/>
  <c r="AG52" i="23"/>
  <c r="AF52" i="23"/>
  <c r="Y47" i="23"/>
  <c r="Z47" i="23"/>
  <c r="AF44" i="23"/>
  <c r="AG44" i="23"/>
  <c r="Z39" i="23"/>
  <c r="Y39" i="23"/>
  <c r="AG36" i="23"/>
  <c r="AF36" i="23"/>
  <c r="Z31" i="23"/>
  <c r="Y31" i="23"/>
  <c r="AF28" i="23"/>
  <c r="AG28" i="23"/>
  <c r="Z23" i="23"/>
  <c r="Y23" i="23"/>
  <c r="AG20" i="23"/>
  <c r="AF20" i="23"/>
  <c r="Y15" i="23"/>
  <c r="Z15" i="23"/>
  <c r="AF12" i="23"/>
  <c r="AG12" i="23"/>
  <c r="Z7" i="23"/>
  <c r="Y7" i="23"/>
  <c r="AG4" i="23"/>
  <c r="AF4" i="23"/>
  <c r="AF403" i="23"/>
  <c r="AG403" i="23"/>
  <c r="Y398" i="23"/>
  <c r="Z398" i="23"/>
  <c r="AF395" i="23"/>
  <c r="AG395" i="23"/>
  <c r="Y390" i="23"/>
  <c r="Z390" i="23"/>
  <c r="AG387" i="23"/>
  <c r="AF387" i="23"/>
  <c r="Y382" i="23"/>
  <c r="Z382" i="23"/>
  <c r="AF379" i="23"/>
  <c r="AG379" i="23"/>
  <c r="Y374" i="23"/>
  <c r="Z374" i="23"/>
  <c r="AF371" i="23"/>
  <c r="AG371" i="23"/>
  <c r="Z366" i="23"/>
  <c r="Y366" i="23"/>
  <c r="AF363" i="23"/>
  <c r="AG363" i="23"/>
  <c r="Z358" i="23"/>
  <c r="Y358" i="23"/>
  <c r="AG355" i="23"/>
  <c r="AF355" i="23"/>
  <c r="Z350" i="23"/>
  <c r="Y350" i="23"/>
  <c r="AF347" i="23"/>
  <c r="AG347" i="23"/>
  <c r="Z342" i="23"/>
  <c r="Y342" i="23"/>
  <c r="AG339" i="23"/>
  <c r="AF339" i="23"/>
  <c r="Z334" i="23"/>
  <c r="Y334" i="23"/>
  <c r="AG331" i="23"/>
  <c r="AF331" i="23"/>
  <c r="Z326" i="23"/>
  <c r="Y326" i="23"/>
  <c r="AF323" i="23"/>
  <c r="AG323" i="23"/>
  <c r="Z318" i="23"/>
  <c r="Y318" i="23"/>
  <c r="AG315" i="23"/>
  <c r="AF315" i="23"/>
  <c r="Z310" i="23"/>
  <c r="Y310" i="23"/>
  <c r="AG307" i="23"/>
  <c r="AF307" i="23"/>
  <c r="Y302" i="23"/>
  <c r="Z302" i="23"/>
  <c r="AG299" i="23"/>
  <c r="AF299" i="23"/>
  <c r="Y294" i="23"/>
  <c r="Z294" i="23"/>
  <c r="AF291" i="23"/>
  <c r="AG291" i="23"/>
  <c r="Y286" i="23"/>
  <c r="Z286" i="23"/>
  <c r="AG283" i="23"/>
  <c r="AF283" i="23"/>
  <c r="Y278" i="23"/>
  <c r="Z278" i="23"/>
  <c r="AF275" i="23"/>
  <c r="AG275" i="23"/>
  <c r="Y270" i="23"/>
  <c r="Z270" i="23"/>
  <c r="AF267" i="23"/>
  <c r="AG267" i="23"/>
  <c r="Y262" i="23"/>
  <c r="Z262" i="23"/>
  <c r="AG259" i="23"/>
  <c r="AF259" i="23"/>
  <c r="Y254" i="23"/>
  <c r="Z254" i="23"/>
  <c r="AF251" i="23"/>
  <c r="AG251" i="23"/>
  <c r="Y246" i="23"/>
  <c r="Z246" i="23"/>
  <c r="AF243" i="23"/>
  <c r="AG243" i="23"/>
  <c r="Y238" i="23"/>
  <c r="Z238" i="23"/>
  <c r="AF235" i="23"/>
  <c r="AG235" i="23"/>
  <c r="Y230" i="23"/>
  <c r="Z230" i="23"/>
  <c r="AG227" i="23"/>
  <c r="AF227" i="23"/>
  <c r="Y222" i="23"/>
  <c r="Z222" i="23"/>
  <c r="AF219" i="23"/>
  <c r="AG219" i="23"/>
  <c r="Y214" i="23"/>
  <c r="Z214" i="23"/>
  <c r="AF211" i="23"/>
  <c r="AG211" i="23"/>
  <c r="Y206" i="23"/>
  <c r="Z206" i="23"/>
  <c r="AF203" i="23"/>
  <c r="AG203" i="23"/>
  <c r="Y198" i="23"/>
  <c r="Z198" i="23"/>
  <c r="AG195" i="23"/>
  <c r="AF195" i="23"/>
  <c r="Y190" i="23"/>
  <c r="Z190" i="23"/>
  <c r="AF187" i="23"/>
  <c r="AG187" i="23"/>
  <c r="Y182" i="23"/>
  <c r="Z182" i="23"/>
  <c r="AF179" i="23"/>
  <c r="AG179" i="23"/>
  <c r="Y174" i="23"/>
  <c r="Z174" i="23"/>
  <c r="AF171" i="23"/>
  <c r="AG171" i="23"/>
  <c r="Y166" i="23"/>
  <c r="Z166" i="23"/>
  <c r="AG163" i="23"/>
  <c r="AF163" i="23"/>
  <c r="Y158" i="23"/>
  <c r="Z158" i="23"/>
  <c r="AF155" i="23"/>
  <c r="AG155" i="23"/>
  <c r="Y150" i="23"/>
  <c r="Z150" i="23"/>
  <c r="AF147" i="23"/>
  <c r="AG147" i="23"/>
  <c r="Y142" i="23"/>
  <c r="Z142" i="23"/>
  <c r="AF139" i="23"/>
  <c r="AG139" i="23"/>
  <c r="Y134" i="23"/>
  <c r="Z134" i="23"/>
  <c r="AG131" i="23"/>
  <c r="AF131" i="23"/>
  <c r="Y126" i="23"/>
  <c r="Z126" i="23"/>
  <c r="AF123" i="23"/>
  <c r="AG123" i="23"/>
  <c r="Z118" i="23"/>
  <c r="Y118" i="23"/>
  <c r="AF115" i="23"/>
  <c r="AG115" i="23"/>
  <c r="Z110" i="23"/>
  <c r="Y110" i="23"/>
  <c r="AF107" i="23"/>
  <c r="AG107" i="23"/>
  <c r="Z102" i="23"/>
  <c r="Y102" i="23"/>
  <c r="AG99" i="23"/>
  <c r="AF99" i="23"/>
  <c r="Z94" i="23"/>
  <c r="Y94" i="23"/>
  <c r="AF91" i="23"/>
  <c r="AG91" i="23"/>
  <c r="Z86" i="23"/>
  <c r="Y86" i="23"/>
  <c r="AF83" i="23"/>
  <c r="AG83" i="23"/>
  <c r="Z78" i="23"/>
  <c r="Y78" i="23"/>
  <c r="AF75" i="23"/>
  <c r="AG75" i="23"/>
  <c r="Z70" i="23"/>
  <c r="Y70" i="23"/>
  <c r="AG67" i="23"/>
  <c r="AF67" i="23"/>
  <c r="Y62" i="23"/>
  <c r="Z62" i="23"/>
  <c r="AF59" i="23"/>
  <c r="AG59" i="23"/>
  <c r="Y54" i="23"/>
  <c r="Z54" i="23"/>
  <c r="AF51" i="23"/>
  <c r="AG51" i="23"/>
  <c r="Y46" i="23"/>
  <c r="Z46" i="23"/>
  <c r="AF43" i="23"/>
  <c r="AG43" i="23"/>
  <c r="Y38" i="23"/>
  <c r="Z38" i="23"/>
  <c r="AG35" i="23"/>
  <c r="AF35" i="23"/>
  <c r="Y30" i="23"/>
  <c r="Z30" i="23"/>
  <c r="AF27" i="23"/>
  <c r="AG27" i="23"/>
  <c r="Y22" i="23"/>
  <c r="Z22" i="23"/>
  <c r="AF19" i="23"/>
  <c r="AG19" i="23"/>
  <c r="Y14" i="23"/>
  <c r="Z14" i="23"/>
  <c r="AF11" i="23"/>
  <c r="AG11" i="23"/>
  <c r="Y6" i="23"/>
  <c r="Z6" i="23"/>
  <c r="AF402" i="23"/>
  <c r="AG402" i="23"/>
  <c r="Y397" i="23"/>
  <c r="Z397" i="23"/>
  <c r="AF394" i="23"/>
  <c r="AG394" i="23"/>
  <c r="Y389" i="23"/>
  <c r="Z389" i="23"/>
  <c r="AF386" i="23"/>
  <c r="AG386" i="23"/>
  <c r="Y381" i="23"/>
  <c r="Z381" i="23"/>
  <c r="AG378" i="23"/>
  <c r="AF378" i="23"/>
  <c r="Y373" i="23"/>
  <c r="Z373" i="23"/>
  <c r="AF370" i="23"/>
  <c r="AG370" i="23"/>
  <c r="Z365" i="23"/>
  <c r="Y365" i="23"/>
  <c r="AF362" i="23"/>
  <c r="AG362" i="23"/>
  <c r="Y357" i="23"/>
  <c r="Z357" i="23"/>
  <c r="AF354" i="23"/>
  <c r="AG354" i="23"/>
  <c r="Z349" i="23"/>
  <c r="Y349" i="23"/>
  <c r="AG346" i="23"/>
  <c r="AF346" i="23"/>
  <c r="Y341" i="23"/>
  <c r="Z341" i="23"/>
  <c r="AF338" i="23"/>
  <c r="AG338" i="23"/>
  <c r="Z333" i="23"/>
  <c r="Y333" i="23"/>
  <c r="AF330" i="23"/>
  <c r="AG330" i="23"/>
  <c r="Y325" i="23"/>
  <c r="Z325" i="23"/>
  <c r="AF322" i="23"/>
  <c r="AG322" i="23"/>
  <c r="Z317" i="23"/>
  <c r="Y317" i="23"/>
  <c r="AF314" i="23"/>
  <c r="AG314" i="23"/>
  <c r="Y309" i="23"/>
  <c r="Z309" i="23"/>
  <c r="AF306" i="23"/>
  <c r="AG306" i="23"/>
  <c r="Y301" i="23"/>
  <c r="Z301" i="23"/>
  <c r="AF298" i="23"/>
  <c r="AG298" i="23"/>
  <c r="Y293" i="23"/>
  <c r="Z293" i="23"/>
  <c r="AF290" i="23"/>
  <c r="AG290" i="23"/>
  <c r="Y285" i="23"/>
  <c r="Z285" i="23"/>
  <c r="AG282" i="23"/>
  <c r="AF282" i="23"/>
  <c r="Y277" i="23"/>
  <c r="Z277" i="23"/>
  <c r="AF274" i="23"/>
  <c r="AG274" i="23"/>
  <c r="Y269" i="23"/>
  <c r="Z269" i="23"/>
  <c r="AF266" i="23"/>
  <c r="AG266" i="23"/>
  <c r="Y261" i="23"/>
  <c r="Z261" i="23"/>
  <c r="AF258" i="23"/>
  <c r="AG258" i="23"/>
  <c r="Y253" i="23"/>
  <c r="Z253" i="23"/>
  <c r="AG250" i="23"/>
  <c r="AF250" i="23"/>
  <c r="Y245" i="23"/>
  <c r="Z245" i="23"/>
  <c r="AF242" i="23"/>
  <c r="AG242" i="23"/>
  <c r="Y237" i="23"/>
  <c r="Z237" i="23"/>
  <c r="AF234" i="23"/>
  <c r="AG234" i="23"/>
  <c r="Y229" i="23"/>
  <c r="Z229" i="23"/>
  <c r="AF226" i="23"/>
  <c r="AG226" i="23"/>
  <c r="Y221" i="23"/>
  <c r="Z221" i="23"/>
  <c r="AG218" i="23"/>
  <c r="AF218" i="23"/>
  <c r="Y213" i="23"/>
  <c r="Z213" i="23"/>
  <c r="AF210" i="23"/>
  <c r="AG210" i="23"/>
  <c r="Y205" i="23"/>
  <c r="Z205" i="23"/>
  <c r="AF202" i="23"/>
  <c r="AG202" i="23"/>
  <c r="Y197" i="23"/>
  <c r="Z197" i="23"/>
  <c r="AF194" i="23"/>
  <c r="AG194" i="23"/>
  <c r="Y189" i="23"/>
  <c r="Z189" i="23"/>
  <c r="AG186" i="23"/>
  <c r="AF186" i="23"/>
  <c r="Y181" i="23"/>
  <c r="Z181" i="23"/>
  <c r="AF178" i="23"/>
  <c r="AG178" i="23"/>
  <c r="Y173" i="23"/>
  <c r="Z173" i="23"/>
  <c r="AF170" i="23"/>
  <c r="AG170" i="23"/>
  <c r="Y165" i="23"/>
  <c r="Z165" i="23"/>
  <c r="AF162" i="23"/>
  <c r="AG162" i="23"/>
  <c r="Y157" i="23"/>
  <c r="Z157" i="23"/>
  <c r="AG154" i="23"/>
  <c r="AF154" i="23"/>
  <c r="Y149" i="23"/>
  <c r="Z149" i="23"/>
  <c r="AF146" i="23"/>
  <c r="AG146" i="23"/>
  <c r="Y141" i="23"/>
  <c r="Z141" i="23"/>
  <c r="AF138" i="23"/>
  <c r="AG138" i="23"/>
  <c r="Z133" i="23"/>
  <c r="Y133" i="23"/>
  <c r="AF130" i="23"/>
  <c r="AG130" i="23"/>
  <c r="Z125" i="23"/>
  <c r="Y125" i="23"/>
  <c r="AG122" i="23"/>
  <c r="AF122" i="23"/>
  <c r="Z117" i="23"/>
  <c r="Y117" i="23"/>
  <c r="AF114" i="23"/>
  <c r="AG114" i="23"/>
  <c r="Z109" i="23"/>
  <c r="Y109" i="23"/>
  <c r="AF106" i="23"/>
  <c r="AG106" i="23"/>
  <c r="Z101" i="23"/>
  <c r="Y101" i="23"/>
  <c r="AF98" i="23"/>
  <c r="AG98" i="23"/>
  <c r="Z93" i="23"/>
  <c r="Y93" i="23"/>
  <c r="AG90" i="23"/>
  <c r="AF90" i="23"/>
  <c r="Z85" i="23"/>
  <c r="Y85" i="23"/>
  <c r="AF82" i="23"/>
  <c r="AG82" i="23"/>
  <c r="Z77" i="23"/>
  <c r="Y77" i="23"/>
  <c r="AF74" i="23"/>
  <c r="AG74" i="23"/>
  <c r="Z69" i="23"/>
  <c r="Y69" i="23"/>
  <c r="AF66" i="23"/>
  <c r="AG66" i="23"/>
  <c r="Z61" i="23"/>
  <c r="Y61" i="23"/>
  <c r="AG58" i="23"/>
  <c r="AF58" i="23"/>
  <c r="Z53" i="23"/>
  <c r="Y53" i="23"/>
  <c r="AF50" i="23"/>
  <c r="AG50" i="23"/>
  <c r="Z45" i="23"/>
  <c r="Y45" i="23"/>
  <c r="AF42" i="23"/>
  <c r="AG42" i="23"/>
  <c r="Z37" i="23"/>
  <c r="Y37" i="23"/>
  <c r="AF34" i="23"/>
  <c r="AG34" i="23"/>
  <c r="Z29" i="23"/>
  <c r="Y29" i="23"/>
  <c r="AG26" i="23"/>
  <c r="AF26" i="23"/>
  <c r="Z21" i="23"/>
  <c r="Y21" i="23"/>
  <c r="AF18" i="23"/>
  <c r="AG18" i="23"/>
  <c r="Z13" i="23"/>
  <c r="Y13" i="23"/>
  <c r="AF10" i="23"/>
  <c r="AG10" i="23"/>
  <c r="Z5" i="23"/>
  <c r="Y5" i="23"/>
  <c r="Y404" i="23"/>
  <c r="Z404" i="23"/>
  <c r="AG401" i="23"/>
  <c r="AF401" i="23"/>
  <c r="Y396" i="23"/>
  <c r="Z396" i="23"/>
  <c r="AG393" i="23"/>
  <c r="AF393" i="23"/>
  <c r="Y388" i="23"/>
  <c r="Z388" i="23"/>
  <c r="AG385" i="23"/>
  <c r="AF385" i="23"/>
  <c r="Y380" i="23"/>
  <c r="Z380" i="23"/>
  <c r="AG377" i="23"/>
  <c r="AF377" i="23"/>
  <c r="Z372" i="23"/>
  <c r="Y372" i="23"/>
  <c r="AG369" i="23"/>
  <c r="AF369" i="23"/>
  <c r="Z364" i="23"/>
  <c r="Y364" i="23"/>
  <c r="AG361" i="23"/>
  <c r="AF361" i="23"/>
  <c r="Z356" i="23"/>
  <c r="Y356" i="23"/>
  <c r="AG353" i="23"/>
  <c r="AF353" i="23"/>
  <c r="Z348" i="23"/>
  <c r="Y348" i="23"/>
  <c r="AG345" i="23"/>
  <c r="AF345" i="23"/>
  <c r="Z340" i="23"/>
  <c r="Y340" i="23"/>
  <c r="AF337" i="23"/>
  <c r="AG337" i="23"/>
  <c r="Z332" i="23"/>
  <c r="Y332" i="23"/>
  <c r="AF329" i="23"/>
  <c r="AG329" i="23"/>
  <c r="Z324" i="23"/>
  <c r="Y324" i="23"/>
  <c r="AF321" i="23"/>
  <c r="AG321" i="23"/>
  <c r="Z316" i="23"/>
  <c r="Y316" i="23"/>
  <c r="AF313" i="23"/>
  <c r="AG313" i="23"/>
  <c r="Z308" i="23"/>
  <c r="Y308" i="23"/>
  <c r="AF305" i="23"/>
  <c r="AG305" i="23"/>
  <c r="Y300" i="23"/>
  <c r="Z300" i="23"/>
  <c r="AF297" i="23"/>
  <c r="AG297" i="23"/>
  <c r="Y292" i="23"/>
  <c r="Z292" i="23"/>
  <c r="AF289" i="23"/>
  <c r="AG289" i="23"/>
  <c r="Y284" i="23"/>
  <c r="Z284" i="23"/>
  <c r="AF281" i="23"/>
  <c r="AG281" i="23"/>
  <c r="Y276" i="23"/>
  <c r="Z276" i="23"/>
  <c r="AF273" i="23"/>
  <c r="AG273" i="23"/>
  <c r="Y268" i="23"/>
  <c r="Z268" i="23"/>
  <c r="AF265" i="23"/>
  <c r="AG265" i="23"/>
  <c r="Y260" i="23"/>
  <c r="Z260" i="23"/>
  <c r="AF257" i="23"/>
  <c r="AG257" i="23"/>
  <c r="Y252" i="23"/>
  <c r="Z252" i="23"/>
  <c r="AG249" i="23"/>
  <c r="AF249" i="23"/>
  <c r="Y244" i="23"/>
  <c r="Z244" i="23"/>
  <c r="AG241" i="23"/>
  <c r="AF241" i="23"/>
  <c r="Y236" i="23"/>
  <c r="Z236" i="23"/>
  <c r="AG233" i="23"/>
  <c r="AF233" i="23"/>
  <c r="Y228" i="23"/>
  <c r="Z228" i="23"/>
  <c r="AG225" i="23"/>
  <c r="AF225" i="23"/>
  <c r="Y220" i="23"/>
  <c r="Z220" i="23"/>
  <c r="AG217" i="23"/>
  <c r="AF217" i="23"/>
  <c r="Y212" i="23"/>
  <c r="Z212" i="23"/>
  <c r="AG209" i="23"/>
  <c r="AF209" i="23"/>
  <c r="Y204" i="23"/>
  <c r="Z204" i="23"/>
  <c r="AG201" i="23"/>
  <c r="AF201" i="23"/>
  <c r="Y196" i="23"/>
  <c r="Z196" i="23"/>
  <c r="AG193" i="23"/>
  <c r="AF193" i="23"/>
  <c r="Y188" i="23"/>
  <c r="Z188" i="23"/>
  <c r="AG185" i="23"/>
  <c r="AF185" i="23"/>
  <c r="Y180" i="23"/>
  <c r="Z180" i="23"/>
  <c r="AG177" i="23"/>
  <c r="AF177" i="23"/>
  <c r="Y172" i="23"/>
  <c r="Z172" i="23"/>
  <c r="AG169" i="23"/>
  <c r="AF169" i="23"/>
  <c r="Y164" i="23"/>
  <c r="Z164" i="23"/>
  <c r="AG161" i="23"/>
  <c r="AF161" i="23"/>
  <c r="Y156" i="23"/>
  <c r="Z156" i="23"/>
  <c r="AG153" i="23"/>
  <c r="AF153" i="23"/>
  <c r="Y148" i="23"/>
  <c r="Z148" i="23"/>
  <c r="AG145" i="23"/>
  <c r="AF145" i="23"/>
  <c r="Y140" i="23"/>
  <c r="Z140" i="23"/>
  <c r="AG137" i="23"/>
  <c r="AF137" i="23"/>
  <c r="Y132" i="23"/>
  <c r="Z132" i="23"/>
  <c r="AG129" i="23"/>
  <c r="AF129" i="23"/>
  <c r="Z124" i="23"/>
  <c r="Y124" i="23"/>
  <c r="AG121" i="23"/>
  <c r="AF121" i="23"/>
  <c r="Z116" i="23"/>
  <c r="Y116" i="23"/>
  <c r="AG113" i="23"/>
  <c r="AF113" i="23"/>
  <c r="Z108" i="23"/>
  <c r="Y108" i="23"/>
  <c r="AG105" i="23"/>
  <c r="AF105" i="23"/>
  <c r="Z100" i="23"/>
  <c r="Y100" i="23"/>
  <c r="AG97" i="23"/>
  <c r="AF97" i="23"/>
  <c r="Z92" i="23"/>
  <c r="Y92" i="23"/>
  <c r="AG89" i="23"/>
  <c r="AF89" i="23"/>
  <c r="Z84" i="23"/>
  <c r="Y84" i="23"/>
  <c r="AG81" i="23"/>
  <c r="AF81" i="23"/>
  <c r="Z76" i="23"/>
  <c r="Y76" i="23"/>
  <c r="AG73" i="23"/>
  <c r="AF73" i="23"/>
  <c r="Y68" i="23"/>
  <c r="Z68" i="23"/>
  <c r="AG65" i="23"/>
  <c r="AF65" i="23"/>
  <c r="Y60" i="23"/>
  <c r="Z60" i="23"/>
  <c r="AG57" i="23"/>
  <c r="AF57" i="23"/>
  <c r="Y52" i="23"/>
  <c r="Z52" i="23"/>
  <c r="AG49" i="23"/>
  <c r="AF49" i="23"/>
  <c r="Y44" i="23"/>
  <c r="Z44" i="23"/>
  <c r="AG41" i="23"/>
  <c r="AF41" i="23"/>
  <c r="Y36" i="23"/>
  <c r="Z36" i="23"/>
  <c r="AG33" i="23"/>
  <c r="AF33" i="23"/>
  <c r="Y28" i="23"/>
  <c r="Z28" i="23"/>
  <c r="AG25" i="23"/>
  <c r="AF25" i="23"/>
  <c r="Y20" i="23"/>
  <c r="Z20" i="23"/>
  <c r="AG17" i="23"/>
  <c r="AF17" i="23"/>
  <c r="Y12" i="23"/>
  <c r="Z12" i="23"/>
  <c r="AG9" i="23"/>
  <c r="AF9" i="23"/>
  <c r="Y4" i="23"/>
  <c r="Z4" i="23"/>
  <c r="Z403" i="23"/>
  <c r="Y403" i="23"/>
  <c r="AG400" i="23"/>
  <c r="AF400" i="23"/>
  <c r="Z395" i="23"/>
  <c r="Y395" i="23"/>
  <c r="AF392" i="23"/>
  <c r="AG392" i="23"/>
  <c r="Z387" i="23"/>
  <c r="Y387" i="23"/>
  <c r="AG384" i="23"/>
  <c r="AF384" i="23"/>
  <c r="Y379" i="23"/>
  <c r="Z379" i="23"/>
  <c r="AG376" i="23"/>
  <c r="AF376" i="23"/>
  <c r="Z371" i="23"/>
  <c r="Y371" i="23"/>
  <c r="AG368" i="23"/>
  <c r="AF368" i="23"/>
  <c r="Z363" i="23"/>
  <c r="Y363" i="23"/>
  <c r="AF360" i="23"/>
  <c r="AG360" i="23"/>
  <c r="Z355" i="23"/>
  <c r="Y355" i="23"/>
  <c r="AG352" i="23"/>
  <c r="AF352" i="23"/>
  <c r="Z347" i="23"/>
  <c r="Y347" i="23"/>
  <c r="AG344" i="23"/>
  <c r="AF344" i="23"/>
  <c r="Z339" i="23"/>
  <c r="Y339" i="23"/>
  <c r="AG336" i="23"/>
  <c r="AF336" i="23"/>
  <c r="Z331" i="23"/>
  <c r="Y331" i="23"/>
  <c r="AF328" i="23"/>
  <c r="AG328" i="23"/>
  <c r="Z323" i="23"/>
  <c r="Y323" i="23"/>
  <c r="AG320" i="23"/>
  <c r="AF320" i="23"/>
  <c r="Z315" i="23"/>
  <c r="Y315" i="23"/>
  <c r="AG312" i="23"/>
  <c r="AF312" i="23"/>
  <c r="Z307" i="23"/>
  <c r="Y307" i="23"/>
  <c r="AG304" i="23"/>
  <c r="AF304" i="23"/>
  <c r="Z299" i="23"/>
  <c r="Y299" i="23"/>
  <c r="AF296" i="23"/>
  <c r="AG296" i="23"/>
  <c r="Y291" i="23"/>
  <c r="Z291" i="23"/>
  <c r="AG288" i="23"/>
  <c r="AF288" i="23"/>
  <c r="Z283" i="23"/>
  <c r="Y283" i="23"/>
  <c r="AF280" i="23"/>
  <c r="AG280" i="23"/>
  <c r="Z275" i="23"/>
  <c r="Y275" i="23"/>
  <c r="AF272" i="23"/>
  <c r="AG272" i="23"/>
  <c r="Z267" i="23"/>
  <c r="Y267" i="23"/>
  <c r="AG264" i="23"/>
  <c r="AF264" i="23"/>
  <c r="Z259" i="23"/>
  <c r="Y259" i="23"/>
  <c r="AF256" i="23"/>
  <c r="AG256" i="23"/>
  <c r="Z251" i="23"/>
  <c r="Y251" i="23"/>
  <c r="AF248" i="23"/>
  <c r="AG248" i="23"/>
  <c r="Z243" i="23"/>
  <c r="Y243" i="23"/>
  <c r="AF240" i="23"/>
  <c r="AG240" i="23"/>
  <c r="Z235" i="23"/>
  <c r="Y235" i="23"/>
  <c r="AG232" i="23"/>
  <c r="AF232" i="23"/>
  <c r="Z227" i="23"/>
  <c r="Y227" i="23"/>
  <c r="AF224" i="23"/>
  <c r="AG224" i="23"/>
  <c r="Z219" i="23"/>
  <c r="Y219" i="23"/>
  <c r="AF216" i="23"/>
  <c r="AG216" i="23"/>
  <c r="Z211" i="23"/>
  <c r="Y211" i="23"/>
  <c r="AF208" i="23"/>
  <c r="AG208" i="23"/>
  <c r="Z203" i="23"/>
  <c r="Y203" i="23"/>
  <c r="AG200" i="23"/>
  <c r="AF200" i="23"/>
  <c r="Z195" i="23"/>
  <c r="Y195" i="23"/>
  <c r="AF192" i="23"/>
  <c r="AG192" i="23"/>
  <c r="Z187" i="23"/>
  <c r="Y187" i="23"/>
  <c r="AF184" i="23"/>
  <c r="AG184" i="23"/>
  <c r="Z179" i="23"/>
  <c r="Y179" i="23"/>
  <c r="AF176" i="23"/>
  <c r="AG176" i="23"/>
  <c r="Z171" i="23"/>
  <c r="Y171" i="23"/>
  <c r="AG168" i="23"/>
  <c r="AF168" i="23"/>
  <c r="Z163" i="23"/>
  <c r="Y163" i="23"/>
  <c r="AF160" i="23"/>
  <c r="AG160" i="23"/>
  <c r="Z155" i="23"/>
  <c r="Y155" i="23"/>
  <c r="AF152" i="23"/>
  <c r="AG152" i="23"/>
  <c r="Z147" i="23"/>
  <c r="Y147" i="23"/>
  <c r="AF144" i="23"/>
  <c r="AG144" i="23"/>
  <c r="Z139" i="23"/>
  <c r="Y139" i="23"/>
  <c r="AG136" i="23"/>
  <c r="AF136" i="23"/>
  <c r="Y131" i="23"/>
  <c r="Z131" i="23"/>
  <c r="AF128" i="23"/>
  <c r="AG128" i="23"/>
  <c r="Y123" i="23"/>
  <c r="Z123" i="23"/>
  <c r="AF120" i="23"/>
  <c r="AG120" i="23"/>
  <c r="Y115" i="23"/>
  <c r="Z115" i="23"/>
  <c r="AF112" i="23"/>
  <c r="AG112" i="23"/>
  <c r="Y107" i="23"/>
  <c r="Z107" i="23"/>
  <c r="AG104" i="23"/>
  <c r="AF104" i="23"/>
  <c r="Y99" i="23"/>
  <c r="Z99" i="23"/>
  <c r="AF96" i="23"/>
  <c r="AG96" i="23"/>
  <c r="Y91" i="23"/>
  <c r="Z91" i="23"/>
  <c r="AF88" i="23"/>
  <c r="AG88" i="23"/>
  <c r="Y83" i="23"/>
  <c r="Z83" i="23"/>
  <c r="AF80" i="23"/>
  <c r="AG80" i="23"/>
  <c r="Y75" i="23"/>
  <c r="Z75" i="23"/>
  <c r="AG72" i="23"/>
  <c r="AF72" i="23"/>
  <c r="Y67" i="23"/>
  <c r="Z67" i="23"/>
  <c r="AF64" i="23"/>
  <c r="AG64" i="23"/>
  <c r="Y59" i="23"/>
  <c r="Z59" i="23"/>
  <c r="AF56" i="23"/>
  <c r="AG56" i="23"/>
  <c r="Y51" i="23"/>
  <c r="Z51" i="23"/>
  <c r="AF48" i="23"/>
  <c r="AG48" i="23"/>
  <c r="Y43" i="23"/>
  <c r="Z43" i="23"/>
  <c r="AG40" i="23"/>
  <c r="AF40" i="23"/>
  <c r="Y35" i="23"/>
  <c r="Z35" i="23"/>
  <c r="AF32" i="23"/>
  <c r="AG32" i="23"/>
  <c r="Y27" i="23"/>
  <c r="Z27" i="23"/>
  <c r="AF24" i="23"/>
  <c r="AG24" i="23"/>
  <c r="Y19" i="23"/>
  <c r="Z19" i="23"/>
  <c r="AF16" i="23"/>
  <c r="AG16" i="23"/>
  <c r="Y11" i="23"/>
  <c r="Z11" i="23"/>
  <c r="AG8" i="23"/>
  <c r="AF8" i="23"/>
  <c r="Z402" i="23"/>
  <c r="Y402" i="23"/>
  <c r="AF399" i="23"/>
  <c r="AG399" i="23"/>
  <c r="Y394" i="23"/>
  <c r="Z394" i="23"/>
  <c r="AF391" i="23"/>
  <c r="AG391" i="23"/>
  <c r="Y386" i="23"/>
  <c r="Z386" i="23"/>
  <c r="AF383" i="23"/>
  <c r="AG383" i="23"/>
  <c r="Y378" i="23"/>
  <c r="Z378" i="23"/>
  <c r="AG375" i="23"/>
  <c r="AF375" i="23"/>
  <c r="Y370" i="23"/>
  <c r="Z370" i="23"/>
  <c r="AF367" i="23"/>
  <c r="AG367" i="23"/>
  <c r="Z362" i="23"/>
  <c r="Y362" i="23"/>
  <c r="AF359" i="23"/>
  <c r="AG359" i="23"/>
  <c r="Z354" i="23"/>
  <c r="Y354" i="23"/>
  <c r="AF351" i="23"/>
  <c r="AG351" i="23"/>
  <c r="Z346" i="23"/>
  <c r="Y346" i="23"/>
  <c r="AG343" i="23"/>
  <c r="AF343" i="23"/>
  <c r="Y338" i="23"/>
  <c r="Z338" i="23"/>
  <c r="AG335" i="23"/>
  <c r="AF335" i="23"/>
  <c r="Z330" i="23"/>
  <c r="Y330" i="23"/>
  <c r="AG327" i="23"/>
  <c r="AF327" i="23"/>
  <c r="Z322" i="23"/>
  <c r="Y322" i="23"/>
  <c r="AG319" i="23"/>
  <c r="AF319" i="23"/>
  <c r="Z314" i="23"/>
  <c r="Y314" i="23"/>
  <c r="AF311" i="23"/>
  <c r="AG311" i="23"/>
  <c r="Y306" i="23"/>
  <c r="Z306" i="23"/>
  <c r="AG303" i="23"/>
  <c r="AF303" i="23"/>
  <c r="Y298" i="23"/>
  <c r="Z298" i="23"/>
  <c r="AG295" i="23"/>
  <c r="AF295" i="23"/>
  <c r="Y290" i="23"/>
  <c r="Z290" i="23"/>
  <c r="AG287" i="23"/>
  <c r="AF287" i="23"/>
  <c r="Y282" i="23"/>
  <c r="Z282" i="23"/>
  <c r="AG279" i="23"/>
  <c r="AF279" i="23"/>
  <c r="Z274" i="23"/>
  <c r="Y274" i="23"/>
  <c r="AF271" i="23"/>
  <c r="AG271" i="23"/>
  <c r="Y266" i="23"/>
  <c r="Z266" i="23"/>
  <c r="AF263" i="23"/>
  <c r="AG263" i="23"/>
  <c r="Y258" i="23"/>
  <c r="Z258" i="23"/>
  <c r="AF255" i="23"/>
  <c r="AG255" i="23"/>
  <c r="Y250" i="23"/>
  <c r="Z250" i="23"/>
  <c r="AG247" i="23"/>
  <c r="AF247" i="23"/>
  <c r="Z242" i="23"/>
  <c r="Y242" i="23"/>
  <c r="AF239" i="23"/>
  <c r="AG239" i="23"/>
  <c r="Y234" i="23"/>
  <c r="Z234" i="23"/>
  <c r="AF231" i="23"/>
  <c r="AG231" i="23"/>
  <c r="Y226" i="23"/>
  <c r="Z226" i="23"/>
  <c r="AF223" i="23"/>
  <c r="AG223" i="23"/>
  <c r="Y218" i="23"/>
  <c r="Z218" i="23"/>
  <c r="AG215" i="23"/>
  <c r="AF215" i="23"/>
  <c r="Z210" i="23"/>
  <c r="Y210" i="23"/>
  <c r="AF207" i="23"/>
  <c r="AG207" i="23"/>
  <c r="Y202" i="23"/>
  <c r="Z202" i="23"/>
  <c r="AF199" i="23"/>
  <c r="AG199" i="23"/>
  <c r="Y194" i="23"/>
  <c r="Z194" i="23"/>
  <c r="AF191" i="23"/>
  <c r="AG191" i="23"/>
  <c r="Y186" i="23"/>
  <c r="Z186" i="23"/>
  <c r="AG183" i="23"/>
  <c r="AF183" i="23"/>
  <c r="Z178" i="23"/>
  <c r="Y178" i="23"/>
  <c r="AF175" i="23"/>
  <c r="AG175" i="23"/>
  <c r="Y170" i="23"/>
  <c r="Z170" i="23"/>
  <c r="AF167" i="23"/>
  <c r="AG167" i="23"/>
  <c r="Y162" i="23"/>
  <c r="Z162" i="23"/>
  <c r="AG159" i="23"/>
  <c r="AF159" i="23"/>
  <c r="Y154" i="23"/>
  <c r="Z154" i="23"/>
  <c r="AG151" i="23"/>
  <c r="AF151" i="23"/>
  <c r="Z146" i="23"/>
  <c r="Y146" i="23"/>
  <c r="AF143" i="23"/>
  <c r="AG143" i="23"/>
  <c r="Y138" i="23"/>
  <c r="Z138" i="23"/>
  <c r="AF135" i="23"/>
  <c r="AG135" i="23"/>
  <c r="Y130" i="23"/>
  <c r="Z130" i="23"/>
  <c r="AG127" i="23"/>
  <c r="AF127" i="23"/>
  <c r="Z122" i="23"/>
  <c r="Y122" i="23"/>
  <c r="AG119" i="23"/>
  <c r="AF119" i="23"/>
  <c r="Y114" i="23"/>
  <c r="Z114" i="23"/>
  <c r="AF111" i="23"/>
  <c r="AG111" i="23"/>
  <c r="Z106" i="23"/>
  <c r="Y106" i="23"/>
  <c r="AF103" i="23"/>
  <c r="AG103" i="23"/>
  <c r="Z98" i="23"/>
  <c r="Y98" i="23"/>
  <c r="AG95" i="23"/>
  <c r="AF95" i="23"/>
  <c r="Z90" i="23"/>
  <c r="Y90" i="23"/>
  <c r="AG87" i="23"/>
  <c r="AF87" i="23"/>
  <c r="Y82" i="23"/>
  <c r="Z82" i="23"/>
  <c r="AF79" i="23"/>
  <c r="AG79" i="23"/>
  <c r="Z74" i="23"/>
  <c r="Y74" i="23"/>
  <c r="AF71" i="23"/>
  <c r="AG71" i="23"/>
  <c r="Y66" i="23"/>
  <c r="Z66" i="23"/>
  <c r="AG63" i="23"/>
  <c r="AF63" i="23"/>
  <c r="Y58" i="23"/>
  <c r="Z58" i="23"/>
  <c r="AG55" i="23"/>
  <c r="AF55" i="23"/>
  <c r="Z50" i="23"/>
  <c r="Y50" i="23"/>
  <c r="AF47" i="23"/>
  <c r="AG47" i="23"/>
  <c r="Y42" i="23"/>
  <c r="Z42" i="23"/>
  <c r="AF39" i="23"/>
  <c r="AG39" i="23"/>
  <c r="Y34" i="23"/>
  <c r="Z34" i="23"/>
  <c r="AG31" i="23"/>
  <c r="AF31" i="23"/>
  <c r="Y26" i="23"/>
  <c r="Z26" i="23"/>
  <c r="AG23" i="23"/>
  <c r="AF23" i="23"/>
  <c r="Z18" i="23"/>
  <c r="Y18" i="23"/>
  <c r="AF15" i="23"/>
  <c r="AG15" i="23"/>
  <c r="Y10" i="23"/>
  <c r="Z10" i="23"/>
  <c r="AF7" i="23"/>
  <c r="AG7" i="23"/>
  <c r="Y401" i="23"/>
  <c r="Z401" i="23"/>
  <c r="AG398" i="23"/>
  <c r="AF398" i="23"/>
  <c r="Y393" i="23"/>
  <c r="Z393" i="23"/>
  <c r="AG390" i="23"/>
  <c r="AF390" i="23"/>
  <c r="Z385" i="23"/>
  <c r="Y385" i="23"/>
  <c r="AG382" i="23"/>
  <c r="AF382" i="23"/>
  <c r="Z377" i="23"/>
  <c r="Y377" i="23"/>
  <c r="AG374" i="23"/>
  <c r="AF374" i="23"/>
  <c r="Y369" i="23"/>
  <c r="Z369" i="23"/>
  <c r="AG366" i="23"/>
  <c r="AF366" i="23"/>
  <c r="Y361" i="23"/>
  <c r="Z361" i="23"/>
  <c r="AG358" i="23"/>
  <c r="AF358" i="23"/>
  <c r="Z353" i="23"/>
  <c r="Y353" i="23"/>
  <c r="AG350" i="23"/>
  <c r="AF350" i="23"/>
  <c r="Z345" i="23"/>
  <c r="Y345" i="23"/>
  <c r="AG342" i="23"/>
  <c r="AF342" i="23"/>
  <c r="Y337" i="23"/>
  <c r="Z337" i="23"/>
  <c r="AG334" i="23"/>
  <c r="AF334" i="23"/>
  <c r="Y329" i="23"/>
  <c r="Z329" i="23"/>
  <c r="AG326" i="23"/>
  <c r="AF326" i="23"/>
  <c r="Z321" i="23"/>
  <c r="Y321" i="23"/>
  <c r="AG318" i="23"/>
  <c r="AF318" i="23"/>
  <c r="Z313" i="23"/>
  <c r="Y313" i="23"/>
  <c r="AG310" i="23"/>
  <c r="AF310" i="23"/>
  <c r="Y305" i="23"/>
  <c r="Z305" i="23"/>
  <c r="AG302" i="23"/>
  <c r="AF302" i="23"/>
  <c r="Y297" i="23"/>
  <c r="Z297" i="23"/>
  <c r="AG294" i="23"/>
  <c r="AF294" i="23"/>
  <c r="Z289" i="23"/>
  <c r="Y289" i="23"/>
  <c r="AG286" i="23"/>
  <c r="AF286" i="23"/>
  <c r="Z281" i="23"/>
  <c r="Y281" i="23"/>
  <c r="AG278" i="23"/>
  <c r="AF278" i="23"/>
  <c r="Y273" i="23"/>
  <c r="Z273" i="23"/>
  <c r="AF270" i="23"/>
  <c r="AG270" i="23"/>
  <c r="Y265" i="23"/>
  <c r="Z265" i="23"/>
  <c r="AG262" i="23"/>
  <c r="AF262" i="23"/>
  <c r="Z257" i="23"/>
  <c r="Y257" i="23"/>
  <c r="AG254" i="23"/>
  <c r="AF254" i="23"/>
  <c r="Z249" i="23"/>
  <c r="Y249" i="23"/>
  <c r="AF246" i="23"/>
  <c r="AG246" i="23"/>
  <c r="Y241" i="23"/>
  <c r="Z241" i="23"/>
  <c r="AG238" i="23"/>
  <c r="AF238" i="23"/>
  <c r="Y233" i="23"/>
  <c r="Z233" i="23"/>
  <c r="AG230" i="23"/>
  <c r="AF230" i="23"/>
  <c r="Z225" i="23"/>
  <c r="Y225" i="23"/>
  <c r="AG222" i="23"/>
  <c r="AF222" i="23"/>
  <c r="Z217" i="23"/>
  <c r="Y217" i="23"/>
  <c r="AG214" i="23"/>
  <c r="AF214" i="23"/>
  <c r="Y209" i="23"/>
  <c r="Z209" i="23"/>
  <c r="AG206" i="23"/>
  <c r="AF206" i="23"/>
  <c r="Y201" i="23"/>
  <c r="Z201" i="23"/>
  <c r="AG198" i="23"/>
  <c r="AF198" i="23"/>
  <c r="Z193" i="23"/>
  <c r="Y193" i="23"/>
  <c r="AG190" i="23"/>
  <c r="AF190" i="23"/>
  <c r="Z185" i="23"/>
  <c r="Y185" i="23"/>
  <c r="AG182" i="23"/>
  <c r="AF182" i="23"/>
  <c r="Y177" i="23"/>
  <c r="Z177" i="23"/>
  <c r="AG174" i="23"/>
  <c r="AF174" i="23"/>
  <c r="Y169" i="23"/>
  <c r="Z169" i="23"/>
  <c r="AG166" i="23"/>
  <c r="AF166" i="23"/>
  <c r="Z161" i="23"/>
  <c r="Y161" i="23"/>
  <c r="AG158" i="23"/>
  <c r="AF158" i="23"/>
  <c r="Z153" i="23"/>
  <c r="Y153" i="23"/>
  <c r="AG150" i="23"/>
  <c r="AF150" i="23"/>
  <c r="Y145" i="23"/>
  <c r="Z145" i="23"/>
  <c r="AG142" i="23"/>
  <c r="AF142" i="23"/>
  <c r="Y137" i="23"/>
  <c r="Z137" i="23"/>
  <c r="AG134" i="23"/>
  <c r="AF134" i="23"/>
  <c r="Y129" i="23"/>
  <c r="Z129" i="23"/>
  <c r="AG126" i="23"/>
  <c r="AF126" i="23"/>
  <c r="Y121" i="23"/>
  <c r="Z121" i="23"/>
  <c r="AG118" i="23"/>
  <c r="AF118" i="23"/>
  <c r="Z113" i="23"/>
  <c r="Y113" i="23"/>
  <c r="AG110" i="23"/>
  <c r="AF110" i="23"/>
  <c r="Z105" i="23"/>
  <c r="Y105" i="23"/>
  <c r="AG102" i="23"/>
  <c r="AF102" i="23"/>
  <c r="Y97" i="23"/>
  <c r="Z97" i="23"/>
  <c r="AG94" i="23"/>
  <c r="AF94" i="23"/>
  <c r="Y89" i="23"/>
  <c r="Z89" i="23"/>
  <c r="AG86" i="23"/>
  <c r="AF86" i="23"/>
  <c r="Z81" i="23"/>
  <c r="Y81" i="23"/>
  <c r="AG78" i="23"/>
  <c r="AF78" i="23"/>
  <c r="Y73" i="23"/>
  <c r="Z73" i="23"/>
  <c r="AG70" i="23"/>
  <c r="AF70" i="23"/>
  <c r="Y65" i="23"/>
  <c r="Z65" i="23"/>
  <c r="AG62" i="23"/>
  <c r="AF62" i="23"/>
  <c r="Y57" i="23"/>
  <c r="Z57" i="23"/>
  <c r="AG54" i="23"/>
  <c r="AF54" i="23"/>
  <c r="Z49" i="23"/>
  <c r="Y49" i="23"/>
  <c r="AG46" i="23"/>
  <c r="AF46" i="23"/>
  <c r="Y41" i="23"/>
  <c r="Z41" i="23"/>
  <c r="AG38" i="23"/>
  <c r="AF38" i="23"/>
  <c r="Y33" i="23"/>
  <c r="Z33" i="23"/>
  <c r="AG30" i="23"/>
  <c r="AF30" i="23"/>
  <c r="Y25" i="23"/>
  <c r="Z25" i="23"/>
  <c r="AG22" i="23"/>
  <c r="AF22" i="23"/>
  <c r="Z17" i="23"/>
  <c r="Y17" i="23"/>
  <c r="AG14" i="23"/>
  <c r="AF14" i="23"/>
  <c r="Y9" i="23"/>
  <c r="Z9" i="23"/>
  <c r="AG6" i="23"/>
  <c r="AF6" i="23"/>
  <c r="Y400" i="23"/>
  <c r="Z400" i="23"/>
  <c r="AF397" i="23"/>
  <c r="AG397" i="23"/>
  <c r="Y392" i="23"/>
  <c r="Z392" i="23"/>
  <c r="AF389" i="23"/>
  <c r="AG389" i="23"/>
  <c r="Z384" i="23"/>
  <c r="Y384" i="23"/>
  <c r="AF381" i="23"/>
  <c r="AG381" i="23"/>
  <c r="Y376" i="23"/>
  <c r="Z376" i="23"/>
  <c r="AF373" i="23"/>
  <c r="AG373" i="23"/>
  <c r="Z368" i="23"/>
  <c r="Y368" i="23"/>
  <c r="AF365" i="23"/>
  <c r="AG365" i="23"/>
  <c r="Z360" i="23"/>
  <c r="Y360" i="23"/>
  <c r="AF357" i="23"/>
  <c r="AG357" i="23"/>
  <c r="Y352" i="23"/>
  <c r="Z352" i="23"/>
  <c r="AF349" i="23"/>
  <c r="AG349" i="23"/>
  <c r="Z344" i="23"/>
  <c r="Y344" i="23"/>
  <c r="AF341" i="23"/>
  <c r="AG341" i="23"/>
  <c r="Z336" i="23"/>
  <c r="Y336" i="23"/>
  <c r="AG333" i="23"/>
  <c r="AF333" i="23"/>
  <c r="Z328" i="23"/>
  <c r="Y328" i="23"/>
  <c r="AG325" i="23"/>
  <c r="AF325" i="23"/>
  <c r="Y320" i="23"/>
  <c r="Z320" i="23"/>
  <c r="AG317" i="23"/>
  <c r="AF317" i="23"/>
  <c r="Z312" i="23"/>
  <c r="Y312" i="23"/>
  <c r="AG309" i="23"/>
  <c r="AF309" i="23"/>
  <c r="Z304" i="23"/>
  <c r="Y304" i="23"/>
  <c r="AG301" i="23"/>
  <c r="AF301" i="23"/>
  <c r="Y296" i="23"/>
  <c r="Z296" i="23"/>
  <c r="AG293" i="23"/>
  <c r="AF293" i="23"/>
  <c r="Z288" i="23"/>
  <c r="Y288" i="23"/>
  <c r="AG285" i="23"/>
  <c r="AF285" i="23"/>
  <c r="Y280" i="23"/>
  <c r="Z280" i="23"/>
  <c r="AG277" i="23"/>
  <c r="AF277" i="23"/>
  <c r="Y272" i="23"/>
  <c r="Z272" i="23"/>
  <c r="AG269" i="23"/>
  <c r="AF269" i="23"/>
  <c r="Y264" i="23"/>
  <c r="Z264" i="23"/>
  <c r="AG261" i="23"/>
  <c r="AF261" i="23"/>
  <c r="Z256" i="23"/>
  <c r="Y256" i="23"/>
  <c r="AF253" i="23"/>
  <c r="AG253" i="23"/>
  <c r="Y248" i="23"/>
  <c r="Z248" i="23"/>
  <c r="AF245" i="23"/>
  <c r="AG245" i="23"/>
  <c r="Y240" i="23"/>
  <c r="Z240" i="23"/>
  <c r="AF237" i="23"/>
  <c r="AG237" i="23"/>
  <c r="Y232" i="23"/>
  <c r="Z232" i="23"/>
  <c r="AF229" i="23"/>
  <c r="AG229" i="23"/>
  <c r="Z224" i="23"/>
  <c r="Y224" i="23"/>
  <c r="AF221" i="23"/>
  <c r="AG221" i="23"/>
  <c r="Y216" i="23"/>
  <c r="Z216" i="23"/>
  <c r="AF213" i="23"/>
  <c r="AG213" i="23"/>
  <c r="Y208" i="23"/>
  <c r="Z208" i="23"/>
  <c r="AF205" i="23"/>
  <c r="AG205" i="23"/>
  <c r="Y200" i="23"/>
  <c r="Z200" i="23"/>
  <c r="AF197" i="23"/>
  <c r="AG197" i="23"/>
  <c r="Z192" i="23"/>
  <c r="Y192" i="23"/>
  <c r="AF189" i="23"/>
  <c r="AG189" i="23"/>
  <c r="Y184" i="23"/>
  <c r="Z184" i="23"/>
  <c r="AF181" i="23"/>
  <c r="AG181" i="23"/>
  <c r="Y176" i="23"/>
  <c r="Z176" i="23"/>
  <c r="AF173" i="23"/>
  <c r="AG173" i="23"/>
  <c r="Y168" i="23"/>
  <c r="Z168" i="23"/>
  <c r="AF165" i="23"/>
  <c r="AG165" i="23"/>
  <c r="Z160" i="23"/>
  <c r="Y160" i="23"/>
  <c r="AF157" i="23"/>
  <c r="AG157" i="23"/>
  <c r="Y152" i="23"/>
  <c r="Z152" i="23"/>
  <c r="AF149" i="23"/>
  <c r="AG149" i="23"/>
  <c r="Y144" i="23"/>
  <c r="Z144" i="23"/>
  <c r="AF141" i="23"/>
  <c r="AG141" i="23"/>
  <c r="Y136" i="23"/>
  <c r="Z136" i="23"/>
  <c r="AF133" i="23"/>
  <c r="AG133" i="23"/>
  <c r="Y128" i="23"/>
  <c r="Z128" i="23"/>
  <c r="AF125" i="23"/>
  <c r="AG125" i="23"/>
  <c r="Z120" i="23"/>
  <c r="Y120" i="23"/>
  <c r="AF117" i="23"/>
  <c r="AG117" i="23"/>
  <c r="Z112" i="23"/>
  <c r="Y112" i="23"/>
  <c r="AF109" i="23"/>
  <c r="AG109" i="23"/>
  <c r="Z104" i="23"/>
  <c r="Y104" i="23"/>
  <c r="AF101" i="23"/>
  <c r="AG101" i="23"/>
  <c r="Y96" i="23"/>
  <c r="Z96" i="23"/>
  <c r="AF93" i="23"/>
  <c r="AG93" i="23"/>
  <c r="Z88" i="23"/>
  <c r="Y88" i="23"/>
  <c r="AF85" i="23"/>
  <c r="AG85" i="23"/>
  <c r="Z80" i="23"/>
  <c r="Y80" i="23"/>
  <c r="AF77" i="23"/>
  <c r="AG77" i="23"/>
  <c r="Z72" i="23"/>
  <c r="Y72" i="23"/>
  <c r="AF69" i="23"/>
  <c r="AG69" i="23"/>
  <c r="Z64" i="23"/>
  <c r="Y64" i="23"/>
  <c r="AF61" i="23"/>
  <c r="AG61" i="23"/>
  <c r="Y56" i="23"/>
  <c r="Z56" i="23"/>
  <c r="AF53" i="23"/>
  <c r="AG53" i="23"/>
  <c r="Y48" i="23"/>
  <c r="Z48" i="23"/>
  <c r="AF45" i="23"/>
  <c r="AG45" i="23"/>
  <c r="Y40" i="23"/>
  <c r="Z40" i="23"/>
  <c r="AF37" i="23"/>
  <c r="AG37" i="23"/>
  <c r="Z32" i="23"/>
  <c r="Y32" i="23"/>
  <c r="AF29" i="23"/>
  <c r="AG29" i="23"/>
  <c r="Y24" i="23"/>
  <c r="Z24" i="23"/>
  <c r="AF21" i="23"/>
  <c r="AG21" i="23"/>
  <c r="Y16" i="23"/>
  <c r="Z16" i="23"/>
  <c r="AF13" i="23"/>
  <c r="AG13" i="23"/>
  <c r="Y8" i="23"/>
  <c r="Z8" i="23"/>
  <c r="AF5" i="23"/>
  <c r="AG5" i="23"/>
  <c r="S401" i="23"/>
  <c r="R401" i="23"/>
  <c r="S393" i="23"/>
  <c r="R393" i="23"/>
  <c r="S385" i="23"/>
  <c r="R385" i="23"/>
  <c r="S377" i="23"/>
  <c r="R377" i="23"/>
  <c r="S369" i="23"/>
  <c r="R369" i="23"/>
  <c r="S361" i="23"/>
  <c r="R361" i="23"/>
  <c r="S353" i="23"/>
  <c r="R353" i="23"/>
  <c r="S345" i="23"/>
  <c r="R345" i="23"/>
  <c r="S337" i="23"/>
  <c r="R337" i="23"/>
  <c r="S329" i="23"/>
  <c r="R329" i="23"/>
  <c r="S321" i="23"/>
  <c r="R321" i="23"/>
  <c r="S313" i="23"/>
  <c r="R313" i="23"/>
  <c r="S305" i="23"/>
  <c r="R305" i="23"/>
  <c r="S297" i="23"/>
  <c r="R297" i="23"/>
  <c r="S289" i="23"/>
  <c r="R289" i="23"/>
  <c r="S281" i="23"/>
  <c r="R281" i="23"/>
  <c r="S273" i="23"/>
  <c r="R273" i="23"/>
  <c r="S265" i="23"/>
  <c r="R265" i="23"/>
  <c r="S257" i="23"/>
  <c r="R257" i="23"/>
  <c r="S249" i="23"/>
  <c r="R249" i="23"/>
  <c r="S241" i="23"/>
  <c r="R241" i="23"/>
  <c r="S233" i="23"/>
  <c r="R233" i="23"/>
  <c r="S225" i="23"/>
  <c r="R225" i="23"/>
  <c r="S217" i="23"/>
  <c r="R217" i="23"/>
  <c r="S209" i="23"/>
  <c r="R209" i="23"/>
  <c r="S201" i="23"/>
  <c r="R201" i="23"/>
  <c r="S193" i="23"/>
  <c r="R193" i="23"/>
  <c r="S185" i="23"/>
  <c r="R185" i="23"/>
  <c r="S177" i="23"/>
  <c r="R177" i="23"/>
  <c r="S169" i="23"/>
  <c r="R169" i="23"/>
  <c r="S161" i="23"/>
  <c r="R161" i="23"/>
  <c r="S153" i="23"/>
  <c r="R153" i="23"/>
  <c r="S145" i="23"/>
  <c r="R145" i="23"/>
  <c r="S137" i="23"/>
  <c r="R137" i="23"/>
  <c r="S129" i="23"/>
  <c r="R129" i="23"/>
  <c r="S121" i="23"/>
  <c r="R121" i="23"/>
  <c r="S113" i="23"/>
  <c r="R113" i="23"/>
  <c r="S105" i="23"/>
  <c r="R105" i="23"/>
  <c r="S97" i="23"/>
  <c r="R97" i="23"/>
  <c r="S89" i="23"/>
  <c r="R89" i="23"/>
  <c r="S81" i="23"/>
  <c r="R81" i="23"/>
  <c r="S73" i="23"/>
  <c r="R73" i="23"/>
  <c r="S65" i="23"/>
  <c r="R65" i="23"/>
  <c r="S57" i="23"/>
  <c r="R57" i="23"/>
  <c r="S49" i="23"/>
  <c r="R49" i="23"/>
  <c r="S41" i="23"/>
  <c r="R41" i="23"/>
  <c r="S33" i="23"/>
  <c r="R33" i="23"/>
  <c r="S25" i="23"/>
  <c r="R25" i="23"/>
  <c r="S17" i="23"/>
  <c r="R17" i="23"/>
  <c r="S9" i="23"/>
  <c r="R9" i="23"/>
  <c r="S400" i="23"/>
  <c r="R400" i="23"/>
  <c r="S392" i="23"/>
  <c r="R392" i="23"/>
  <c r="S384" i="23"/>
  <c r="R384" i="23"/>
  <c r="S376" i="23"/>
  <c r="R376" i="23"/>
  <c r="S368" i="23"/>
  <c r="R368" i="23"/>
  <c r="S360" i="23"/>
  <c r="R360" i="23"/>
  <c r="S352" i="23"/>
  <c r="R352" i="23"/>
  <c r="S344" i="23"/>
  <c r="R344" i="23"/>
  <c r="S336" i="23"/>
  <c r="R336" i="23"/>
  <c r="S328" i="23"/>
  <c r="R328" i="23"/>
  <c r="S320" i="23"/>
  <c r="R320" i="23"/>
  <c r="S312" i="23"/>
  <c r="R312" i="23"/>
  <c r="S304" i="23"/>
  <c r="R304" i="23"/>
  <c r="S296" i="23"/>
  <c r="R296" i="23"/>
  <c r="S288" i="23"/>
  <c r="R288" i="23"/>
  <c r="S280" i="23"/>
  <c r="R280" i="23"/>
  <c r="S272" i="23"/>
  <c r="R272" i="23"/>
  <c r="S264" i="23"/>
  <c r="R264" i="23"/>
  <c r="S256" i="23"/>
  <c r="R256" i="23"/>
  <c r="S248" i="23"/>
  <c r="R248" i="23"/>
  <c r="S240" i="23"/>
  <c r="R240" i="23"/>
  <c r="S232" i="23"/>
  <c r="R232" i="23"/>
  <c r="S224" i="23"/>
  <c r="R224" i="23"/>
  <c r="S216" i="23"/>
  <c r="R216" i="23"/>
  <c r="S208" i="23"/>
  <c r="R208" i="23"/>
  <c r="S200" i="23"/>
  <c r="R200" i="23"/>
  <c r="S192" i="23"/>
  <c r="R192" i="23"/>
  <c r="S184" i="23"/>
  <c r="R184" i="23"/>
  <c r="S176" i="23"/>
  <c r="R176" i="23"/>
  <c r="S168" i="23"/>
  <c r="R168" i="23"/>
  <c r="S160" i="23"/>
  <c r="R160" i="23"/>
  <c r="S152" i="23"/>
  <c r="R152" i="23"/>
  <c r="S144" i="23"/>
  <c r="R144" i="23"/>
  <c r="S136" i="23"/>
  <c r="R136" i="23"/>
  <c r="S128" i="23"/>
  <c r="R128" i="23"/>
  <c r="S120" i="23"/>
  <c r="R120" i="23"/>
  <c r="S112" i="23"/>
  <c r="R112" i="23"/>
  <c r="S104" i="23"/>
  <c r="R104" i="23"/>
  <c r="S96" i="23"/>
  <c r="R96" i="23"/>
  <c r="S88" i="23"/>
  <c r="R88" i="23"/>
  <c r="S80" i="23"/>
  <c r="R80" i="23"/>
  <c r="S72" i="23"/>
  <c r="R72" i="23"/>
  <c r="S64" i="23"/>
  <c r="R64" i="23"/>
  <c r="S56" i="23"/>
  <c r="R56" i="23"/>
  <c r="S48" i="23"/>
  <c r="R48" i="23"/>
  <c r="S40" i="23"/>
  <c r="R40" i="23"/>
  <c r="S32" i="23"/>
  <c r="R32" i="23"/>
  <c r="S24" i="23"/>
  <c r="R24" i="23"/>
  <c r="S16" i="23"/>
  <c r="R16" i="23"/>
  <c r="S8" i="23"/>
  <c r="R8" i="23"/>
  <c r="S399" i="23"/>
  <c r="R399" i="23"/>
  <c r="S391" i="23"/>
  <c r="R391" i="23"/>
  <c r="S383" i="23"/>
  <c r="R383" i="23"/>
  <c r="S375" i="23"/>
  <c r="R375" i="23"/>
  <c r="S367" i="23"/>
  <c r="R367" i="23"/>
  <c r="S359" i="23"/>
  <c r="R359" i="23"/>
  <c r="S351" i="23"/>
  <c r="R351" i="23"/>
  <c r="S343" i="23"/>
  <c r="R343" i="23"/>
  <c r="S335" i="23"/>
  <c r="R335" i="23"/>
  <c r="S327" i="23"/>
  <c r="R327" i="23"/>
  <c r="S319" i="23"/>
  <c r="R319" i="23"/>
  <c r="S311" i="23"/>
  <c r="R311" i="23"/>
  <c r="S303" i="23"/>
  <c r="R303" i="23"/>
  <c r="S295" i="23"/>
  <c r="R295" i="23"/>
  <c r="S287" i="23"/>
  <c r="R287" i="23"/>
  <c r="S279" i="23"/>
  <c r="R279" i="23"/>
  <c r="S271" i="23"/>
  <c r="R271" i="23"/>
  <c r="S263" i="23"/>
  <c r="R263" i="23"/>
  <c r="S255" i="23"/>
  <c r="R255" i="23"/>
  <c r="S247" i="23"/>
  <c r="R247" i="23"/>
  <c r="S239" i="23"/>
  <c r="R239" i="23"/>
  <c r="S231" i="23"/>
  <c r="R231" i="23"/>
  <c r="S223" i="23"/>
  <c r="R223" i="23"/>
  <c r="S215" i="23"/>
  <c r="R215" i="23"/>
  <c r="S207" i="23"/>
  <c r="R207" i="23"/>
  <c r="S199" i="23"/>
  <c r="R199" i="23"/>
  <c r="S191" i="23"/>
  <c r="R191" i="23"/>
  <c r="S183" i="23"/>
  <c r="R183" i="23"/>
  <c r="S175" i="23"/>
  <c r="R175" i="23"/>
  <c r="S167" i="23"/>
  <c r="R167" i="23"/>
  <c r="S159" i="23"/>
  <c r="R159" i="23"/>
  <c r="S151" i="23"/>
  <c r="R151" i="23"/>
  <c r="S143" i="23"/>
  <c r="R143" i="23"/>
  <c r="S135" i="23"/>
  <c r="R135" i="23"/>
  <c r="S127" i="23"/>
  <c r="R127" i="23"/>
  <c r="S119" i="23"/>
  <c r="R119" i="23"/>
  <c r="S111" i="23"/>
  <c r="R111" i="23"/>
  <c r="S103" i="23"/>
  <c r="R103" i="23"/>
  <c r="S95" i="23"/>
  <c r="R95" i="23"/>
  <c r="S87" i="23"/>
  <c r="R87" i="23"/>
  <c r="S79" i="23"/>
  <c r="R79" i="23"/>
  <c r="S71" i="23"/>
  <c r="R71" i="23"/>
  <c r="S63" i="23"/>
  <c r="R63" i="23"/>
  <c r="S55" i="23"/>
  <c r="R55" i="23"/>
  <c r="S47" i="23"/>
  <c r="R47" i="23"/>
  <c r="S39" i="23"/>
  <c r="R39" i="23"/>
  <c r="S31" i="23"/>
  <c r="R31" i="23"/>
  <c r="S23" i="23"/>
  <c r="R23" i="23"/>
  <c r="S15" i="23"/>
  <c r="R15" i="23"/>
  <c r="S7" i="23"/>
  <c r="R7" i="23"/>
  <c r="S398" i="23"/>
  <c r="R398" i="23"/>
  <c r="S390" i="23"/>
  <c r="R390" i="23"/>
  <c r="S382" i="23"/>
  <c r="R382" i="23"/>
  <c r="S374" i="23"/>
  <c r="R374" i="23"/>
  <c r="S366" i="23"/>
  <c r="R366" i="23"/>
  <c r="S358" i="23"/>
  <c r="R358" i="23"/>
  <c r="S350" i="23"/>
  <c r="R350" i="23"/>
  <c r="S342" i="23"/>
  <c r="R342" i="23"/>
  <c r="S334" i="23"/>
  <c r="R334" i="23"/>
  <c r="S326" i="23"/>
  <c r="R326" i="23"/>
  <c r="S318" i="23"/>
  <c r="R318" i="23"/>
  <c r="S310" i="23"/>
  <c r="R310" i="23"/>
  <c r="S302" i="23"/>
  <c r="R302" i="23"/>
  <c r="S294" i="23"/>
  <c r="R294" i="23"/>
  <c r="S286" i="23"/>
  <c r="R286" i="23"/>
  <c r="S278" i="23"/>
  <c r="R278" i="23"/>
  <c r="S270" i="23"/>
  <c r="R270" i="23"/>
  <c r="S262" i="23"/>
  <c r="R262" i="23"/>
  <c r="S254" i="23"/>
  <c r="R254" i="23"/>
  <c r="S246" i="23"/>
  <c r="R246" i="23"/>
  <c r="S238" i="23"/>
  <c r="R238" i="23"/>
  <c r="S230" i="23"/>
  <c r="R230" i="23"/>
  <c r="S222" i="23"/>
  <c r="R222" i="23"/>
  <c r="S214" i="23"/>
  <c r="R214" i="23"/>
  <c r="S206" i="23"/>
  <c r="R206" i="23"/>
  <c r="S198" i="23"/>
  <c r="R198" i="23"/>
  <c r="S190" i="23"/>
  <c r="R190" i="23"/>
  <c r="S182" i="23"/>
  <c r="R182" i="23"/>
  <c r="S174" i="23"/>
  <c r="R174" i="23"/>
  <c r="S166" i="23"/>
  <c r="R166" i="23"/>
  <c r="S158" i="23"/>
  <c r="R158" i="23"/>
  <c r="S150" i="23"/>
  <c r="R150" i="23"/>
  <c r="S142" i="23"/>
  <c r="R142" i="23"/>
  <c r="S134" i="23"/>
  <c r="R134" i="23"/>
  <c r="S126" i="23"/>
  <c r="R126" i="23"/>
  <c r="S118" i="23"/>
  <c r="R118" i="23"/>
  <c r="S110" i="23"/>
  <c r="R110" i="23"/>
  <c r="S102" i="23"/>
  <c r="R102" i="23"/>
  <c r="S94" i="23"/>
  <c r="R94" i="23"/>
  <c r="S86" i="23"/>
  <c r="R86" i="23"/>
  <c r="S78" i="23"/>
  <c r="R78" i="23"/>
  <c r="S70" i="23"/>
  <c r="R70" i="23"/>
  <c r="S62" i="23"/>
  <c r="R62" i="23"/>
  <c r="S54" i="23"/>
  <c r="R54" i="23"/>
  <c r="S46" i="23"/>
  <c r="R46" i="23"/>
  <c r="S38" i="23"/>
  <c r="R38" i="23"/>
  <c r="S30" i="23"/>
  <c r="R30" i="23"/>
  <c r="S22" i="23"/>
  <c r="R22" i="23"/>
  <c r="S14" i="23"/>
  <c r="R14" i="23"/>
  <c r="S6" i="23"/>
  <c r="R6" i="23"/>
  <c r="S397" i="23"/>
  <c r="R397" i="23"/>
  <c r="S389" i="23"/>
  <c r="R389" i="23"/>
  <c r="S381" i="23"/>
  <c r="R381" i="23"/>
  <c r="S373" i="23"/>
  <c r="R373" i="23"/>
  <c r="S365" i="23"/>
  <c r="R365" i="23"/>
  <c r="S357" i="23"/>
  <c r="R357" i="23"/>
  <c r="S349" i="23"/>
  <c r="R349" i="23"/>
  <c r="S341" i="23"/>
  <c r="R341" i="23"/>
  <c r="S333" i="23"/>
  <c r="R333" i="23"/>
  <c r="S325" i="23"/>
  <c r="R325" i="23"/>
  <c r="S317" i="23"/>
  <c r="R317" i="23"/>
  <c r="S309" i="23"/>
  <c r="R309" i="23"/>
  <c r="S301" i="23"/>
  <c r="R301" i="23"/>
  <c r="S293" i="23"/>
  <c r="R293" i="23"/>
  <c r="S285" i="23"/>
  <c r="R285" i="23"/>
  <c r="S277" i="23"/>
  <c r="R277" i="23"/>
  <c r="S269" i="23"/>
  <c r="R269" i="23"/>
  <c r="S261" i="23"/>
  <c r="R261" i="23"/>
  <c r="S253" i="23"/>
  <c r="R253" i="23"/>
  <c r="S245" i="23"/>
  <c r="R245" i="23"/>
  <c r="S237" i="23"/>
  <c r="R237" i="23"/>
  <c r="S229" i="23"/>
  <c r="R229" i="23"/>
  <c r="S221" i="23"/>
  <c r="R221" i="23"/>
  <c r="S213" i="23"/>
  <c r="R213" i="23"/>
  <c r="S205" i="23"/>
  <c r="R205" i="23"/>
  <c r="S197" i="23"/>
  <c r="R197" i="23"/>
  <c r="S189" i="23"/>
  <c r="R189" i="23"/>
  <c r="S181" i="23"/>
  <c r="R181" i="23"/>
  <c r="S173" i="23"/>
  <c r="R173" i="23"/>
  <c r="S165" i="23"/>
  <c r="R165" i="23"/>
  <c r="S157" i="23"/>
  <c r="R157" i="23"/>
  <c r="S149" i="23"/>
  <c r="R149" i="23"/>
  <c r="S141" i="23"/>
  <c r="R141" i="23"/>
  <c r="S133" i="23"/>
  <c r="R133" i="23"/>
  <c r="S125" i="23"/>
  <c r="R125" i="23"/>
  <c r="S117" i="23"/>
  <c r="R117" i="23"/>
  <c r="S109" i="23"/>
  <c r="R109" i="23"/>
  <c r="S101" i="23"/>
  <c r="R101" i="23"/>
  <c r="S93" i="23"/>
  <c r="R93" i="23"/>
  <c r="S85" i="23"/>
  <c r="R85" i="23"/>
  <c r="S77" i="23"/>
  <c r="R77" i="23"/>
  <c r="S69" i="23"/>
  <c r="R69" i="23"/>
  <c r="S61" i="23"/>
  <c r="R61" i="23"/>
  <c r="S53" i="23"/>
  <c r="R53" i="23"/>
  <c r="S45" i="23"/>
  <c r="R45" i="23"/>
  <c r="S37" i="23"/>
  <c r="R37" i="23"/>
  <c r="S29" i="23"/>
  <c r="R29" i="23"/>
  <c r="S21" i="23"/>
  <c r="R21" i="23"/>
  <c r="S13" i="23"/>
  <c r="R13" i="23"/>
  <c r="S5" i="23"/>
  <c r="R5" i="23"/>
  <c r="S404" i="23"/>
  <c r="R404" i="23"/>
  <c r="S396" i="23"/>
  <c r="R396" i="23"/>
  <c r="S388" i="23"/>
  <c r="R388" i="23"/>
  <c r="S380" i="23"/>
  <c r="R380" i="23"/>
  <c r="S372" i="23"/>
  <c r="R372" i="23"/>
  <c r="S364" i="23"/>
  <c r="R364" i="23"/>
  <c r="S356" i="23"/>
  <c r="R356" i="23"/>
  <c r="S348" i="23"/>
  <c r="R348" i="23"/>
  <c r="S340" i="23"/>
  <c r="R340" i="23"/>
  <c r="S332" i="23"/>
  <c r="R332" i="23"/>
  <c r="S324" i="23"/>
  <c r="R324" i="23"/>
  <c r="S316" i="23"/>
  <c r="R316" i="23"/>
  <c r="S308" i="23"/>
  <c r="R308" i="23"/>
  <c r="S300" i="23"/>
  <c r="R300" i="23"/>
  <c r="S292" i="23"/>
  <c r="R292" i="23"/>
  <c r="S284" i="23"/>
  <c r="R284" i="23"/>
  <c r="S276" i="23"/>
  <c r="R276" i="23"/>
  <c r="S268" i="23"/>
  <c r="R268" i="23"/>
  <c r="S260" i="23"/>
  <c r="R260" i="23"/>
  <c r="S252" i="23"/>
  <c r="R252" i="23"/>
  <c r="S244" i="23"/>
  <c r="R244" i="23"/>
  <c r="S236" i="23"/>
  <c r="R236" i="23"/>
  <c r="S228" i="23"/>
  <c r="R228" i="23"/>
  <c r="S220" i="23"/>
  <c r="R220" i="23"/>
  <c r="S212" i="23"/>
  <c r="R212" i="23"/>
  <c r="S204" i="23"/>
  <c r="R204" i="23"/>
  <c r="S196" i="23"/>
  <c r="R196" i="23"/>
  <c r="S188" i="23"/>
  <c r="R188" i="23"/>
  <c r="S180" i="23"/>
  <c r="R180" i="23"/>
  <c r="S172" i="23"/>
  <c r="R172" i="23"/>
  <c r="S164" i="23"/>
  <c r="R164" i="23"/>
  <c r="S156" i="23"/>
  <c r="R156" i="23"/>
  <c r="S148" i="23"/>
  <c r="R148" i="23"/>
  <c r="S140" i="23"/>
  <c r="R140" i="23"/>
  <c r="S132" i="23"/>
  <c r="R132" i="23"/>
  <c r="S124" i="23"/>
  <c r="R124" i="23"/>
  <c r="S116" i="23"/>
  <c r="R116" i="23"/>
  <c r="S108" i="23"/>
  <c r="R108" i="23"/>
  <c r="S100" i="23"/>
  <c r="R100" i="23"/>
  <c r="S92" i="23"/>
  <c r="R92" i="23"/>
  <c r="S84" i="23"/>
  <c r="R84" i="23"/>
  <c r="S76" i="23"/>
  <c r="R76" i="23"/>
  <c r="S68" i="23"/>
  <c r="R68" i="23"/>
  <c r="S60" i="23"/>
  <c r="R60" i="23"/>
  <c r="S52" i="23"/>
  <c r="R52" i="23"/>
  <c r="S44" i="23"/>
  <c r="R44" i="23"/>
  <c r="S36" i="23"/>
  <c r="R36" i="23"/>
  <c r="S28" i="23"/>
  <c r="R28" i="23"/>
  <c r="S20" i="23"/>
  <c r="R20" i="23"/>
  <c r="S12" i="23"/>
  <c r="R12" i="23"/>
  <c r="S4" i="23"/>
  <c r="R4" i="23"/>
  <c r="S403" i="23"/>
  <c r="R403" i="23"/>
  <c r="S395" i="23"/>
  <c r="R395" i="23"/>
  <c r="S387" i="23"/>
  <c r="R387" i="23"/>
  <c r="S379" i="23"/>
  <c r="R379" i="23"/>
  <c r="S371" i="23"/>
  <c r="R371" i="23"/>
  <c r="S363" i="23"/>
  <c r="R363" i="23"/>
  <c r="S355" i="23"/>
  <c r="R355" i="23"/>
  <c r="S347" i="23"/>
  <c r="R347" i="23"/>
  <c r="S339" i="23"/>
  <c r="R339" i="23"/>
  <c r="S331" i="23"/>
  <c r="R331" i="23"/>
  <c r="S323" i="23"/>
  <c r="R323" i="23"/>
  <c r="S315" i="23"/>
  <c r="R315" i="23"/>
  <c r="S307" i="23"/>
  <c r="R307" i="23"/>
  <c r="S299" i="23"/>
  <c r="R299" i="23"/>
  <c r="S291" i="23"/>
  <c r="R291" i="23"/>
  <c r="S283" i="23"/>
  <c r="R283" i="23"/>
  <c r="S275" i="23"/>
  <c r="R275" i="23"/>
  <c r="S267" i="23"/>
  <c r="R267" i="23"/>
  <c r="S259" i="23"/>
  <c r="R259" i="23"/>
  <c r="S251" i="23"/>
  <c r="R251" i="23"/>
  <c r="S243" i="23"/>
  <c r="R243" i="23"/>
  <c r="S235" i="23"/>
  <c r="R235" i="23"/>
  <c r="S227" i="23"/>
  <c r="R227" i="23"/>
  <c r="S219" i="23"/>
  <c r="R219" i="23"/>
  <c r="S211" i="23"/>
  <c r="R211" i="23"/>
  <c r="S203" i="23"/>
  <c r="R203" i="23"/>
  <c r="S195" i="23"/>
  <c r="R195" i="23"/>
  <c r="S187" i="23"/>
  <c r="R187" i="23"/>
  <c r="S179" i="23"/>
  <c r="R179" i="23"/>
  <c r="S171" i="23"/>
  <c r="R171" i="23"/>
  <c r="S163" i="23"/>
  <c r="R163" i="23"/>
  <c r="S155" i="23"/>
  <c r="R155" i="23"/>
  <c r="S147" i="23"/>
  <c r="R147" i="23"/>
  <c r="S139" i="23"/>
  <c r="R139" i="23"/>
  <c r="S131" i="23"/>
  <c r="R131" i="23"/>
  <c r="S123" i="23"/>
  <c r="R123" i="23"/>
  <c r="S115" i="23"/>
  <c r="R115" i="23"/>
  <c r="S107" i="23"/>
  <c r="R107" i="23"/>
  <c r="S99" i="23"/>
  <c r="R99" i="23"/>
  <c r="S91" i="23"/>
  <c r="R91" i="23"/>
  <c r="S83" i="23"/>
  <c r="R83" i="23"/>
  <c r="S75" i="23"/>
  <c r="R75" i="23"/>
  <c r="S67" i="23"/>
  <c r="R67" i="23"/>
  <c r="S59" i="23"/>
  <c r="R59" i="23"/>
  <c r="S51" i="23"/>
  <c r="R51" i="23"/>
  <c r="S43" i="23"/>
  <c r="R43" i="23"/>
  <c r="S35" i="23"/>
  <c r="R35" i="23"/>
  <c r="S27" i="23"/>
  <c r="R27" i="23"/>
  <c r="S19" i="23"/>
  <c r="R19" i="23"/>
  <c r="S11" i="23"/>
  <c r="R11" i="23"/>
  <c r="S402" i="23"/>
  <c r="R402" i="23"/>
  <c r="S394" i="23"/>
  <c r="R394" i="23"/>
  <c r="S386" i="23"/>
  <c r="R386" i="23"/>
  <c r="S378" i="23"/>
  <c r="R378" i="23"/>
  <c r="S370" i="23"/>
  <c r="R370" i="23"/>
  <c r="S362" i="23"/>
  <c r="R362" i="23"/>
  <c r="S354" i="23"/>
  <c r="R354" i="23"/>
  <c r="S346" i="23"/>
  <c r="R346" i="23"/>
  <c r="S338" i="23"/>
  <c r="R338" i="23"/>
  <c r="S330" i="23"/>
  <c r="R330" i="23"/>
  <c r="S322" i="23"/>
  <c r="R322" i="23"/>
  <c r="S314" i="23"/>
  <c r="R314" i="23"/>
  <c r="S306" i="23"/>
  <c r="R306" i="23"/>
  <c r="S298" i="23"/>
  <c r="R298" i="23"/>
  <c r="S290" i="23"/>
  <c r="R290" i="23"/>
  <c r="S282" i="23"/>
  <c r="R282" i="23"/>
  <c r="S274" i="23"/>
  <c r="R274" i="23"/>
  <c r="S266" i="23"/>
  <c r="R266" i="23"/>
  <c r="S258" i="23"/>
  <c r="R258" i="23"/>
  <c r="S250" i="23"/>
  <c r="R250" i="23"/>
  <c r="S242" i="23"/>
  <c r="R242" i="23"/>
  <c r="S234" i="23"/>
  <c r="R234" i="23"/>
  <c r="S226" i="23"/>
  <c r="R226" i="23"/>
  <c r="S218" i="23"/>
  <c r="R218" i="23"/>
  <c r="S210" i="23"/>
  <c r="R210" i="23"/>
  <c r="S202" i="23"/>
  <c r="R202" i="23"/>
  <c r="S194" i="23"/>
  <c r="R194" i="23"/>
  <c r="S186" i="23"/>
  <c r="R186" i="23"/>
  <c r="S178" i="23"/>
  <c r="R178" i="23"/>
  <c r="S170" i="23"/>
  <c r="R170" i="23"/>
  <c r="S162" i="23"/>
  <c r="R162" i="23"/>
  <c r="S154" i="23"/>
  <c r="R154" i="23"/>
  <c r="S146" i="23"/>
  <c r="R146" i="23"/>
  <c r="S138" i="23"/>
  <c r="R138" i="23"/>
  <c r="S130" i="23"/>
  <c r="R130" i="23"/>
  <c r="S122" i="23"/>
  <c r="R122" i="23"/>
  <c r="S114" i="23"/>
  <c r="R114" i="23"/>
  <c r="S106" i="23"/>
  <c r="R106" i="23"/>
  <c r="S98" i="23"/>
  <c r="R98" i="23"/>
  <c r="S90" i="23"/>
  <c r="R90" i="23"/>
  <c r="S82" i="23"/>
  <c r="R82" i="23"/>
  <c r="S74" i="23"/>
  <c r="R74" i="23"/>
  <c r="S66" i="23"/>
  <c r="R66" i="23"/>
  <c r="S58" i="23"/>
  <c r="R58" i="23"/>
  <c r="S50" i="23"/>
  <c r="R50" i="23"/>
  <c r="S42" i="23"/>
  <c r="R42" i="23"/>
  <c r="S34" i="23"/>
  <c r="R34" i="23"/>
  <c r="S26" i="23"/>
  <c r="R26" i="23"/>
  <c r="S18" i="23"/>
  <c r="R18" i="23"/>
  <c r="S10" i="23"/>
  <c r="R10" i="23"/>
  <c r="I13" i="25"/>
  <c r="E44" i="25"/>
  <c r="E45" i="25"/>
  <c r="E46" i="25"/>
  <c r="E47" i="25"/>
  <c r="E20" i="25"/>
  <c r="E28" i="25"/>
  <c r="E36" i="25"/>
  <c r="E21" i="25"/>
  <c r="E29" i="25"/>
  <c r="E37" i="25"/>
  <c r="E14" i="25"/>
  <c r="E22" i="25"/>
  <c r="E30" i="25"/>
  <c r="E38" i="25"/>
  <c r="E39" i="25"/>
  <c r="E31" i="25"/>
  <c r="E16" i="25"/>
  <c r="E24" i="25"/>
  <c r="E32" i="25"/>
  <c r="E40" i="25"/>
  <c r="E17" i="25"/>
  <c r="E25" i="25"/>
  <c r="E33" i="25"/>
  <c r="E41" i="25"/>
  <c r="E23" i="25"/>
  <c r="E18" i="25"/>
  <c r="E26" i="25"/>
  <c r="E34" i="25"/>
  <c r="E42" i="25"/>
  <c r="E15" i="25"/>
  <c r="E13" i="25"/>
  <c r="E19" i="25"/>
  <c r="E27" i="25"/>
  <c r="E35" i="25"/>
  <c r="E43" i="25"/>
  <c r="AC3" i="23" l="1"/>
  <c r="AD3" i="23"/>
  <c r="AE3" i="23"/>
  <c r="AE2" i="23"/>
  <c r="AD2" i="23"/>
  <c r="AC2" i="23"/>
  <c r="V3" i="23"/>
  <c r="W3" i="23"/>
  <c r="X3" i="23"/>
  <c r="W2" i="23"/>
  <c r="V2" i="23"/>
  <c r="Q3" i="23"/>
  <c r="Q2" i="23"/>
  <c r="P3" i="23"/>
  <c r="P2" i="23"/>
  <c r="O3" i="23"/>
  <c r="O2" i="23"/>
  <c r="Y3" i="23" l="1"/>
  <c r="Z3" i="23"/>
  <c r="AG2" i="23"/>
  <c r="AF2" i="23"/>
  <c r="Z2" i="23"/>
  <c r="Y2" i="23"/>
  <c r="AG3" i="23"/>
  <c r="AF3" i="23"/>
  <c r="S3" i="23"/>
  <c r="R3" i="23"/>
  <c r="S2" i="23"/>
  <c r="R2" i="23"/>
  <c r="K6" i="24"/>
  <c r="K4" i="24"/>
  <c r="K7" i="24"/>
  <c r="K5" i="24"/>
  <c r="K3" i="24"/>
  <c r="AH439" i="23" l="1"/>
  <c r="AK439" i="23" s="1"/>
  <c r="AH483" i="23"/>
  <c r="AK483" i="23" s="1"/>
  <c r="AH461" i="23"/>
  <c r="AK461" i="23" s="1"/>
  <c r="AH431" i="23"/>
  <c r="AK431" i="23" s="1"/>
  <c r="AH427" i="23"/>
  <c r="AK427" i="23" s="1"/>
  <c r="AH475" i="23"/>
  <c r="AK475" i="23" s="1"/>
  <c r="AH455" i="23"/>
  <c r="AK455" i="23" s="1"/>
  <c r="AH471" i="23"/>
  <c r="AK471" i="23" s="1"/>
  <c r="AH423" i="23"/>
  <c r="AK423" i="23" s="1"/>
  <c r="AH479" i="23"/>
  <c r="AK479" i="23" s="1"/>
  <c r="AH413" i="23"/>
  <c r="AK413" i="23" s="1"/>
  <c r="AH436" i="23"/>
  <c r="AK436" i="23" s="1"/>
  <c r="AH456" i="23"/>
  <c r="AK456" i="23" s="1"/>
  <c r="AH453" i="23"/>
  <c r="AK453" i="23" s="1"/>
  <c r="AH438" i="23"/>
  <c r="AK438" i="23" s="1"/>
  <c r="AH478" i="23"/>
  <c r="AK478" i="23" s="1"/>
  <c r="AH421" i="23"/>
  <c r="AK421" i="23" s="1"/>
  <c r="AH416" i="23"/>
  <c r="AK416" i="23" s="1"/>
  <c r="AH485" i="23"/>
  <c r="AK485" i="23" s="1"/>
  <c r="AH444" i="23"/>
  <c r="AK444" i="23" s="1"/>
  <c r="AH452" i="23"/>
  <c r="AK452" i="23" s="1"/>
  <c r="AH497" i="23"/>
  <c r="AK497" i="23" s="1"/>
  <c r="AH469" i="23"/>
  <c r="AH487" i="23"/>
  <c r="AK487" i="23" s="1"/>
  <c r="AH441" i="23"/>
  <c r="AK441" i="23" s="1"/>
  <c r="AH484" i="23"/>
  <c r="AK484" i="23" s="1"/>
  <c r="AH491" i="23"/>
  <c r="AK491" i="23" s="1"/>
  <c r="AH476" i="23"/>
  <c r="AK476" i="23" s="1"/>
  <c r="AH409" i="23"/>
  <c r="AK409" i="23" s="1"/>
  <c r="AH496" i="23"/>
  <c r="AK496" i="23" s="1"/>
  <c r="AH489" i="23"/>
  <c r="AK489" i="23" s="1"/>
  <c r="AH500" i="23"/>
  <c r="AK500" i="23" s="1"/>
  <c r="AH422" i="23"/>
  <c r="AK422" i="23" s="1"/>
  <c r="AH498" i="23"/>
  <c r="AK498" i="23" s="1"/>
  <c r="AH459" i="23"/>
  <c r="AK459" i="23" s="1"/>
  <c r="AH415" i="23"/>
  <c r="AK415" i="23" s="1"/>
  <c r="AH426" i="23"/>
  <c r="AK426" i="23" s="1"/>
  <c r="AH424" i="23"/>
  <c r="AK424" i="23" s="1"/>
  <c r="AH446" i="23"/>
  <c r="AK446" i="23" s="1"/>
  <c r="AH430" i="23"/>
  <c r="AK430" i="23" s="1"/>
  <c r="AH465" i="23"/>
  <c r="AK465" i="23" s="1"/>
  <c r="AH466" i="23"/>
  <c r="AK466" i="23" s="1"/>
  <c r="AH495" i="23"/>
  <c r="AK495" i="23" s="1"/>
  <c r="AH482" i="23"/>
  <c r="AK482" i="23" s="1"/>
  <c r="AH435" i="23"/>
  <c r="AK435" i="23" s="1"/>
  <c r="AH477" i="23"/>
  <c r="AK477" i="23" s="1"/>
  <c r="AH418" i="23"/>
  <c r="AK418" i="23" s="1"/>
  <c r="AH492" i="23"/>
  <c r="AK492" i="23" s="1"/>
  <c r="AH488" i="23"/>
  <c r="AK488" i="23" s="1"/>
  <c r="AH474" i="23"/>
  <c r="AK474" i="23" s="1"/>
  <c r="AH408" i="23"/>
  <c r="AK408" i="23" s="1"/>
  <c r="AH417" i="23"/>
  <c r="AK417" i="23" s="1"/>
  <c r="AH451" i="23"/>
  <c r="AK451" i="23" s="1"/>
  <c r="AH457" i="23"/>
  <c r="AK457" i="23" s="1"/>
  <c r="AH425" i="23"/>
  <c r="AK425" i="23" s="1"/>
  <c r="AH454" i="23"/>
  <c r="AK454" i="23" s="1"/>
  <c r="AH472" i="23"/>
  <c r="AK472" i="23" s="1"/>
  <c r="AH447" i="23"/>
  <c r="AK447" i="23" s="1"/>
  <c r="AH411" i="23"/>
  <c r="AK411" i="23" s="1"/>
  <c r="AH467" i="23"/>
  <c r="AK467" i="23" s="1"/>
  <c r="AH414" i="23"/>
  <c r="AK414" i="23" s="1"/>
  <c r="AH468" i="23"/>
  <c r="AK468" i="23" s="1"/>
  <c r="AH406" i="23"/>
  <c r="AK406" i="23" s="1"/>
  <c r="AH420" i="23"/>
  <c r="AK420" i="23" s="1"/>
  <c r="AH429" i="23"/>
  <c r="AK429" i="23" s="1"/>
  <c r="AH460" i="23"/>
  <c r="AK460" i="23" s="1"/>
  <c r="AH490" i="23"/>
  <c r="AK490" i="23" s="1"/>
  <c r="AH486" i="23"/>
  <c r="AK486" i="23" s="1"/>
  <c r="AH432" i="23"/>
  <c r="AK432" i="23" s="1"/>
  <c r="AH443" i="23"/>
  <c r="AK443" i="23" s="1"/>
  <c r="AH499" i="23"/>
  <c r="AK499" i="23" s="1"/>
  <c r="AH464" i="23"/>
  <c r="AK464" i="23" s="1"/>
  <c r="AH407" i="23"/>
  <c r="AK407" i="23" s="1"/>
  <c r="AH494" i="23"/>
  <c r="AK494" i="23" s="1"/>
  <c r="AH448" i="23"/>
  <c r="AK448" i="23" s="1"/>
  <c r="AH449" i="23"/>
  <c r="AK449" i="23" s="1"/>
  <c r="AH437" i="23"/>
  <c r="AK437" i="23" s="1"/>
  <c r="AH440" i="23"/>
  <c r="AK440" i="23" s="1"/>
  <c r="AH481" i="23"/>
  <c r="AK481" i="23" s="1"/>
  <c r="AH412" i="23"/>
  <c r="AK412" i="23" s="1"/>
  <c r="AH493" i="23"/>
  <c r="AK493" i="23" s="1"/>
  <c r="AH463" i="23"/>
  <c r="AK463" i="23" s="1"/>
  <c r="AH480" i="23"/>
  <c r="AK480" i="23" s="1"/>
  <c r="AH450" i="23"/>
  <c r="AK450" i="23" s="1"/>
  <c r="AH462" i="23"/>
  <c r="AK462" i="23" s="1"/>
  <c r="AH419" i="23"/>
  <c r="AK419" i="23" s="1"/>
  <c r="AH434" i="23"/>
  <c r="AK434" i="23" s="1"/>
  <c r="AH405" i="23"/>
  <c r="AK405" i="23" s="1"/>
  <c r="AH428" i="23"/>
  <c r="AK428" i="23" s="1"/>
  <c r="AH470" i="23"/>
  <c r="AH473" i="23"/>
  <c r="AK473" i="23" s="1"/>
  <c r="AH433" i="23"/>
  <c r="AK433" i="23" s="1"/>
  <c r="AH410" i="23"/>
  <c r="AK410" i="23" s="1"/>
  <c r="AH458" i="23"/>
  <c r="AK458" i="23" s="1"/>
  <c r="AH445" i="23"/>
  <c r="AK445" i="23" s="1"/>
  <c r="AH442" i="23"/>
  <c r="AK442" i="23" s="1"/>
  <c r="AJ252" i="23"/>
  <c r="AJ201" i="23"/>
  <c r="AJ211" i="23"/>
  <c r="AJ140" i="23"/>
  <c r="AJ278" i="23"/>
  <c r="AJ332" i="23"/>
  <c r="AJ253" i="23"/>
  <c r="AJ33" i="23"/>
  <c r="AJ64" i="23"/>
  <c r="AJ224" i="23"/>
  <c r="AJ384" i="23"/>
  <c r="AJ185" i="23"/>
  <c r="AJ298" i="23"/>
  <c r="AJ372" i="23"/>
  <c r="AJ193" i="23"/>
  <c r="AJ342" i="23"/>
  <c r="AJ225" i="23"/>
  <c r="AJ389" i="23"/>
  <c r="AJ9" i="23"/>
  <c r="AJ123" i="23"/>
  <c r="AJ402" i="23"/>
  <c r="AJ131" i="23"/>
  <c r="AJ294" i="23"/>
  <c r="AJ374" i="23"/>
  <c r="AJ341" i="23"/>
  <c r="AJ317" i="23"/>
  <c r="AJ221" i="23"/>
  <c r="AJ313" i="23"/>
  <c r="AJ16" i="23"/>
  <c r="AJ388" i="23"/>
  <c r="AJ157" i="23"/>
  <c r="AJ228" i="23"/>
  <c r="AJ230" i="23"/>
  <c r="AJ356" i="23"/>
  <c r="AJ284" i="23"/>
  <c r="AJ137" i="23"/>
  <c r="AJ56" i="23"/>
  <c r="AJ173" i="23"/>
  <c r="AJ156" i="23"/>
  <c r="AJ17" i="23"/>
  <c r="AJ47" i="23"/>
  <c r="AJ226" i="23"/>
  <c r="AJ165" i="23"/>
  <c r="AJ89" i="23"/>
  <c r="AJ143" i="23"/>
  <c r="AJ378" i="23"/>
  <c r="AJ364" i="23"/>
  <c r="AJ254" i="23"/>
  <c r="AJ80" i="23"/>
  <c r="AJ25" i="23"/>
  <c r="AJ340" i="23"/>
  <c r="AJ358" i="23"/>
  <c r="AJ326" i="23"/>
  <c r="AJ24" i="23"/>
  <c r="AJ135" i="23"/>
  <c r="AJ245" i="23"/>
  <c r="AJ174" i="23"/>
  <c r="AJ48" i="23"/>
  <c r="AJ387" i="23"/>
  <c r="AJ32" i="23"/>
  <c r="AJ357" i="23"/>
  <c r="AJ325" i="23"/>
  <c r="AJ170" i="23"/>
  <c r="AJ12" i="23"/>
  <c r="AJ286" i="23"/>
  <c r="AJ348" i="23"/>
  <c r="AJ134" i="23"/>
  <c r="AJ148" i="23"/>
  <c r="AJ208" i="23"/>
  <c r="AJ55" i="23"/>
  <c r="AJ398" i="23"/>
  <c r="AJ324" i="23"/>
  <c r="AJ229" i="23"/>
  <c r="AJ164" i="23"/>
  <c r="AJ302" i="23"/>
  <c r="AJ147" i="23"/>
  <c r="AJ8" i="23"/>
  <c r="AJ161" i="23"/>
  <c r="AJ270" i="23"/>
  <c r="AJ392" i="23"/>
  <c r="AJ347" i="23"/>
  <c r="AJ272" i="23"/>
  <c r="AJ271" i="23"/>
  <c r="AJ404" i="23"/>
  <c r="AJ199" i="23"/>
  <c r="AJ370" i="23"/>
  <c r="AJ300" i="23"/>
  <c r="AJ7" i="23"/>
  <c r="AJ351" i="23"/>
  <c r="AJ96" i="23"/>
  <c r="AJ264" i="23"/>
  <c r="AJ113" i="23"/>
  <c r="AJ62" i="23"/>
  <c r="AJ81" i="23"/>
  <c r="AJ10" i="23"/>
  <c r="AJ139" i="23"/>
  <c r="AJ46" i="23"/>
  <c r="AJ375" i="23"/>
  <c r="AJ393" i="23"/>
  <c r="AJ377" i="23"/>
  <c r="AJ321" i="23"/>
  <c r="AJ310" i="23"/>
  <c r="AJ261" i="23"/>
  <c r="AJ296" i="23"/>
  <c r="AJ397" i="23"/>
  <c r="AJ330" i="23"/>
  <c r="AJ344" i="23"/>
  <c r="AJ391" i="23"/>
  <c r="AJ334" i="23"/>
  <c r="AJ297" i="23"/>
  <c r="AJ339" i="23"/>
  <c r="AJ301" i="23"/>
  <c r="AJ95" i="23"/>
  <c r="AJ190" i="23"/>
  <c r="AJ172" i="23"/>
  <c r="AJ248" i="23"/>
  <c r="AJ121" i="23"/>
  <c r="AJ50" i="23"/>
  <c r="AJ366" i="23"/>
  <c r="AJ320" i="23"/>
  <c r="AJ307" i="23"/>
  <c r="AJ314" i="23"/>
  <c r="AJ251" i="23"/>
  <c r="AJ386" i="23"/>
  <c r="AJ343" i="23"/>
  <c r="AJ382" i="23"/>
  <c r="AJ103" i="23"/>
  <c r="AJ383" i="23"/>
  <c r="AJ333" i="23"/>
  <c r="AJ354" i="23"/>
  <c r="AJ200" i="23"/>
  <c r="AJ380" i="23"/>
  <c r="AJ336" i="23"/>
  <c r="AJ281" i="23"/>
  <c r="AJ207" i="23"/>
  <c r="AJ189" i="23"/>
  <c r="AJ26" i="23"/>
  <c r="AJ72" i="23"/>
  <c r="AJ38" i="23"/>
  <c r="AJ237" i="23"/>
  <c r="AJ101" i="23"/>
  <c r="AJ379" i="23"/>
  <c r="AJ331" i="23"/>
  <c r="AJ316" i="23"/>
  <c r="AJ76" i="23"/>
  <c r="AJ350" i="23"/>
  <c r="AJ293" i="23"/>
  <c r="AJ371" i="23"/>
  <c r="AJ335" i="23"/>
  <c r="AJ268" i="23"/>
  <c r="AJ196" i="23"/>
  <c r="AJ78" i="23"/>
  <c r="AJ182" i="23"/>
  <c r="AJ94" i="23"/>
  <c r="AJ209" i="23"/>
  <c r="AJ232" i="23"/>
  <c r="AJ84" i="23"/>
  <c r="AJ31" i="23"/>
  <c r="AJ236" i="23"/>
  <c r="AJ28" i="23"/>
  <c r="AJ401" i="23"/>
  <c r="AJ369" i="23"/>
  <c r="AJ361" i="23"/>
  <c r="AJ319" i="23"/>
  <c r="AJ299" i="23"/>
  <c r="AJ213" i="23"/>
  <c r="AJ280" i="23"/>
  <c r="AJ308" i="23"/>
  <c r="AJ306" i="23"/>
  <c r="AJ376" i="23"/>
  <c r="AJ328" i="23"/>
  <c r="AJ292" i="23"/>
  <c r="AJ349" i="23"/>
  <c r="AJ290" i="23"/>
  <c r="AJ338" i="23"/>
  <c r="AJ192" i="23"/>
  <c r="AJ368" i="23"/>
  <c r="AJ323" i="23"/>
  <c r="AJ277" i="23"/>
  <c r="AJ266" i="23"/>
  <c r="AJ191" i="23"/>
  <c r="AJ181" i="23"/>
  <c r="AJ92" i="23"/>
  <c r="AJ18" i="23"/>
  <c r="AJ132" i="23"/>
  <c r="AJ118" i="23"/>
  <c r="AJ257" i="23"/>
  <c r="AJ203" i="23"/>
  <c r="AJ88" i="23"/>
  <c r="AJ234" i="23"/>
  <c r="AJ91" i="23"/>
  <c r="AJ23" i="23"/>
  <c r="AJ385" i="23"/>
  <c r="AJ373" i="23"/>
  <c r="AJ353" i="23"/>
  <c r="AJ318" i="23"/>
  <c r="AJ295" i="23"/>
  <c r="AJ267" i="23"/>
  <c r="AJ403" i="23"/>
  <c r="AJ362" i="23"/>
  <c r="AJ289" i="23"/>
  <c r="AJ363" i="23"/>
  <c r="AJ327" i="23"/>
  <c r="AJ39" i="23"/>
  <c r="AJ395" i="23"/>
  <c r="AJ367" i="23"/>
  <c r="AJ276" i="23"/>
  <c r="AJ258" i="23"/>
  <c r="AJ188" i="23"/>
  <c r="AJ126" i="23"/>
  <c r="AJ219" i="23"/>
  <c r="AJ116" i="23"/>
  <c r="AJ158" i="23"/>
  <c r="AJ117" i="23"/>
  <c r="AJ66" i="23"/>
  <c r="AJ250" i="23"/>
  <c r="AJ195" i="23"/>
  <c r="AJ149" i="23"/>
  <c r="AJ138" i="23"/>
  <c r="AJ20" i="23"/>
  <c r="AJ396" i="23"/>
  <c r="AJ399" i="23"/>
  <c r="AJ345" i="23"/>
  <c r="AJ288" i="23"/>
  <c r="AJ304" i="23"/>
  <c r="AJ360" i="23"/>
  <c r="AJ274" i="23"/>
  <c r="AJ365" i="23"/>
  <c r="AJ322" i="23"/>
  <c r="AJ184" i="23"/>
  <c r="AJ355" i="23"/>
  <c r="AJ305" i="23"/>
  <c r="AJ183" i="23"/>
  <c r="AJ42" i="23"/>
  <c r="AJ269" i="23"/>
  <c r="AJ166" i="23"/>
  <c r="AJ54" i="23"/>
  <c r="AJ155" i="23"/>
  <c r="AJ115" i="23"/>
  <c r="AJ58" i="23"/>
  <c r="AJ79" i="23"/>
  <c r="AJ15" i="23"/>
  <c r="AJ381" i="23"/>
  <c r="AJ337" i="23"/>
  <c r="AJ287" i="23"/>
  <c r="AJ249" i="23"/>
  <c r="AJ187" i="23"/>
  <c r="AJ279" i="23"/>
  <c r="AJ315" i="23"/>
  <c r="AJ259" i="23"/>
  <c r="AJ215" i="23"/>
  <c r="AJ214" i="23"/>
  <c r="AJ198" i="23"/>
  <c r="AJ127" i="23"/>
  <c r="AJ142" i="23"/>
  <c r="AJ93" i="23"/>
  <c r="AJ153" i="23"/>
  <c r="AJ112" i="23"/>
  <c r="AJ51" i="23"/>
  <c r="AJ29" i="23"/>
  <c r="AJ69" i="23"/>
  <c r="AJ390" i="23"/>
  <c r="AJ104" i="23"/>
  <c r="AJ243" i="23"/>
  <c r="AJ255" i="23"/>
  <c r="AJ210" i="23"/>
  <c r="AJ179" i="23"/>
  <c r="AJ178" i="23"/>
  <c r="AJ175" i="23"/>
  <c r="AJ150" i="23"/>
  <c r="AJ177" i="23"/>
  <c r="AJ130" i="23"/>
  <c r="AJ114" i="23"/>
  <c r="AJ109" i="23"/>
  <c r="AJ63" i="23"/>
  <c r="AJ73" i="23"/>
  <c r="AJ86" i="23"/>
  <c r="AJ110" i="23"/>
  <c r="AJ19" i="23"/>
  <c r="AJ6" i="23"/>
  <c r="AJ45" i="23"/>
  <c r="AJ285" i="23"/>
  <c r="AJ400" i="23"/>
  <c r="AJ238" i="23"/>
  <c r="AJ180" i="23"/>
  <c r="AJ216" i="23"/>
  <c r="AJ71" i="23"/>
  <c r="AJ329" i="23"/>
  <c r="AJ275" i="23"/>
  <c r="AJ247" i="23"/>
  <c r="AJ202" i="23"/>
  <c r="AJ176" i="23"/>
  <c r="AJ171" i="23"/>
  <c r="AJ105" i="23"/>
  <c r="AJ41" i="23"/>
  <c r="AJ99" i="23"/>
  <c r="AJ70" i="23"/>
  <c r="AJ102" i="23"/>
  <c r="AJ68" i="23"/>
  <c r="AJ100" i="23"/>
  <c r="AJ49" i="23"/>
  <c r="AJ67" i="23"/>
  <c r="AJ22" i="23"/>
  <c r="AJ151" i="23"/>
  <c r="AJ256" i="23"/>
  <c r="AJ242" i="23"/>
  <c r="AJ239" i="23"/>
  <c r="AJ194" i="23"/>
  <c r="AJ108" i="23"/>
  <c r="AJ125" i="23"/>
  <c r="AJ146" i="23"/>
  <c r="AJ152" i="23"/>
  <c r="AJ120" i="23"/>
  <c r="AJ98" i="23"/>
  <c r="AJ21" i="23"/>
  <c r="AJ5" i="23"/>
  <c r="AJ43" i="23"/>
  <c r="AJ4" i="23"/>
  <c r="AJ61" i="23"/>
  <c r="AJ394" i="23"/>
  <c r="AJ352" i="23"/>
  <c r="AJ97" i="23"/>
  <c r="AJ227" i="23"/>
  <c r="AJ283" i="23"/>
  <c r="AJ282" i="23"/>
  <c r="AJ246" i="23"/>
  <c r="AJ263" i="23"/>
  <c r="AJ231" i="23"/>
  <c r="AJ197" i="23"/>
  <c r="AJ205" i="23"/>
  <c r="AJ186" i="23"/>
  <c r="AJ159" i="23"/>
  <c r="AJ167" i="23"/>
  <c r="AJ145" i="23"/>
  <c r="AJ133" i="23"/>
  <c r="AJ169" i="23"/>
  <c r="AJ106" i="23"/>
  <c r="AJ90" i="23"/>
  <c r="AJ74" i="23"/>
  <c r="AJ87" i="23"/>
  <c r="AJ65" i="23"/>
  <c r="AJ107" i="23"/>
  <c r="AJ36" i="23"/>
  <c r="AJ37" i="23"/>
  <c r="AJ312" i="23"/>
  <c r="AJ346" i="23"/>
  <c r="AJ34" i="23"/>
  <c r="AJ75" i="23"/>
  <c r="AJ309" i="23"/>
  <c r="AJ291" i="23"/>
  <c r="AJ206" i="23"/>
  <c r="AJ244" i="23"/>
  <c r="AJ241" i="23"/>
  <c r="AJ262" i="23"/>
  <c r="AJ223" i="23"/>
  <c r="AJ222" i="23"/>
  <c r="AJ163" i="23"/>
  <c r="AJ111" i="23"/>
  <c r="AJ160" i="23"/>
  <c r="AJ119" i="23"/>
  <c r="AJ136" i="23"/>
  <c r="AJ57" i="23"/>
  <c r="AJ40" i="23"/>
  <c r="AJ14" i="23"/>
  <c r="AJ59" i="23"/>
  <c r="AJ27" i="23"/>
  <c r="AJ359" i="23"/>
  <c r="AJ303" i="23"/>
  <c r="AJ311" i="23"/>
  <c r="AJ260" i="23"/>
  <c r="AJ218" i="23"/>
  <c r="AJ204" i="23"/>
  <c r="AJ168" i="23"/>
  <c r="AJ154" i="23"/>
  <c r="AJ122" i="23"/>
  <c r="AJ128" i="23"/>
  <c r="AJ85" i="23"/>
  <c r="AJ44" i="23"/>
  <c r="AJ35" i="23"/>
  <c r="AJ53" i="23"/>
  <c r="AJ11" i="23"/>
  <c r="AJ273" i="23"/>
  <c r="AJ265" i="23"/>
  <c r="AJ240" i="23"/>
  <c r="AJ233" i="23"/>
  <c r="AJ235" i="23"/>
  <c r="AJ217" i="23"/>
  <c r="AJ212" i="23"/>
  <c r="AJ220" i="23"/>
  <c r="AJ129" i="23"/>
  <c r="AJ124" i="23"/>
  <c r="AJ144" i="23"/>
  <c r="AJ162" i="23"/>
  <c r="AJ77" i="23"/>
  <c r="AJ141" i="23"/>
  <c r="AJ83" i="23"/>
  <c r="AJ52" i="23"/>
  <c r="AJ82" i="23"/>
  <c r="AJ60" i="23"/>
  <c r="AJ30" i="23"/>
  <c r="AJ13" i="23"/>
  <c r="AI46" i="23"/>
  <c r="AI184" i="23"/>
  <c r="AI79" i="23"/>
  <c r="AI369" i="23"/>
  <c r="AI123" i="23"/>
  <c r="AI386" i="23"/>
  <c r="AI346" i="23"/>
  <c r="AI264" i="23"/>
  <c r="AI120" i="23"/>
  <c r="AI156" i="23"/>
  <c r="AI296" i="23"/>
  <c r="AI199" i="23"/>
  <c r="AI54" i="23"/>
  <c r="AI115" i="23"/>
  <c r="AI401" i="23"/>
  <c r="AI231" i="23"/>
  <c r="AI397" i="23"/>
  <c r="AI333" i="23"/>
  <c r="AI353" i="23"/>
  <c r="AI40" i="23"/>
  <c r="AI339" i="23"/>
  <c r="AI380" i="23"/>
  <c r="AI64" i="23"/>
  <c r="AI379" i="23"/>
  <c r="AI182" i="23"/>
  <c r="AI8" i="23"/>
  <c r="AI172" i="23"/>
  <c r="AI32" i="23"/>
  <c r="AI362" i="23"/>
  <c r="AI164" i="23"/>
  <c r="AI337" i="23"/>
  <c r="AI16" i="23"/>
  <c r="AI155" i="23"/>
  <c r="AI371" i="23"/>
  <c r="AI147" i="23"/>
  <c r="AI31" i="23"/>
  <c r="AI57" i="23"/>
  <c r="AI284" i="23"/>
  <c r="AI294" i="23"/>
  <c r="AI403" i="23"/>
  <c r="AI152" i="23"/>
  <c r="AI9" i="23"/>
  <c r="AI330" i="23"/>
  <c r="AI253" i="23"/>
  <c r="AI15" i="23"/>
  <c r="AI271" i="23"/>
  <c r="AI146" i="23"/>
  <c r="AI301" i="23"/>
  <c r="AI323" i="23"/>
  <c r="AI39" i="23"/>
  <c r="AI256" i="23"/>
  <c r="AI24" i="23"/>
  <c r="AI387" i="23"/>
  <c r="AI218" i="23"/>
  <c r="AI49" i="23"/>
  <c r="AI276" i="23"/>
  <c r="AI321" i="23"/>
  <c r="AI383" i="23"/>
  <c r="AI141" i="23"/>
  <c r="AI95" i="23"/>
  <c r="AI349" i="23"/>
  <c r="AI229" i="23"/>
  <c r="AI138" i="23"/>
  <c r="AI23" i="23"/>
  <c r="AI198" i="23"/>
  <c r="AI210" i="23"/>
  <c r="AI269" i="23"/>
  <c r="AI237" i="23"/>
  <c r="AI142" i="23"/>
  <c r="AI243" i="23"/>
  <c r="AI312" i="23"/>
  <c r="AI192" i="23"/>
  <c r="AI7" i="23"/>
  <c r="AI277" i="23"/>
  <c r="AI38" i="23"/>
  <c r="AI355" i="23"/>
  <c r="AI315" i="23"/>
  <c r="AI88" i="23"/>
  <c r="AI131" i="23"/>
  <c r="AI331" i="23"/>
  <c r="AI316" i="23"/>
  <c r="AI207" i="23"/>
  <c r="AI335" i="23"/>
  <c r="AI395" i="23"/>
  <c r="AI300" i="23"/>
  <c r="AI404" i="23"/>
  <c r="AI356" i="23"/>
  <c r="AI398" i="23"/>
  <c r="AI345" i="23"/>
  <c r="AI326" i="23"/>
  <c r="AI228" i="23"/>
  <c r="AI202" i="23"/>
  <c r="AI157" i="23"/>
  <c r="AI126" i="23"/>
  <c r="AI252" i="23"/>
  <c r="AI179" i="23"/>
  <c r="AI77" i="23"/>
  <c r="AI104" i="23"/>
  <c r="AI391" i="23"/>
  <c r="AI394" i="23"/>
  <c r="AI348" i="23"/>
  <c r="AI334" i="23"/>
  <c r="AI292" i="23"/>
  <c r="AI399" i="23"/>
  <c r="AI281" i="23"/>
  <c r="AI343" i="23"/>
  <c r="AI56" i="23"/>
  <c r="AI194" i="23"/>
  <c r="AI148" i="23"/>
  <c r="AI154" i="23"/>
  <c r="AI107" i="23"/>
  <c r="AI176" i="23"/>
  <c r="AI102" i="23"/>
  <c r="AI75" i="23"/>
  <c r="AI267" i="23"/>
  <c r="AI188" i="23"/>
  <c r="AI265" i="23"/>
  <c r="AI25" i="23"/>
  <c r="AI385" i="23"/>
  <c r="AI393" i="23"/>
  <c r="AI191" i="23"/>
  <c r="AI384" i="23"/>
  <c r="AI285" i="23"/>
  <c r="AI357" i="23"/>
  <c r="AI341" i="23"/>
  <c r="AI325" i="23"/>
  <c r="AI311" i="23"/>
  <c r="AI361" i="23"/>
  <c r="AI342" i="23"/>
  <c r="AI244" i="23"/>
  <c r="AI144" i="23"/>
  <c r="AI86" i="23"/>
  <c r="AI219" i="23"/>
  <c r="AI134" i="23"/>
  <c r="AI87" i="23"/>
  <c r="AI35" i="23"/>
  <c r="AI153" i="23"/>
  <c r="AI261" i="23"/>
  <c r="AI189" i="23"/>
  <c r="AI98" i="23"/>
  <c r="AI71" i="23"/>
  <c r="AI402" i="23"/>
  <c r="AI392" i="23"/>
  <c r="AI291" i="23"/>
  <c r="AI351" i="23"/>
  <c r="AI354" i="23"/>
  <c r="AI338" i="23"/>
  <c r="AI322" i="23"/>
  <c r="AI150" i="23"/>
  <c r="AI340" i="23"/>
  <c r="AI359" i="23"/>
  <c r="AI48" i="23"/>
  <c r="AI83" i="23"/>
  <c r="AI19" i="23"/>
  <c r="AI236" i="23"/>
  <c r="AI160" i="23"/>
  <c r="AI121" i="23"/>
  <c r="AI100" i="23"/>
  <c r="AI66" i="23"/>
  <c r="AI30" i="23"/>
  <c r="AI260" i="23"/>
  <c r="AI96" i="23"/>
  <c r="AI165" i="23"/>
  <c r="AI206" i="23"/>
  <c r="AI378" i="23"/>
  <c r="AI332" i="23"/>
  <c r="AI183" i="23"/>
  <c r="AI350" i="23"/>
  <c r="AI280" i="23"/>
  <c r="AI373" i="23"/>
  <c r="AI388" i="23"/>
  <c r="AI358" i="23"/>
  <c r="AI268" i="23"/>
  <c r="AI223" i="23"/>
  <c r="AI249" i="23"/>
  <c r="AI186" i="23"/>
  <c r="AI26" i="23"/>
  <c r="AI175" i="23"/>
  <c r="AI235" i="23"/>
  <c r="AI195" i="23"/>
  <c r="AI90" i="23"/>
  <c r="AI180" i="23"/>
  <c r="AI22" i="23"/>
  <c r="AI225" i="23"/>
  <c r="AI181" i="23"/>
  <c r="AI128" i="23"/>
  <c r="AI320" i="23"/>
  <c r="AI370" i="23"/>
  <c r="AI293" i="23"/>
  <c r="AI377" i="23"/>
  <c r="AI117" i="23"/>
  <c r="AI72" i="23"/>
  <c r="AI233" i="23"/>
  <c r="AI74" i="23"/>
  <c r="AI58" i="23"/>
  <c r="AI178" i="23"/>
  <c r="AI224" i="23"/>
  <c r="AI93" i="23"/>
  <c r="AI14" i="23"/>
  <c r="AI363" i="23"/>
  <c r="AI309" i="23"/>
  <c r="AI364" i="23"/>
  <c r="AI367" i="23"/>
  <c r="AI319" i="23"/>
  <c r="AI62" i="23"/>
  <c r="AI302" i="23"/>
  <c r="AI324" i="23"/>
  <c r="AI220" i="23"/>
  <c r="AI375" i="23"/>
  <c r="AI329" i="23"/>
  <c r="AI200" i="23"/>
  <c r="AI171" i="23"/>
  <c r="AI113" i="23"/>
  <c r="AI214" i="23"/>
  <c r="AI101" i="23"/>
  <c r="AI163" i="23"/>
  <c r="AI122" i="23"/>
  <c r="AI187" i="23"/>
  <c r="AI241" i="23"/>
  <c r="AI196" i="23"/>
  <c r="AI70" i="23"/>
  <c r="AI215" i="23"/>
  <c r="AI173" i="23"/>
  <c r="AI50" i="23"/>
  <c r="AI6" i="23"/>
  <c r="AI190" i="23"/>
  <c r="AI347" i="23"/>
  <c r="AI366" i="23"/>
  <c r="AI304" i="23"/>
  <c r="AI396" i="23"/>
  <c r="AI299" i="23"/>
  <c r="AI266" i="23"/>
  <c r="AI288" i="23"/>
  <c r="AI327" i="23"/>
  <c r="AI283" i="23"/>
  <c r="AI208" i="23"/>
  <c r="AI65" i="23"/>
  <c r="AI159" i="23"/>
  <c r="AI135" i="23"/>
  <c r="AI103" i="23"/>
  <c r="AI272" i="23"/>
  <c r="AI114" i="23"/>
  <c r="AI91" i="23"/>
  <c r="AI389" i="23"/>
  <c r="AI282" i="23"/>
  <c r="AI287" i="23"/>
  <c r="AI286" i="23"/>
  <c r="AI245" i="23"/>
  <c r="AI270" i="23"/>
  <c r="AI234" i="23"/>
  <c r="AI211" i="23"/>
  <c r="AI213" i="23"/>
  <c r="AI185" i="23"/>
  <c r="AI158" i="23"/>
  <c r="AI166" i="23"/>
  <c r="AI162" i="23"/>
  <c r="AI105" i="23"/>
  <c r="AI112" i="23"/>
  <c r="AI78" i="23"/>
  <c r="AI55" i="23"/>
  <c r="AI89" i="23"/>
  <c r="AI10" i="23"/>
  <c r="AI33" i="23"/>
  <c r="AI18" i="23"/>
  <c r="AI372" i="23"/>
  <c r="AI344" i="23"/>
  <c r="AI310" i="23"/>
  <c r="AI306" i="23"/>
  <c r="AI263" i="23"/>
  <c r="AI259" i="23"/>
  <c r="AI230" i="23"/>
  <c r="AI177" i="23"/>
  <c r="AI81" i="23"/>
  <c r="AI161" i="23"/>
  <c r="AI118" i="23"/>
  <c r="AI137" i="23"/>
  <c r="AI124" i="23"/>
  <c r="AI106" i="23"/>
  <c r="AI67" i="23"/>
  <c r="AI69" i="23"/>
  <c r="AI11" i="23"/>
  <c r="AI34" i="23"/>
  <c r="AI374" i="23"/>
  <c r="AI368" i="23"/>
  <c r="AI298" i="23"/>
  <c r="AI317" i="23"/>
  <c r="AI247" i="23"/>
  <c r="AI258" i="23"/>
  <c r="AI226" i="23"/>
  <c r="AI205" i="23"/>
  <c r="AI227" i="23"/>
  <c r="AI209" i="23"/>
  <c r="AI136" i="23"/>
  <c r="AI174" i="23"/>
  <c r="AI92" i="23"/>
  <c r="AI139" i="23"/>
  <c r="AI63" i="23"/>
  <c r="AI73" i="23"/>
  <c r="AI28" i="23"/>
  <c r="AI336" i="23"/>
  <c r="AI257" i="23"/>
  <c r="AI290" i="23"/>
  <c r="AI305" i="23"/>
  <c r="AI279" i="23"/>
  <c r="AI262" i="23"/>
  <c r="AI232" i="23"/>
  <c r="AI251" i="23"/>
  <c r="AI250" i="23"/>
  <c r="AI254" i="23"/>
  <c r="AI217" i="23"/>
  <c r="AI221" i="23"/>
  <c r="AI169" i="23"/>
  <c r="AI170" i="23"/>
  <c r="AI143" i="23"/>
  <c r="AI151" i="23"/>
  <c r="AI132" i="23"/>
  <c r="AI82" i="23"/>
  <c r="AI42" i="23"/>
  <c r="AI43" i="23"/>
  <c r="AI29" i="23"/>
  <c r="AI4" i="23"/>
  <c r="AI61" i="23"/>
  <c r="AI365" i="23"/>
  <c r="AI400" i="23"/>
  <c r="AI313" i="23"/>
  <c r="AI297" i="23"/>
  <c r="AI278" i="23"/>
  <c r="AI295" i="23"/>
  <c r="AI308" i="23"/>
  <c r="AI240" i="23"/>
  <c r="AI274" i="23"/>
  <c r="AI242" i="23"/>
  <c r="AI204" i="23"/>
  <c r="AI201" i="23"/>
  <c r="AI127" i="23"/>
  <c r="AI140" i="23"/>
  <c r="AI76" i="23"/>
  <c r="AI99" i="23"/>
  <c r="AI68" i="23"/>
  <c r="AI60" i="23"/>
  <c r="AI59" i="23"/>
  <c r="AI53" i="23"/>
  <c r="AI27" i="23"/>
  <c r="AI360" i="23"/>
  <c r="AI328" i="23"/>
  <c r="AI289" i="23"/>
  <c r="AI318" i="23"/>
  <c r="AI307" i="23"/>
  <c r="AI255" i="23"/>
  <c r="AI246" i="23"/>
  <c r="AI222" i="23"/>
  <c r="AI133" i="23"/>
  <c r="AI168" i="23"/>
  <c r="AI145" i="23"/>
  <c r="AI37" i="23"/>
  <c r="AI47" i="23"/>
  <c r="AI109" i="23"/>
  <c r="AI41" i="23"/>
  <c r="AI45" i="23"/>
  <c r="AI17" i="23"/>
  <c r="AI5" i="23"/>
  <c r="AI382" i="23"/>
  <c r="AI376" i="23"/>
  <c r="AI273" i="23"/>
  <c r="AI216" i="23"/>
  <c r="AI248" i="23"/>
  <c r="AI239" i="23"/>
  <c r="AI212" i="23"/>
  <c r="AI203" i="23"/>
  <c r="AI197" i="23"/>
  <c r="AI193" i="23"/>
  <c r="AI125" i="23"/>
  <c r="AI167" i="23"/>
  <c r="AI97" i="23"/>
  <c r="AI108" i="23"/>
  <c r="AI85" i="23"/>
  <c r="AI52" i="23"/>
  <c r="AI13" i="23"/>
  <c r="AI21" i="23"/>
  <c r="AI381" i="23"/>
  <c r="AI390" i="23"/>
  <c r="AI352" i="23"/>
  <c r="AI275" i="23"/>
  <c r="AI303" i="23"/>
  <c r="AI314" i="23"/>
  <c r="AI238" i="23"/>
  <c r="AI149" i="23"/>
  <c r="AI116" i="23"/>
  <c r="AI111" i="23"/>
  <c r="AI130" i="23"/>
  <c r="AI119" i="23"/>
  <c r="AI110" i="23"/>
  <c r="AI20" i="23"/>
  <c r="AI44" i="23"/>
  <c r="AI129" i="23"/>
  <c r="AI84" i="23"/>
  <c r="AI80" i="23"/>
  <c r="AI94" i="23"/>
  <c r="AI51" i="23"/>
  <c r="AI12" i="23"/>
  <c r="AI36" i="23"/>
  <c r="AH6" i="23"/>
  <c r="AH62" i="23"/>
  <c r="AH78" i="23"/>
  <c r="AH164" i="23"/>
  <c r="AH191" i="23"/>
  <c r="AH206" i="23"/>
  <c r="AH252" i="23"/>
  <c r="AH314" i="23"/>
  <c r="AH318" i="23"/>
  <c r="AH370" i="23"/>
  <c r="AH378" i="23"/>
  <c r="AH15" i="23"/>
  <c r="AH124" i="23"/>
  <c r="AH127" i="23"/>
  <c r="AH129" i="23"/>
  <c r="AH138" i="23"/>
  <c r="AH214" i="23"/>
  <c r="AH362" i="23"/>
  <c r="AH30" i="23"/>
  <c r="AH37" i="23"/>
  <c r="AH54" i="23"/>
  <c r="AH114" i="23"/>
  <c r="AH133" i="23"/>
  <c r="AH183" i="23"/>
  <c r="AH255" i="23"/>
  <c r="AH260" i="23"/>
  <c r="AH354" i="23"/>
  <c r="AH382" i="23"/>
  <c r="AH7" i="23"/>
  <c r="AH70" i="23"/>
  <c r="AH198" i="23"/>
  <c r="AH222" i="23"/>
  <c r="AH308" i="23"/>
  <c r="AH346" i="23"/>
  <c r="AH22" i="23"/>
  <c r="AH38" i="23"/>
  <c r="AH94" i="23"/>
  <c r="AH145" i="23"/>
  <c r="AH176" i="23"/>
  <c r="AH178" i="23"/>
  <c r="AH284" i="23"/>
  <c r="AH292" i="23"/>
  <c r="AH338" i="23"/>
  <c r="AH31" i="23"/>
  <c r="AH156" i="23"/>
  <c r="AH190" i="23"/>
  <c r="AH236" i="23"/>
  <c r="AH300" i="23"/>
  <c r="AH330" i="23"/>
  <c r="AH5" i="23"/>
  <c r="AH14" i="23"/>
  <c r="AH46" i="23"/>
  <c r="AH86" i="23"/>
  <c r="AH154" i="23"/>
  <c r="AH227" i="23"/>
  <c r="AH228" i="23"/>
  <c r="AH322" i="23"/>
  <c r="AH398" i="23"/>
  <c r="AH182" i="23"/>
  <c r="AH272" i="23"/>
  <c r="AH310" i="23"/>
  <c r="AH23" i="23"/>
  <c r="AH199" i="23"/>
  <c r="AH163" i="23"/>
  <c r="AH316" i="23"/>
  <c r="AH353" i="23"/>
  <c r="AH92" i="23"/>
  <c r="AH380" i="23"/>
  <c r="AH125" i="23"/>
  <c r="AH162" i="23"/>
  <c r="AH73" i="23"/>
  <c r="AH371" i="23"/>
  <c r="AH119" i="23"/>
  <c r="AH8" i="23"/>
  <c r="AH332" i="23"/>
  <c r="AH274" i="23"/>
  <c r="AH121" i="23"/>
  <c r="AH33" i="23"/>
  <c r="AH392" i="23"/>
  <c r="AH404" i="23"/>
  <c r="AH369" i="23"/>
  <c r="AH328" i="23"/>
  <c r="AH270" i="23"/>
  <c r="AH36" i="23"/>
  <c r="AH333" i="23"/>
  <c r="AH271" i="23"/>
  <c r="AH180" i="23"/>
  <c r="AH348" i="23"/>
  <c r="AH181" i="23"/>
  <c r="AH95" i="23"/>
  <c r="AH339" i="23"/>
  <c r="AH207" i="23"/>
  <c r="AH360" i="23"/>
  <c r="AH306" i="23"/>
  <c r="AH100" i="23"/>
  <c r="AH32" i="23"/>
  <c r="AH326" i="23"/>
  <c r="AH251" i="23"/>
  <c r="AH10" i="23"/>
  <c r="AH401" i="23"/>
  <c r="AH323" i="23"/>
  <c r="AH268" i="23"/>
  <c r="AH87" i="23"/>
  <c r="AH344" i="23"/>
  <c r="AH240" i="23"/>
  <c r="AH179" i="23"/>
  <c r="AH89" i="23"/>
  <c r="AH337" i="23"/>
  <c r="AH194" i="23"/>
  <c r="AH149" i="23"/>
  <c r="AH358" i="23"/>
  <c r="AH298" i="23"/>
  <c r="AH98" i="23"/>
  <c r="AH21" i="23"/>
  <c r="AH381" i="23"/>
  <c r="AH307" i="23"/>
  <c r="AH394" i="23"/>
  <c r="AH324" i="23"/>
  <c r="AH230" i="23"/>
  <c r="AH79" i="23"/>
  <c r="AH325" i="23"/>
  <c r="AH213" i="23"/>
  <c r="AH299" i="23"/>
  <c r="AH368" i="23"/>
  <c r="AH376" i="23"/>
  <c r="AH291" i="23"/>
  <c r="AH393" i="23"/>
  <c r="AH311" i="23"/>
  <c r="AH185" i="23"/>
  <c r="AH55" i="23"/>
  <c r="AH303" i="23"/>
  <c r="AH395" i="23"/>
  <c r="AH313" i="23"/>
  <c r="AH232" i="23"/>
  <c r="AH82" i="23"/>
  <c r="AH341" i="23"/>
  <c r="AH301" i="23"/>
  <c r="AH224" i="23"/>
  <c r="AH63" i="23"/>
  <c r="AH356" i="23"/>
  <c r="AH309" i="23"/>
  <c r="AH188" i="23"/>
  <c r="AH400" i="23"/>
  <c r="AH282" i="23"/>
  <c r="AH195" i="23"/>
  <c r="AH71" i="23"/>
  <c r="AH256" i="23"/>
  <c r="AH262" i="23"/>
  <c r="AH386" i="23"/>
  <c r="AH243" i="23"/>
  <c r="AH366" i="23"/>
  <c r="AH374" i="23"/>
  <c r="AH283" i="23"/>
  <c r="AH197" i="23"/>
  <c r="AH153" i="23"/>
  <c r="AH402" i="23"/>
  <c r="AH295" i="23"/>
  <c r="AH277" i="23"/>
  <c r="AH215" i="23"/>
  <c r="AH76" i="23"/>
  <c r="AH293" i="23"/>
  <c r="AH219" i="23"/>
  <c r="AH352" i="23"/>
  <c r="AH288" i="23"/>
  <c r="AH390" i="23"/>
  <c r="AH347" i="23"/>
  <c r="AH266" i="23"/>
  <c r="AH189" i="23"/>
  <c r="AH26" i="23"/>
  <c r="AH196" i="23"/>
  <c r="AH355" i="23"/>
  <c r="AH361" i="23"/>
  <c r="AH259" i="23"/>
  <c r="AH77" i="23"/>
  <c r="AH9" i="23"/>
  <c r="AH377" i="23"/>
  <c r="AH279" i="23"/>
  <c r="AH101" i="23"/>
  <c r="AH336" i="23"/>
  <c r="AH275" i="23"/>
  <c r="AH193" i="23"/>
  <c r="AH17" i="23"/>
  <c r="AH403" i="23"/>
  <c r="AH329" i="23"/>
  <c r="AH285" i="23"/>
  <c r="AH106" i="23"/>
  <c r="AH349" i="23"/>
  <c r="AH234" i="23"/>
  <c r="AH13" i="23"/>
  <c r="AH235" i="23"/>
  <c r="AH130" i="23"/>
  <c r="AH385" i="23"/>
  <c r="AH363" i="23"/>
  <c r="AH132" i="23"/>
  <c r="AH171" i="23"/>
  <c r="AH147" i="23"/>
  <c r="AH367" i="23"/>
  <c r="AH391" i="23"/>
  <c r="AH372" i="23"/>
  <c r="AH319" i="23"/>
  <c r="AH280" i="23"/>
  <c r="AH302" i="23"/>
  <c r="AH317" i="23"/>
  <c r="AH242" i="23"/>
  <c r="AH253" i="23"/>
  <c r="AH200" i="23"/>
  <c r="AH177" i="23"/>
  <c r="AH128" i="23"/>
  <c r="AH167" i="23"/>
  <c r="AH148" i="23"/>
  <c r="AH107" i="23"/>
  <c r="AH136" i="23"/>
  <c r="AH56" i="23"/>
  <c r="AH103" i="23"/>
  <c r="AH42" i="23"/>
  <c r="AH35" i="23"/>
  <c r="AH43" i="23"/>
  <c r="AH237" i="23"/>
  <c r="AH365" i="23"/>
  <c r="AH85" i="23"/>
  <c r="AH205" i="23"/>
  <c r="AH387" i="23"/>
  <c r="AH267" i="23"/>
  <c r="AH146" i="23"/>
  <c r="AH113" i="23"/>
  <c r="AH351" i="23"/>
  <c r="AH305" i="23"/>
  <c r="AH250" i="23"/>
  <c r="AH231" i="23"/>
  <c r="AH229" i="23"/>
  <c r="AH225" i="23"/>
  <c r="AH192" i="23"/>
  <c r="AH159" i="23"/>
  <c r="AH140" i="23"/>
  <c r="AH166" i="23"/>
  <c r="AH123" i="23"/>
  <c r="AH116" i="23"/>
  <c r="AH69" i="23"/>
  <c r="AH135" i="23"/>
  <c r="AH104" i="23"/>
  <c r="AH50" i="23"/>
  <c r="AH65" i="23"/>
  <c r="AH19" i="23"/>
  <c r="AH67" i="23"/>
  <c r="AH216" i="23"/>
  <c r="AH186" i="23"/>
  <c r="AH342" i="23"/>
  <c r="AH217" i="23"/>
  <c r="AH384" i="23"/>
  <c r="AH290" i="23"/>
  <c r="AH373" i="23"/>
  <c r="AH397" i="23"/>
  <c r="AH327" i="23"/>
  <c r="AH297" i="23"/>
  <c r="AH247" i="23"/>
  <c r="AH249" i="23"/>
  <c r="AH210" i="23"/>
  <c r="AH157" i="23"/>
  <c r="AH172" i="23"/>
  <c r="AH158" i="23"/>
  <c r="AH137" i="23"/>
  <c r="AH115" i="23"/>
  <c r="AH96" i="23"/>
  <c r="AH64" i="23"/>
  <c r="AH28" i="23"/>
  <c r="AH12" i="23"/>
  <c r="AH41" i="23"/>
  <c r="AH340" i="23"/>
  <c r="AH120" i="23"/>
  <c r="AH25" i="23"/>
  <c r="AH383" i="23"/>
  <c r="AH315" i="23"/>
  <c r="AH269" i="23"/>
  <c r="AH258" i="23"/>
  <c r="AH246" i="23"/>
  <c r="AH204" i="23"/>
  <c r="AH245" i="23"/>
  <c r="AH220" i="23"/>
  <c r="AH168" i="23"/>
  <c r="AH122" i="23"/>
  <c r="AH169" i="23"/>
  <c r="AH151" i="23"/>
  <c r="AH109" i="23"/>
  <c r="AH155" i="23"/>
  <c r="AH66" i="23"/>
  <c r="AH74" i="23"/>
  <c r="AH83" i="23"/>
  <c r="AH61" i="23"/>
  <c r="AH40" i="23"/>
  <c r="AH72" i="23"/>
  <c r="AH60" i="23"/>
  <c r="AH44" i="23"/>
  <c r="AH141" i="23"/>
  <c r="AH143" i="23"/>
  <c r="AH388" i="23"/>
  <c r="AH334" i="23"/>
  <c r="AH331" i="23"/>
  <c r="AH97" i="23"/>
  <c r="AH24" i="23"/>
  <c r="AH364" i="23"/>
  <c r="AH223" i="23"/>
  <c r="AH343" i="23"/>
  <c r="AH278" i="23"/>
  <c r="AH241" i="23"/>
  <c r="AH244" i="23"/>
  <c r="AH239" i="23"/>
  <c r="AH264" i="23"/>
  <c r="AH248" i="23"/>
  <c r="AH202" i="23"/>
  <c r="AH184" i="23"/>
  <c r="AH110" i="23"/>
  <c r="AH152" i="23"/>
  <c r="AH126" i="23"/>
  <c r="AH47" i="23"/>
  <c r="AH150" i="23"/>
  <c r="AH90" i="23"/>
  <c r="AH39" i="23"/>
  <c r="AH57" i="23"/>
  <c r="AH27" i="23"/>
  <c r="AH11" i="23"/>
  <c r="AH59" i="23"/>
  <c r="AH4" i="23"/>
  <c r="AH160" i="23"/>
  <c r="AH45" i="23"/>
  <c r="AH29" i="23"/>
  <c r="AH287" i="23"/>
  <c r="AH321" i="23"/>
  <c r="AH16" i="23"/>
  <c r="AH399" i="23"/>
  <c r="AH357" i="23"/>
  <c r="AH389" i="23"/>
  <c r="AH320" i="23"/>
  <c r="AH286" i="23"/>
  <c r="AH289" i="23"/>
  <c r="AH233" i="23"/>
  <c r="AH257" i="23"/>
  <c r="AH209" i="23"/>
  <c r="AH212" i="23"/>
  <c r="AH134" i="23"/>
  <c r="AH75" i="23"/>
  <c r="AH118" i="23"/>
  <c r="AH144" i="23"/>
  <c r="AH80" i="23"/>
  <c r="AH142" i="23"/>
  <c r="AH99" i="23"/>
  <c r="AH58" i="23"/>
  <c r="AH112" i="23"/>
  <c r="AH81" i="23"/>
  <c r="AH48" i="23"/>
  <c r="AH18" i="23"/>
  <c r="AH265" i="23"/>
  <c r="AH93" i="23"/>
  <c r="AH208" i="23"/>
  <c r="AH276" i="23"/>
  <c r="AH350" i="23"/>
  <c r="AH359" i="23"/>
  <c r="AH294" i="23"/>
  <c r="AH281" i="23"/>
  <c r="AH304" i="23"/>
  <c r="AH296" i="23"/>
  <c r="AH263" i="23"/>
  <c r="AH254" i="23"/>
  <c r="AH238" i="23"/>
  <c r="AH261" i="23"/>
  <c r="AH218" i="23"/>
  <c r="AH175" i="23"/>
  <c r="AH161" i="23"/>
  <c r="AH131" i="23"/>
  <c r="AH111" i="23"/>
  <c r="AH221" i="23"/>
  <c r="AH379" i="23"/>
  <c r="AH273" i="23"/>
  <c r="AH187" i="23"/>
  <c r="AH170" i="23"/>
  <c r="AH345" i="23"/>
  <c r="AH201" i="23"/>
  <c r="AH375" i="23"/>
  <c r="AH396" i="23"/>
  <c r="AH335" i="23"/>
  <c r="AH312" i="23"/>
  <c r="AH226" i="23"/>
  <c r="AH203" i="23"/>
  <c r="AH211" i="23"/>
  <c r="AH174" i="23"/>
  <c r="AH165" i="23"/>
  <c r="AH117" i="23"/>
  <c r="AH102" i="23"/>
  <c r="AH139" i="23"/>
  <c r="AH91" i="23"/>
  <c r="AH105" i="23"/>
  <c r="AH84" i="23"/>
  <c r="AH108" i="23"/>
  <c r="AH88" i="23"/>
  <c r="AH53" i="23"/>
  <c r="AH34" i="23"/>
  <c r="AH20" i="23"/>
  <c r="AH68" i="23"/>
  <c r="AH52" i="23"/>
  <c r="AH173" i="23"/>
  <c r="AH49" i="23"/>
  <c r="AH51" i="23"/>
  <c r="AH2" i="23"/>
  <c r="AH3" i="23"/>
  <c r="B2" i="24"/>
  <c r="AI3" i="23"/>
  <c r="AI2" i="23"/>
  <c r="AJ3" i="23"/>
  <c r="AJ2" i="23"/>
  <c r="AK2" i="23" l="1"/>
  <c r="AA6" i="21"/>
  <c r="AA7" i="21"/>
  <c r="AK3" i="23" l="1"/>
  <c r="AK4" i="23" s="1"/>
  <c r="E81" i="21"/>
  <c r="T81" i="21"/>
  <c r="E82" i="21"/>
  <c r="T82" i="21"/>
  <c r="E61" i="21"/>
  <c r="T61" i="21"/>
  <c r="E62" i="21"/>
  <c r="T62" i="21"/>
  <c r="E63" i="21"/>
  <c r="T63" i="21"/>
  <c r="E64" i="21"/>
  <c r="T64" i="21"/>
  <c r="E65" i="21"/>
  <c r="T65" i="21"/>
  <c r="E66" i="21"/>
  <c r="T66" i="21"/>
  <c r="E67" i="21"/>
  <c r="T67" i="21"/>
  <c r="E68" i="21"/>
  <c r="T68" i="21"/>
  <c r="E69" i="21"/>
  <c r="T69" i="21"/>
  <c r="E70" i="21"/>
  <c r="T70" i="21"/>
  <c r="E71" i="21"/>
  <c r="T71" i="21"/>
  <c r="E72" i="21"/>
  <c r="T72" i="21"/>
  <c r="E73" i="21"/>
  <c r="T73" i="21"/>
  <c r="E74" i="21"/>
  <c r="T74" i="21"/>
  <c r="E75" i="21"/>
  <c r="T75" i="21"/>
  <c r="E76" i="21"/>
  <c r="T76" i="21"/>
  <c r="E77" i="21"/>
  <c r="T77" i="21"/>
  <c r="E78" i="21"/>
  <c r="T78" i="21"/>
  <c r="E79" i="21"/>
  <c r="T79" i="21"/>
  <c r="E80" i="21"/>
  <c r="T80" i="21"/>
  <c r="AI62" i="21"/>
  <c r="AI63" i="21"/>
  <c r="AI64" i="21"/>
  <c r="AI65" i="21"/>
  <c r="AI66" i="21"/>
  <c r="AI67" i="21"/>
  <c r="AI68" i="21"/>
  <c r="AI82" i="21"/>
  <c r="AI81" i="21"/>
  <c r="AI80" i="21"/>
  <c r="AI79" i="21"/>
  <c r="AI78" i="21"/>
  <c r="AI77" i="21"/>
  <c r="AI76" i="21"/>
  <c r="AI75" i="21"/>
  <c r="AI74" i="21"/>
  <c r="AI73" i="21"/>
  <c r="AI72" i="21"/>
  <c r="AI71" i="21"/>
  <c r="AI70" i="21"/>
  <c r="AI69" i="21"/>
  <c r="AK5" i="23" l="1"/>
  <c r="AI61" i="21"/>
  <c r="J22" i="21"/>
  <c r="AK6" i="23" l="1"/>
  <c r="AK7" i="23" s="1"/>
  <c r="AA24" i="21"/>
  <c r="J25" i="21"/>
  <c r="J26" i="21"/>
  <c r="J24" i="21"/>
  <c r="AG22" i="21"/>
  <c r="J23" i="21"/>
  <c r="E49" i="21"/>
  <c r="T49" i="21"/>
  <c r="E50" i="21"/>
  <c r="T50" i="21"/>
  <c r="E51" i="21"/>
  <c r="T51" i="21"/>
  <c r="E52" i="21"/>
  <c r="T52" i="21"/>
  <c r="E53" i="21"/>
  <c r="T53" i="21"/>
  <c r="E54" i="21"/>
  <c r="T54" i="21"/>
  <c r="E55" i="21"/>
  <c r="T55" i="21"/>
  <c r="E56" i="21"/>
  <c r="T56" i="21"/>
  <c r="E57" i="21"/>
  <c r="T57" i="21"/>
  <c r="E58" i="21"/>
  <c r="T58" i="21"/>
  <c r="E59" i="21"/>
  <c r="T59" i="21"/>
  <c r="E60" i="21"/>
  <c r="T60" i="21"/>
  <c r="T48" i="21"/>
  <c r="E48" i="21"/>
  <c r="AQ3" i="21"/>
  <c r="AN3" i="21"/>
  <c r="AK3" i="21"/>
  <c r="AK8" i="23" l="1"/>
  <c r="AO11" i="5"/>
  <c r="AO9" i="5"/>
  <c r="AO8" i="5"/>
  <c r="AO21" i="5"/>
  <c r="AO20" i="5"/>
  <c r="AK9" i="23" l="1"/>
  <c r="AI53" i="21"/>
  <c r="AK10" i="23" l="1"/>
  <c r="AK11" i="23" l="1"/>
  <c r="AI60" i="21"/>
  <c r="AI48" i="21"/>
  <c r="AI56" i="21"/>
  <c r="AI55" i="21"/>
  <c r="AI49" i="21"/>
  <c r="AI57" i="21"/>
  <c r="AI54" i="21"/>
  <c r="AI50" i="21"/>
  <c r="AI52" i="21"/>
  <c r="AI58" i="21"/>
  <c r="AI59" i="21"/>
  <c r="AI51" i="21"/>
  <c r="AK12" i="23" l="1"/>
  <c r="AE79" i="5"/>
  <c r="B2" i="25" s="1"/>
  <c r="BO5" i="25" l="1"/>
  <c r="B5" i="25"/>
  <c r="W9" i="25"/>
  <c r="K44" i="25" s="1"/>
  <c r="AO79" i="5"/>
  <c r="AO2" i="5" s="1"/>
  <c r="L19" i="21"/>
  <c r="AK13" i="23"/>
  <c r="K25" i="25" l="1"/>
  <c r="K39" i="25"/>
  <c r="K41" i="25"/>
  <c r="K42" i="25"/>
  <c r="K43" i="25"/>
  <c r="K40" i="25"/>
  <c r="L13" i="25"/>
  <c r="K18" i="25"/>
  <c r="K13" i="25"/>
  <c r="K14" i="25"/>
  <c r="K22" i="25"/>
  <c r="K30" i="25"/>
  <c r="K38" i="25"/>
  <c r="K28" i="25"/>
  <c r="K15" i="25"/>
  <c r="K23" i="25"/>
  <c r="K31" i="25"/>
  <c r="K21" i="25"/>
  <c r="K16" i="25"/>
  <c r="K24" i="25"/>
  <c r="K32" i="25"/>
  <c r="K27" i="25"/>
  <c r="K20" i="25"/>
  <c r="K29" i="25"/>
  <c r="K17" i="25"/>
  <c r="K33" i="25"/>
  <c r="K26" i="25"/>
  <c r="K37" i="25"/>
  <c r="K34" i="25"/>
  <c r="K35" i="25"/>
  <c r="K36" i="25"/>
  <c r="K19" i="25"/>
  <c r="AK14" i="23"/>
  <c r="AK15" i="23" l="1"/>
  <c r="AK16" i="23" l="1"/>
  <c r="AK17" i="23" l="1"/>
  <c r="AK18" i="23" l="1"/>
  <c r="AK19" i="23" l="1"/>
  <c r="AK20" i="23" l="1"/>
  <c r="AK21" i="23" l="1"/>
  <c r="AK22" i="23" l="1"/>
  <c r="AK23" i="23" l="1"/>
  <c r="AK24" i="23" l="1"/>
  <c r="AK25" i="23" l="1"/>
  <c r="AK26" i="23" l="1"/>
  <c r="AK27" i="23" l="1"/>
  <c r="AK28" i="23" l="1"/>
  <c r="AK29" i="23" l="1"/>
  <c r="AK30" i="23" l="1"/>
  <c r="AK31" i="23" l="1"/>
  <c r="AK32" i="23" l="1"/>
  <c r="AK33" i="23" l="1"/>
  <c r="AK34" i="23" s="1"/>
  <c r="AK35" i="23" s="1"/>
  <c r="AK36" i="23" s="1"/>
  <c r="AK37" i="23" s="1"/>
  <c r="AK38" i="23" s="1"/>
  <c r="AK39" i="23" s="1"/>
  <c r="AK40" i="23" s="1"/>
  <c r="AK41" i="23" s="1"/>
  <c r="AK42" i="23" s="1"/>
  <c r="AK43" i="23" l="1"/>
  <c r="AK44" i="23" s="1"/>
  <c r="AK45" i="23" l="1"/>
  <c r="AK46" i="23" l="1"/>
  <c r="AK47" i="23" l="1"/>
  <c r="AK48" i="23" s="1"/>
  <c r="AK49" i="23" s="1"/>
  <c r="AK50" i="23" s="1"/>
  <c r="AK51" i="23" l="1"/>
  <c r="AK52" i="23" l="1"/>
  <c r="AK53" i="23" l="1"/>
  <c r="AK54" i="23" l="1"/>
  <c r="AK55" i="23" l="1"/>
  <c r="AK56" i="23" l="1"/>
  <c r="AK57" i="23" l="1"/>
  <c r="AK58" i="23" l="1"/>
  <c r="AK59" i="23" l="1"/>
  <c r="AK60" i="23" l="1"/>
  <c r="AK61" i="23" s="1"/>
  <c r="AK62" i="23" s="1"/>
  <c r="AK63" i="23" s="1"/>
  <c r="AK64" i="23" s="1"/>
  <c r="AK65" i="23" s="1"/>
  <c r="AK66" i="23" s="1"/>
  <c r="AK67" i="23" s="1"/>
  <c r="AK68" i="23" s="1"/>
  <c r="AK69" i="23" s="1"/>
  <c r="AK70" i="23" s="1"/>
  <c r="AK71" i="23" s="1"/>
  <c r="AK72" i="23" s="1"/>
  <c r="AK73" i="23" s="1"/>
  <c r="AK74" i="23" s="1"/>
  <c r="AK75" i="23" s="1"/>
  <c r="AK76" i="23" s="1"/>
  <c r="AK77" i="23" s="1"/>
  <c r="AK78" i="23" s="1"/>
  <c r="AK79" i="23" s="1"/>
  <c r="AK80" i="23" s="1"/>
  <c r="AK81" i="23" s="1"/>
  <c r="AK82" i="23" s="1"/>
  <c r="AK83" i="23" s="1"/>
  <c r="AK84" i="23" s="1"/>
  <c r="AK85" i="23" s="1"/>
  <c r="AK86" i="23" s="1"/>
  <c r="AK87" i="23" s="1"/>
  <c r="AK88" i="23" s="1"/>
  <c r="AK89" i="23" s="1"/>
  <c r="AK90" i="23" s="1"/>
  <c r="AK91" i="23" l="1"/>
  <c r="AK92" i="23"/>
  <c r="AK93" i="23" s="1"/>
  <c r="AK94" i="23" l="1"/>
  <c r="AK95" i="23" s="1"/>
  <c r="AK96" i="23" s="1"/>
  <c r="AK97" i="23" s="1"/>
  <c r="AK98" i="23" s="1"/>
  <c r="AK99" i="23" s="1"/>
  <c r="AK100" i="23" s="1"/>
  <c r="AK101" i="23" l="1"/>
  <c r="AK102" i="23" s="1"/>
  <c r="AK103" i="23" s="1"/>
  <c r="AK104" i="23" l="1"/>
  <c r="AK105" i="23" l="1"/>
  <c r="AK106" i="23" s="1"/>
  <c r="AK107" i="23" s="1"/>
  <c r="AK108" i="23" l="1"/>
  <c r="AK109" i="23" l="1"/>
  <c r="AK110" i="23" s="1"/>
  <c r="AK111" i="23" s="1"/>
  <c r="AK112" i="23" s="1"/>
  <c r="AK113" i="23" s="1"/>
  <c r="AK114" i="23" s="1"/>
  <c r="AK115" i="23" s="1"/>
  <c r="AK116" i="23" s="1"/>
  <c r="AK117" i="23"/>
  <c r="AK118" i="23" s="1"/>
  <c r="AK119" i="23" s="1"/>
  <c r="AK120" i="23" l="1"/>
  <c r="AK127" i="23"/>
  <c r="AK121" i="23" l="1"/>
  <c r="AK122" i="23" s="1"/>
  <c r="AK123" i="23"/>
  <c r="AK126" i="23"/>
  <c r="AK124" i="23"/>
  <c r="AK125" i="23" s="1"/>
  <c r="AK128" i="23"/>
  <c r="AK129" i="23"/>
  <c r="AK130" i="23" l="1"/>
  <c r="AK131" i="23" s="1"/>
  <c r="AK132" i="23" l="1"/>
  <c r="AK133" i="23" l="1"/>
  <c r="AK134" i="23" s="1"/>
  <c r="AK135" i="23" l="1"/>
  <c r="AK136" i="23" l="1"/>
  <c r="AK137" i="23" s="1"/>
  <c r="AK138" i="23" s="1"/>
  <c r="AK139" i="23" l="1"/>
  <c r="AK140" i="23" l="1"/>
  <c r="AK141" i="23" l="1"/>
  <c r="AK142" i="23" l="1"/>
  <c r="AK143" i="23" l="1"/>
  <c r="AK144" i="23" s="1"/>
  <c r="AK145" i="23" l="1"/>
  <c r="AK146" i="23" l="1"/>
  <c r="AK147" i="23" l="1"/>
  <c r="AK148" i="23" l="1"/>
  <c r="AK149" i="23"/>
  <c r="AK150" i="23" s="1"/>
  <c r="AK151" i="23" s="1"/>
  <c r="AK152" i="23" s="1"/>
  <c r="AK153" i="23" s="1"/>
  <c r="AK154" i="23" s="1"/>
  <c r="AK155" i="23" s="1"/>
  <c r="AK156" i="23" s="1"/>
  <c r="AK157" i="23" s="1"/>
  <c r="AK158" i="23" s="1"/>
  <c r="AK159" i="23" s="1"/>
  <c r="AK160" i="23" s="1"/>
  <c r="AK161" i="23" s="1"/>
  <c r="AK162" i="23" s="1"/>
  <c r="AK163" i="23" l="1"/>
  <c r="AK164" i="23" s="1"/>
  <c r="AK165" i="23" s="1"/>
  <c r="AK166" i="23" s="1"/>
  <c r="AK167" i="23" s="1"/>
  <c r="AK168" i="23" s="1"/>
  <c r="AK169" i="23" s="1"/>
  <c r="AK170" i="23" l="1"/>
  <c r="AK171" i="23" s="1"/>
  <c r="AK172" i="23" s="1"/>
  <c r="AK173" i="23" s="1"/>
  <c r="AK174" i="23" s="1"/>
  <c r="AK175" i="23" l="1"/>
  <c r="AK176" i="23" s="1"/>
  <c r="AK177" i="23" s="1"/>
  <c r="AK178" i="23" s="1"/>
  <c r="AK179" i="23" s="1"/>
  <c r="AK180" i="23" s="1"/>
  <c r="AK181" i="23" s="1"/>
  <c r="AK182" i="23" s="1"/>
  <c r="AK183" i="23" s="1"/>
  <c r="AK184" i="23" s="1"/>
  <c r="AK185" i="23" s="1"/>
  <c r="AK186" i="23" s="1"/>
  <c r="AK187" i="23" s="1"/>
  <c r="AK188" i="23" s="1"/>
  <c r="AK189" i="23" s="1"/>
  <c r="AK190" i="23" s="1"/>
  <c r="AK191" i="23" s="1"/>
  <c r="AK192" i="23" s="1"/>
  <c r="AK193" i="23" s="1"/>
  <c r="AK194" i="23" s="1"/>
  <c r="AK195" i="23" l="1"/>
  <c r="AK196" i="23" s="1"/>
  <c r="AK197" i="23" s="1"/>
  <c r="AK198" i="23" l="1"/>
  <c r="AK199" i="23" s="1"/>
  <c r="AK200" i="23" s="1"/>
  <c r="AK201" i="23" s="1"/>
  <c r="AK202" i="23" s="1"/>
  <c r="AK203" i="23" s="1"/>
  <c r="AK204" i="23" s="1"/>
  <c r="AK205" i="23" s="1"/>
  <c r="AK206" i="23" l="1"/>
  <c r="AK207" i="23" s="1"/>
  <c r="AK208" i="23" s="1"/>
  <c r="AK209" i="23" s="1"/>
  <c r="AK210" i="23" s="1"/>
  <c r="AK211" i="23" l="1"/>
  <c r="AK212" i="23" l="1"/>
  <c r="AK213" i="23" s="1"/>
  <c r="AK214" i="23" s="1"/>
  <c r="AK215" i="23" s="1"/>
  <c r="AK216" i="23" l="1"/>
  <c r="AK217" i="23" s="1"/>
  <c r="AK218" i="23" s="1"/>
  <c r="AK219" i="23" s="1"/>
  <c r="AK220" i="23" s="1"/>
  <c r="AK221" i="23" s="1"/>
  <c r="AK222" i="23" s="1"/>
  <c r="AK223" i="23" s="1"/>
  <c r="AK224" i="23" s="1"/>
  <c r="AK225" i="23" s="1"/>
  <c r="AK226" i="23" s="1"/>
  <c r="AK227" i="23" s="1"/>
  <c r="AK228" i="23" s="1"/>
  <c r="AK229" i="23" s="1"/>
  <c r="AK230" i="23" s="1"/>
  <c r="AK231" i="23" s="1"/>
  <c r="AK232" i="23" s="1"/>
  <c r="AK233" i="23" s="1"/>
  <c r="AK234" i="23" s="1"/>
  <c r="AK235" i="23" s="1"/>
  <c r="AK236" i="23" s="1"/>
  <c r="AK237" i="23" s="1"/>
  <c r="AK238" i="23" s="1"/>
  <c r="AK239" i="23" s="1"/>
  <c r="AK240" i="23" s="1"/>
  <c r="AK241" i="23" s="1"/>
  <c r="AK242" i="23" s="1"/>
  <c r="AK243" i="23" s="1"/>
  <c r="AK244" i="23" s="1"/>
  <c r="AK245" i="23" s="1"/>
  <c r="AK246" i="23" s="1"/>
  <c r="AK247" i="23" s="1"/>
  <c r="AK248" i="23" s="1"/>
  <c r="AK249" i="23" s="1"/>
  <c r="AK250" i="23" s="1"/>
  <c r="AK251" i="23" l="1"/>
  <c r="AK252" i="23" s="1"/>
  <c r="AK253" i="23" s="1"/>
  <c r="AK254" i="23" s="1"/>
  <c r="AK255" i="23" s="1"/>
  <c r="AK256" i="23" s="1"/>
  <c r="AK257" i="23" s="1"/>
  <c r="AK258" i="23" s="1"/>
  <c r="AK259" i="23" s="1"/>
  <c r="AK260" i="23" s="1"/>
  <c r="AK261" i="23" s="1"/>
  <c r="AK262" i="23" s="1"/>
  <c r="AK263" i="23" s="1"/>
  <c r="AK264" i="23" s="1"/>
  <c r="AK265" i="23" s="1"/>
  <c r="AK266" i="23" s="1"/>
  <c r="AK267" i="23" s="1"/>
  <c r="AK268" i="23" s="1"/>
  <c r="AK269" i="23" s="1"/>
  <c r="AK270" i="23" s="1"/>
  <c r="AK271" i="23" s="1"/>
  <c r="AK272" i="23" s="1"/>
  <c r="AK273" i="23" s="1"/>
  <c r="AK274" i="23" s="1"/>
  <c r="AK275" i="23" s="1"/>
  <c r="AK276" i="23" s="1"/>
  <c r="AK277" i="23" s="1"/>
  <c r="AK278" i="23" s="1"/>
  <c r="AK279" i="23" s="1"/>
  <c r="AK280" i="23" s="1"/>
  <c r="AK281" i="23" s="1"/>
  <c r="AK282" i="23" s="1"/>
  <c r="AK283" i="23" s="1"/>
  <c r="AK284" i="23" s="1"/>
  <c r="AK285" i="23" s="1"/>
  <c r="AK286" i="23" s="1"/>
  <c r="AK287" i="23" s="1"/>
  <c r="AK288" i="23" s="1"/>
  <c r="AK289" i="23" s="1"/>
  <c r="AK290" i="23" s="1"/>
  <c r="AK291" i="23" s="1"/>
  <c r="AK292" i="23" s="1"/>
  <c r="AK293" i="23" s="1"/>
  <c r="AK294" i="23" s="1"/>
  <c r="AK295" i="23" s="1"/>
  <c r="AK296" i="23" s="1"/>
  <c r="AK297" i="23" s="1"/>
  <c r="AK298" i="23" l="1"/>
  <c r="AK299" i="23" s="1"/>
  <c r="AK300" i="23" s="1"/>
  <c r="AK301" i="23" l="1"/>
  <c r="AK302" i="23" s="1"/>
  <c r="AK303" i="23" s="1"/>
  <c r="AK304" i="23" s="1"/>
  <c r="AK305" i="23" s="1"/>
  <c r="AK306" i="23" s="1"/>
  <c r="AK307" i="23" s="1"/>
  <c r="AK308" i="23" s="1"/>
  <c r="AK309" i="23" s="1"/>
  <c r="AK310" i="23" s="1"/>
  <c r="AK311" i="23" s="1"/>
  <c r="AK312" i="23" s="1"/>
  <c r="AK313" i="23" s="1"/>
  <c r="AK314" i="23" s="1"/>
  <c r="AK315" i="23" s="1"/>
  <c r="AK316" i="23" l="1"/>
  <c r="AK317" i="23" s="1"/>
  <c r="AK318" i="23" s="1"/>
  <c r="AK319" i="23" s="1"/>
  <c r="AK320" i="23" l="1"/>
  <c r="AK321" i="23" l="1"/>
  <c r="AK322" i="23" l="1"/>
  <c r="AK323" i="23" l="1"/>
  <c r="AK324" i="23" l="1"/>
  <c r="AK325" i="23" l="1"/>
  <c r="AK326" i="23" l="1"/>
  <c r="AK327" i="23" l="1"/>
  <c r="AK328" i="23" l="1"/>
  <c r="AK329" i="23" l="1"/>
  <c r="AK330" i="23" l="1"/>
  <c r="AK331" i="23" l="1"/>
  <c r="AK402" i="23"/>
  <c r="AK403" i="23" s="1"/>
  <c r="AK404" i="23"/>
  <c r="AK332" i="23" l="1"/>
  <c r="AK333" i="23" l="1"/>
  <c r="AK334" i="23" l="1"/>
  <c r="AK335" i="23" l="1"/>
  <c r="AK336" i="23" l="1"/>
  <c r="AK337" i="23" l="1"/>
  <c r="AK338" i="23" l="1"/>
  <c r="AK339" i="23" s="1"/>
  <c r="AK340" i="23" s="1"/>
  <c r="AK341" i="23" s="1"/>
  <c r="AK342" i="23" s="1"/>
  <c r="AK343" i="23" s="1"/>
  <c r="AK344" i="23" s="1"/>
  <c r="AK345" i="23" s="1"/>
  <c r="AK346" i="23" s="1"/>
  <c r="AK347" i="23" s="1"/>
  <c r="AK348" i="23" s="1"/>
  <c r="AK349" i="23" s="1"/>
  <c r="AK350" i="23" s="1"/>
  <c r="AK351" i="23" s="1"/>
  <c r="AK352" i="23" s="1"/>
  <c r="AK353" i="23" s="1"/>
  <c r="AK354" i="23" s="1"/>
  <c r="AK355" i="23" s="1"/>
  <c r="AK356" i="23" s="1"/>
  <c r="AK357" i="23" s="1"/>
  <c r="AK358" i="23" s="1"/>
  <c r="AK359" i="23" s="1"/>
  <c r="AK360" i="23" s="1"/>
  <c r="AK361" i="23" s="1"/>
  <c r="AK362" i="23" s="1"/>
  <c r="AK363" i="23" s="1"/>
  <c r="AK364" i="23" s="1"/>
  <c r="AK365" i="23" s="1"/>
  <c r="AK366" i="23" s="1"/>
  <c r="AK367" i="23" l="1"/>
  <c r="AK368" i="23" s="1"/>
  <c r="AK369" i="23" l="1"/>
  <c r="AK370" i="23" s="1"/>
  <c r="AK371" i="23" s="1"/>
  <c r="AK372" i="23" s="1"/>
  <c r="AK373" i="23" s="1"/>
  <c r="AK374" i="23" l="1"/>
  <c r="AK390" i="23"/>
  <c r="AK375" i="23" l="1"/>
  <c r="AK376" i="23" s="1"/>
  <c r="AK377" i="23" s="1"/>
  <c r="AK378" i="23" s="1"/>
  <c r="AK391" i="23"/>
  <c r="AK379" i="23" l="1"/>
  <c r="AK380" i="23" s="1"/>
  <c r="AK381" i="23" s="1"/>
  <c r="AK382" i="23" s="1"/>
  <c r="AK383" i="23" s="1"/>
  <c r="AK384" i="23" s="1"/>
  <c r="AK385" i="23" s="1"/>
  <c r="AK392" i="23"/>
  <c r="AK386" i="23" l="1"/>
  <c r="AK387" i="23" s="1"/>
  <c r="AK388" i="23" s="1"/>
  <c r="AK389" i="23" s="1"/>
  <c r="AK394" i="23"/>
  <c r="AK393" i="23"/>
  <c r="AK395" i="23"/>
  <c r="AK396" i="23" l="1"/>
  <c r="AK397" i="23" l="1"/>
  <c r="AK398" i="23" l="1"/>
  <c r="AK399" i="23" l="1"/>
  <c r="AK400" i="23" l="1"/>
  <c r="AK401" i="23"/>
  <c r="AK469" i="23" l="1"/>
  <c r="AK470" i="23" l="1"/>
  <c r="A25" i="24" s="1"/>
  <c r="B25" i="24" s="1"/>
  <c r="F30" i="24" l="1"/>
  <c r="F25" i="24"/>
  <c r="D14" i="24"/>
  <c r="G32" i="24"/>
  <c r="D18" i="24"/>
  <c r="A15" i="24"/>
  <c r="B15" i="24" s="1"/>
  <c r="G17" i="24"/>
  <c r="D29" i="24"/>
  <c r="E29" i="24"/>
  <c r="D44" i="24"/>
  <c r="A19" i="24"/>
  <c r="B19" i="24" s="1"/>
  <c r="C36" i="24"/>
  <c r="F40" i="24"/>
  <c r="E38" i="24"/>
  <c r="C46" i="24"/>
  <c r="G43" i="24"/>
  <c r="F35" i="24"/>
  <c r="G19" i="24"/>
  <c r="D26" i="24"/>
  <c r="A40" i="24"/>
  <c r="B40" i="24" s="1"/>
  <c r="A44" i="24"/>
  <c r="B44" i="24" s="1"/>
  <c r="G38" i="24"/>
  <c r="F20" i="24"/>
  <c r="C22" i="24"/>
  <c r="F32" i="24"/>
  <c r="C33" i="24"/>
  <c r="G47" i="24"/>
  <c r="D16" i="24"/>
  <c r="C27" i="24"/>
  <c r="G34" i="24"/>
  <c r="G42" i="24"/>
  <c r="C16" i="24"/>
  <c r="C18" i="24"/>
  <c r="G33" i="24"/>
  <c r="C28" i="24"/>
  <c r="G23" i="24"/>
  <c r="G30" i="24"/>
  <c r="D27" i="24"/>
  <c r="C31" i="24"/>
  <c r="D46" i="24"/>
  <c r="F46" i="24"/>
  <c r="G20" i="24"/>
  <c r="D32" i="24"/>
  <c r="F36" i="24"/>
  <c r="G24" i="24"/>
  <c r="G31" i="24"/>
  <c r="E32" i="24"/>
  <c r="F29" i="24"/>
  <c r="E28" i="24"/>
  <c r="D34" i="24"/>
  <c r="D19" i="24"/>
  <c r="C43" i="24"/>
  <c r="C30" i="24"/>
  <c r="F13" i="24"/>
  <c r="E22" i="24"/>
  <c r="E40" i="24"/>
  <c r="E14" i="24"/>
  <c r="C29" i="24"/>
  <c r="D15" i="24"/>
  <c r="D17" i="24"/>
  <c r="E25" i="24"/>
  <c r="A21" i="24"/>
  <c r="B21" i="24" s="1"/>
  <c r="A36" i="24"/>
  <c r="B36" i="24" s="1"/>
  <c r="C24" i="24"/>
  <c r="G28" i="24"/>
  <c r="A26" i="24"/>
  <c r="B26" i="24" s="1"/>
  <c r="F23" i="24"/>
  <c r="C19" i="24"/>
  <c r="E24" i="24"/>
  <c r="A39" i="24"/>
  <c r="B39" i="24" s="1"/>
  <c r="D36" i="24"/>
  <c r="D30" i="24"/>
  <c r="E44" i="24"/>
  <c r="A38" i="24"/>
  <c r="B38" i="24" s="1"/>
  <c r="D33" i="24"/>
  <c r="E43" i="24"/>
  <c r="C25" i="24"/>
  <c r="E23" i="24"/>
  <c r="C40" i="24"/>
  <c r="G13" i="24"/>
  <c r="C26" i="24"/>
  <c r="F17" i="24"/>
  <c r="F15" i="24"/>
  <c r="C37" i="24"/>
  <c r="E13" i="24"/>
  <c r="A17" i="24"/>
  <c r="B17" i="24" s="1"/>
  <c r="C47" i="24"/>
  <c r="A32" i="24"/>
  <c r="B32" i="24" s="1"/>
  <c r="D31" i="24"/>
  <c r="G35" i="24"/>
  <c r="F26" i="24"/>
  <c r="G37" i="24"/>
  <c r="D37" i="24"/>
  <c r="D28" i="24"/>
  <c r="A46" i="24"/>
  <c r="B46" i="24" s="1"/>
  <c r="E46" i="24"/>
  <c r="G45" i="24"/>
  <c r="E37" i="24"/>
  <c r="C42" i="24"/>
  <c r="F33" i="24"/>
  <c r="E20" i="24"/>
  <c r="C38" i="24"/>
  <c r="F27" i="24"/>
  <c r="G26" i="24"/>
  <c r="E34" i="24"/>
  <c r="D42" i="24"/>
  <c r="A29" i="24"/>
  <c r="B29" i="24" s="1"/>
  <c r="D22" i="24"/>
  <c r="E15" i="24"/>
  <c r="C41" i="24"/>
  <c r="A28" i="24"/>
  <c r="B28" i="24" s="1"/>
  <c r="A13" i="24"/>
  <c r="B13" i="24" s="1"/>
  <c r="D13" i="24"/>
  <c r="A30" i="24"/>
  <c r="B30" i="24" s="1"/>
  <c r="A37" i="24"/>
  <c r="B37" i="24" s="1"/>
  <c r="F37" i="24"/>
  <c r="E21" i="24"/>
  <c r="E47" i="24"/>
  <c r="A22" i="24"/>
  <c r="B22" i="24" s="1"/>
  <c r="E36" i="24"/>
  <c r="F38" i="24"/>
  <c r="C32" i="24"/>
  <c r="F19" i="24"/>
  <c r="E27" i="24"/>
  <c r="D38" i="24"/>
  <c r="F47" i="24"/>
  <c r="F31" i="24"/>
  <c r="F18" i="24"/>
  <c r="F41" i="24"/>
  <c r="E26" i="24"/>
  <c r="F24" i="24"/>
  <c r="E41" i="24"/>
  <c r="E31" i="24"/>
  <c r="A27" i="24"/>
  <c r="B27" i="24" s="1"/>
  <c r="E16" i="24"/>
  <c r="G18" i="24"/>
  <c r="E39" i="24"/>
  <c r="C13" i="24"/>
  <c r="F16" i="24"/>
  <c r="A45" i="24"/>
  <c r="B45" i="24" s="1"/>
  <c r="A35" i="24"/>
  <c r="B35" i="24" s="1"/>
  <c r="D23" i="24"/>
  <c r="F43" i="24"/>
  <c r="A34" i="24"/>
  <c r="B34" i="24" s="1"/>
  <c r="A23" i="24"/>
  <c r="B23" i="24" s="1"/>
  <c r="D47" i="24"/>
  <c r="C23" i="24"/>
  <c r="E35" i="24"/>
  <c r="C45" i="24"/>
  <c r="G44" i="24"/>
  <c r="F34" i="24"/>
  <c r="D24" i="24"/>
  <c r="C34" i="24"/>
  <c r="D40" i="24"/>
  <c r="G36" i="24"/>
  <c r="E45" i="24"/>
  <c r="D25" i="24"/>
  <c r="C15" i="24"/>
  <c r="E18" i="24"/>
  <c r="F14" i="24"/>
  <c r="F39" i="24"/>
  <c r="D39" i="24"/>
  <c r="A16" i="24"/>
  <c r="B16" i="24" s="1"/>
  <c r="A14" i="24"/>
  <c r="B14" i="24" s="1"/>
  <c r="G15" i="24"/>
  <c r="A24" i="24"/>
  <c r="B24" i="24" s="1"/>
  <c r="A31" i="24"/>
  <c r="B31" i="24" s="1"/>
  <c r="F22" i="24"/>
  <c r="A41" i="24"/>
  <c r="B41" i="24" s="1"/>
  <c r="D11" i="24"/>
  <c r="F28" i="24"/>
  <c r="E19" i="24"/>
  <c r="D43" i="24"/>
  <c r="D21" i="24"/>
  <c r="G27" i="24"/>
  <c r="D41" i="24"/>
  <c r="A47" i="24"/>
  <c r="B47" i="24" s="1"/>
  <c r="C39" i="24"/>
  <c r="A33" i="24"/>
  <c r="B33" i="24" s="1"/>
  <c r="C44" i="24"/>
  <c r="D45" i="24"/>
  <c r="G22" i="24"/>
  <c r="E42" i="24"/>
  <c r="A18" i="24"/>
  <c r="B18" i="24" s="1"/>
  <c r="A20" i="24"/>
  <c r="B20" i="24" s="1"/>
  <c r="C14" i="24"/>
  <c r="E17" i="24"/>
  <c r="C17" i="24"/>
  <c r="G16" i="24"/>
  <c r="G14" i="24"/>
  <c r="A43" i="24"/>
  <c r="B43" i="24" s="1"/>
  <c r="E30" i="24"/>
  <c r="G39" i="24"/>
  <c r="A42" i="24"/>
  <c r="B42" i="24" s="1"/>
  <c r="C21" i="24"/>
  <c r="G21" i="24"/>
  <c r="F21" i="24"/>
  <c r="G25" i="24"/>
  <c r="C20" i="24"/>
  <c r="D35" i="24"/>
  <c r="G40" i="24"/>
  <c r="F42" i="24"/>
  <c r="C35" i="24"/>
  <c r="G41" i="24"/>
  <c r="G46" i="24"/>
  <c r="E33" i="24"/>
  <c r="F44" i="24"/>
  <c r="G29" i="24"/>
  <c r="D20" i="24"/>
  <c r="F45" i="24"/>
</calcChain>
</file>

<file path=xl/sharedStrings.xml><?xml version="1.0" encoding="utf-8"?>
<sst xmlns="http://schemas.openxmlformats.org/spreadsheetml/2006/main" count="1087" uniqueCount="631">
  <si>
    <t>年</t>
    <rPh sb="0" eb="1">
      <t>ネン</t>
    </rPh>
    <phoneticPr fontId="3"/>
  </si>
  <si>
    <t>月</t>
    <rPh sb="0" eb="1">
      <t>ゲツ</t>
    </rPh>
    <phoneticPr fontId="3"/>
  </si>
  <si>
    <t>日</t>
    <rPh sb="0" eb="1">
      <t>ニチ</t>
    </rPh>
    <phoneticPr fontId="3"/>
  </si>
  <si>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</si>
  <si>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</si>
  <si>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</si>
  <si>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</si>
  <si>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</si>
  <si>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</si>
  <si>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E-mail</t>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</si>
  <si>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</si>
  <si>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</si>
  <si>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</si>
  <si>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</si>
  <si>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（暴力団員等でないことの誓約等）</t>
    <phoneticPr fontId="3"/>
  </si>
  <si>
    <t>（チェック欄）</t>
    <rPh sb="5" eb="6">
      <t>ラン</t>
    </rPh>
    <phoneticPr fontId="3"/>
  </si>
  <si>
    <t>・申請者及び申請者に係る役員は、いずれも暴力団、暴力団員、暴力団密接関係者のいずれにも該当しません。</t>
    <rPh sb="1" eb="4">
      <t>シンセイシャ</t>
    </rPh>
    <rPh sb="4" eb="5">
      <t>オヨ</t>
    </rPh>
    <rPh sb="6" eb="9">
      <t>シンセイシャ</t>
    </rPh>
    <rPh sb="10" eb="11">
      <t>カカ</t>
    </rPh>
    <rPh sb="12" eb="14">
      <t>ヤクイン</t>
    </rPh>
    <rPh sb="20" eb="23">
      <t>ボウリョクダン</t>
    </rPh>
    <phoneticPr fontId="3"/>
  </si>
  <si>
    <t>・市から役員名簿の提出を求められた場合は速やかに提出します。</t>
    <rPh sb="1" eb="2">
      <t>シ</t>
    </rPh>
    <rPh sb="4" eb="6">
      <t>ヤクイン</t>
    </rPh>
    <rPh sb="6" eb="8">
      <t>メイボ</t>
    </rPh>
    <rPh sb="9" eb="11">
      <t>テイシュツ</t>
    </rPh>
    <rPh sb="12" eb="13">
      <t>モト</t>
    </rPh>
    <rPh sb="17" eb="19">
      <t>バアイ</t>
    </rPh>
    <rPh sb="20" eb="21">
      <t>スミ</t>
    </rPh>
    <rPh sb="24" eb="26">
      <t>テイシュツ</t>
    </rPh>
    <phoneticPr fontId="3"/>
  </si>
  <si>
    <t>・役員名簿に記載のある事項に基づいて、東大阪市長から警察署長へ照会する場合があることに同意します。</t>
    <rPh sb="1" eb="3">
      <t>ヤクイン</t>
    </rPh>
    <rPh sb="3" eb="5">
      <t>メイボ</t>
    </rPh>
    <rPh sb="6" eb="8">
      <t>キサイ</t>
    </rPh>
    <rPh sb="11" eb="13">
      <t>ジコウ</t>
    </rPh>
    <rPh sb="14" eb="15">
      <t>モト</t>
    </rPh>
    <rPh sb="19" eb="22">
      <t>ヒガシオオサカ</t>
    </rPh>
    <phoneticPr fontId="3"/>
  </si>
  <si>
    <t>・申請内容の確認のために、東大阪市長から大阪府その他の機関に照会する場合があることに同意します。</t>
    <rPh sb="1" eb="3">
      <t>シンセイ</t>
    </rPh>
    <rPh sb="3" eb="5">
      <t>ナイヨウ</t>
    </rPh>
    <rPh sb="6" eb="8">
      <t>カクニン</t>
    </rPh>
    <rPh sb="13" eb="18">
      <t>ヒガシオオサカシチョウ</t>
    </rPh>
    <rPh sb="20" eb="23">
      <t>オオサカフ</t>
    </rPh>
    <rPh sb="25" eb="26">
      <t>タ</t>
    </rPh>
    <rPh sb="27" eb="29">
      <t>キカン</t>
    </rPh>
    <rPh sb="30" eb="32">
      <t>ショウカイ</t>
    </rPh>
    <rPh sb="34" eb="36">
      <t>バアイ</t>
    </rPh>
    <rPh sb="42" eb="44">
      <t>ドウイ</t>
    </rPh>
    <phoneticPr fontId="3"/>
  </si>
  <si>
    <t>合計</t>
    <rPh sb="0" eb="2">
      <t>ゴウケイ</t>
    </rPh>
    <phoneticPr fontId="3"/>
  </si>
  <si>
    <t>金融機関名</t>
    <rPh sb="0" eb="5">
      <t>キンユウキカンメイ</t>
    </rPh>
    <phoneticPr fontId="3"/>
  </si>
  <si>
    <t>預金種別</t>
    <rPh sb="0" eb="4">
      <t>ヨキンシュベツ</t>
    </rPh>
    <phoneticPr fontId="2"/>
  </si>
  <si>
    <t>口座番号</t>
    <rPh sb="0" eb="4">
      <t>コウザバンゴウ</t>
    </rPh>
    <phoneticPr fontId="2"/>
  </si>
  <si>
    <t>口座名義</t>
    <rPh sb="0" eb="2">
      <t>コウザ</t>
    </rPh>
    <rPh sb="2" eb="4">
      <t>メイギ</t>
    </rPh>
    <phoneticPr fontId="2"/>
  </si>
  <si>
    <t>〇申請内容</t>
    <rPh sb="1" eb="3">
      <t>シンセイ</t>
    </rPh>
    <rPh sb="3" eb="5">
      <t>ナイヨウ</t>
    </rPh>
    <phoneticPr fontId="3"/>
  </si>
  <si>
    <t>〇振込先口座情報</t>
    <phoneticPr fontId="2"/>
  </si>
  <si>
    <t>〇申請者</t>
    <rPh sb="1" eb="4">
      <t>シンセイシャ</t>
    </rPh>
    <phoneticPr fontId="2"/>
  </si>
  <si>
    <t>入力チェック</t>
    <rPh sb="0" eb="2">
      <t>ニュウリョク</t>
    </rPh>
    <phoneticPr fontId="2"/>
  </si>
  <si>
    <t>所在地</t>
    <rPh sb="0" eb="3">
      <t>ショザイチ</t>
    </rPh>
    <phoneticPr fontId="2"/>
  </si>
  <si>
    <t>法人名</t>
    <rPh sb="0" eb="3">
      <t>ホウジンメイ</t>
    </rPh>
    <phoneticPr fontId="2"/>
  </si>
  <si>
    <t>代表者</t>
    <rPh sb="0" eb="3">
      <t>ダイヒョウシャ</t>
    </rPh>
    <phoneticPr fontId="2"/>
  </si>
  <si>
    <t>記</t>
    <rPh sb="0" eb="1">
      <t>キ</t>
    </rPh>
    <phoneticPr fontId="2"/>
  </si>
  <si>
    <t>１　申請額及び請求額</t>
    <rPh sb="2" eb="4">
      <t>シンセイ</t>
    </rPh>
    <rPh sb="4" eb="5">
      <t>ガク</t>
    </rPh>
    <rPh sb="5" eb="6">
      <t>オヨ</t>
    </rPh>
    <rPh sb="7" eb="9">
      <t>セイキュウ</t>
    </rPh>
    <rPh sb="9" eb="10">
      <t>ガク</t>
    </rPh>
    <phoneticPr fontId="2"/>
  </si>
  <si>
    <t>金融機関名</t>
    <phoneticPr fontId="2"/>
  </si>
  <si>
    <t>２　振込先</t>
    <phoneticPr fontId="2"/>
  </si>
  <si>
    <t>東大阪市長　野　田　義　和</t>
    <phoneticPr fontId="2"/>
  </si>
  <si>
    <t>サービス種別</t>
    <rPh sb="4" eb="6">
      <t>シュベツ</t>
    </rPh>
    <phoneticPr fontId="6"/>
  </si>
  <si>
    <t>施設名</t>
    <rPh sb="0" eb="2">
      <t>シセツ</t>
    </rPh>
    <rPh sb="2" eb="3">
      <t>メイ</t>
    </rPh>
    <phoneticPr fontId="6"/>
  </si>
  <si>
    <t>法人名</t>
    <rPh sb="0" eb="2">
      <t>ホウジン</t>
    </rPh>
    <rPh sb="2" eb="3">
      <t>メイ</t>
    </rPh>
    <phoneticPr fontId="6"/>
  </si>
  <si>
    <t>郵便番号</t>
    <rPh sb="0" eb="4">
      <t>ユウビンバンゴウ</t>
    </rPh>
    <phoneticPr fontId="6"/>
  </si>
  <si>
    <t>住所</t>
    <rPh sb="0" eb="2">
      <t>ジュウショ</t>
    </rPh>
    <phoneticPr fontId="6"/>
  </si>
  <si>
    <t>定員</t>
    <rPh sb="0" eb="2">
      <t>テイイン</t>
    </rPh>
    <phoneticPr fontId="6"/>
  </si>
  <si>
    <t>連番</t>
    <rPh sb="0" eb="2">
      <t>レンバン</t>
    </rPh>
    <phoneticPr fontId="2"/>
  </si>
  <si>
    <t>金額</t>
    <rPh sb="0" eb="2">
      <t>キンガク</t>
    </rPh>
    <phoneticPr fontId="2"/>
  </si>
  <si>
    <t>設置法人名</t>
    <rPh sb="0" eb="2">
      <t>セッチ</t>
    </rPh>
    <rPh sb="2" eb="4">
      <t>ホウジン</t>
    </rPh>
    <rPh sb="4" eb="5">
      <t>メイ</t>
    </rPh>
    <phoneticPr fontId="6"/>
  </si>
  <si>
    <t>条件１</t>
    <rPh sb="0" eb="2">
      <t>ジョウケン</t>
    </rPh>
    <phoneticPr fontId="2"/>
  </si>
  <si>
    <t>条件２</t>
    <rPh sb="0" eb="2">
      <t>ジョウケン</t>
    </rPh>
    <phoneticPr fontId="2"/>
  </si>
  <si>
    <t>条件３</t>
    <rPh sb="0" eb="2">
      <t>ジョウケン</t>
    </rPh>
    <phoneticPr fontId="2"/>
  </si>
  <si>
    <t>抽出条件</t>
    <rPh sb="0" eb="4">
      <t>チュウシュツジョウケン</t>
    </rPh>
    <phoneticPr fontId="2"/>
  </si>
  <si>
    <t>検索する文字列</t>
    <rPh sb="0" eb="2">
      <t>ケンサク</t>
    </rPh>
    <rPh sb="4" eb="7">
      <t>モジレツ</t>
    </rPh>
    <phoneticPr fontId="2"/>
  </si>
  <si>
    <t>右のすべてを含む</t>
  </si>
  <si>
    <t>種別1</t>
    <rPh sb="0" eb="2">
      <t>シュベツ</t>
    </rPh>
    <phoneticPr fontId="6"/>
  </si>
  <si>
    <t>施設1</t>
    <rPh sb="0" eb="2">
      <t>シセツ</t>
    </rPh>
    <phoneticPr fontId="6"/>
  </si>
  <si>
    <t>郵便1</t>
    <rPh sb="0" eb="2">
      <t>ユウビン</t>
    </rPh>
    <phoneticPr fontId="6"/>
  </si>
  <si>
    <t>住所1</t>
    <rPh sb="0" eb="2">
      <t>ジュウショ</t>
    </rPh>
    <phoneticPr fontId="6"/>
  </si>
  <si>
    <t>法人1</t>
    <rPh sb="0" eb="2">
      <t>ホウジン</t>
    </rPh>
    <phoneticPr fontId="6"/>
  </si>
  <si>
    <t>すべて1</t>
    <phoneticPr fontId="2"/>
  </si>
  <si>
    <t>どれか1</t>
    <phoneticPr fontId="2"/>
  </si>
  <si>
    <t>種別2</t>
    <rPh sb="0" eb="2">
      <t>シュベツ</t>
    </rPh>
    <phoneticPr fontId="6"/>
  </si>
  <si>
    <t>施設2</t>
    <rPh sb="0" eb="2">
      <t>シセツ</t>
    </rPh>
    <phoneticPr fontId="6"/>
  </si>
  <si>
    <t>郵便2</t>
    <rPh sb="0" eb="2">
      <t>ユウビン</t>
    </rPh>
    <phoneticPr fontId="6"/>
  </si>
  <si>
    <t>住所2</t>
    <rPh sb="0" eb="2">
      <t>ジュウショ</t>
    </rPh>
    <phoneticPr fontId="6"/>
  </si>
  <si>
    <t>法人2</t>
    <rPh sb="0" eb="2">
      <t>ホウジン</t>
    </rPh>
    <phoneticPr fontId="6"/>
  </si>
  <si>
    <t>すべて2</t>
    <phoneticPr fontId="2"/>
  </si>
  <si>
    <t>どれか2</t>
    <phoneticPr fontId="2"/>
  </si>
  <si>
    <t>種別3</t>
    <rPh sb="0" eb="2">
      <t>シュベツ</t>
    </rPh>
    <phoneticPr fontId="6"/>
  </si>
  <si>
    <t>施設3</t>
    <rPh sb="0" eb="2">
      <t>シセツ</t>
    </rPh>
    <phoneticPr fontId="6"/>
  </si>
  <si>
    <t>郵便3</t>
    <rPh sb="0" eb="2">
      <t>ユウビン</t>
    </rPh>
    <phoneticPr fontId="6"/>
  </si>
  <si>
    <t>住所3</t>
    <rPh sb="0" eb="2">
      <t>ジュウショ</t>
    </rPh>
    <phoneticPr fontId="6"/>
  </si>
  <si>
    <t>法人3</t>
    <rPh sb="0" eb="2">
      <t>ホウジン</t>
    </rPh>
    <phoneticPr fontId="6"/>
  </si>
  <si>
    <t>すべて3</t>
    <phoneticPr fontId="2"/>
  </si>
  <si>
    <t>どれか3</t>
    <phoneticPr fontId="2"/>
  </si>
  <si>
    <t>申請用番号</t>
    <rPh sb="0" eb="5">
      <t>シンセイヨウバンゴウ</t>
    </rPh>
    <phoneticPr fontId="2"/>
  </si>
  <si>
    <t>抽出番号</t>
    <rPh sb="0" eb="4">
      <t>チュウシュツバンゴウ</t>
    </rPh>
    <phoneticPr fontId="2"/>
  </si>
  <si>
    <t>条件1</t>
    <rPh sb="0" eb="2">
      <t>ジョウケン</t>
    </rPh>
    <phoneticPr fontId="2"/>
  </si>
  <si>
    <t>条件2</t>
    <rPh sb="0" eb="2">
      <t>ジョウケン</t>
    </rPh>
    <phoneticPr fontId="2"/>
  </si>
  <si>
    <t>条件3</t>
    <rPh sb="0" eb="2">
      <t>ジョウケン</t>
    </rPh>
    <phoneticPr fontId="2"/>
  </si>
  <si>
    <t>所在地</t>
    <rPh sb="0" eb="3">
      <t>ショザイチ</t>
    </rPh>
    <phoneticPr fontId="6"/>
  </si>
  <si>
    <t>サービス種別（単価別）</t>
    <rPh sb="4" eb="6">
      <t>シュベツ</t>
    </rPh>
    <rPh sb="7" eb="10">
      <t>タンカベツ</t>
    </rPh>
    <phoneticPr fontId="6"/>
  </si>
  <si>
    <t>申請用番号</t>
    <rPh sb="0" eb="3">
      <t>シンセイヨウ</t>
    </rPh>
    <phoneticPr fontId="2"/>
  </si>
  <si>
    <t>様式第１号（第４条関係）</t>
    <rPh sb="0" eb="2">
      <t>ヨウシキ</t>
    </rPh>
    <rPh sb="2" eb="3">
      <t>ダイ</t>
    </rPh>
    <rPh sb="4" eb="5">
      <t>ゴウ</t>
    </rPh>
    <rPh sb="6" eb="7">
      <t>ダイ</t>
    </rPh>
    <rPh sb="8" eb="9">
      <t>ジョウ</t>
    </rPh>
    <rPh sb="9" eb="11">
      <t>カンケイ</t>
    </rPh>
    <phoneticPr fontId="3"/>
  </si>
  <si>
    <t>　（宛先）東大阪市長</t>
    <rPh sb="2" eb="3">
      <t>アテ</t>
    </rPh>
    <phoneticPr fontId="2"/>
  </si>
  <si>
    <t>〇申請日</t>
    <rPh sb="1" eb="3">
      <t>シンセイ</t>
    </rPh>
    <rPh sb="3" eb="4">
      <t>ビ</t>
    </rPh>
    <phoneticPr fontId="2"/>
  </si>
  <si>
    <t>法人所在地（住所）</t>
    <rPh sb="0" eb="2">
      <t>ホウジン</t>
    </rPh>
    <rPh sb="2" eb="5">
      <t>ショザイチ</t>
    </rPh>
    <rPh sb="6" eb="8">
      <t>ジュウショ</t>
    </rPh>
    <phoneticPr fontId="3"/>
  </si>
  <si>
    <t>名　称（法人名）</t>
    <rPh sb="0" eb="1">
      <t>ナ</t>
    </rPh>
    <rPh sb="2" eb="3">
      <t>ショウ</t>
    </rPh>
    <phoneticPr fontId="3"/>
  </si>
  <si>
    <t>金融機関コード</t>
    <rPh sb="0" eb="4">
      <t>キンユウキカン</t>
    </rPh>
    <phoneticPr fontId="2"/>
  </si>
  <si>
    <t>支店コード</t>
    <rPh sb="0" eb="2">
      <t>シテン</t>
    </rPh>
    <phoneticPr fontId="2"/>
  </si>
  <si>
    <t>〇　誓約事項等</t>
    <rPh sb="6" eb="7">
      <t>トウ</t>
    </rPh>
    <phoneticPr fontId="2"/>
  </si>
  <si>
    <t>（申請内容に関する誓約等）</t>
    <rPh sb="1" eb="3">
      <t>シンセイ</t>
    </rPh>
    <rPh sb="3" eb="5">
      <t>ナイヨウ</t>
    </rPh>
    <rPh sb="6" eb="7">
      <t>カン</t>
    </rPh>
    <rPh sb="9" eb="11">
      <t>セイヤク</t>
    </rPh>
    <rPh sb="11" eb="12">
      <t>トウ</t>
    </rPh>
    <phoneticPr fontId="3"/>
  </si>
  <si>
    <t>① 申請用番号欄に検索シートで表示された番号を入力</t>
    <rPh sb="2" eb="8">
      <t>シンセイヨウバンゴウラン</t>
    </rPh>
    <rPh sb="9" eb="11">
      <t>ケンサク</t>
    </rPh>
    <rPh sb="15" eb="17">
      <t>ヒョウジ</t>
    </rPh>
    <rPh sb="20" eb="22">
      <t>バンゴウ</t>
    </rPh>
    <rPh sb="23" eb="25">
      <t>ニュウリョク</t>
    </rPh>
    <phoneticPr fontId="2"/>
  </si>
  <si>
    <t>② 表示された施設・事業所名等を確認してください。</t>
    <rPh sb="2" eb="4">
      <t>ヒョウジ</t>
    </rPh>
    <rPh sb="7" eb="9">
      <t>シセツ</t>
    </rPh>
    <rPh sb="10" eb="15">
      <t>ジギョウショメイトウ</t>
    </rPh>
    <rPh sb="16" eb="18">
      <t>カクニン</t>
    </rPh>
    <phoneticPr fontId="2"/>
  </si>
  <si>
    <t>入力シート</t>
    <rPh sb="0" eb="2">
      <t>ニュウリョク</t>
    </rPh>
    <phoneticPr fontId="2"/>
  </si>
  <si>
    <t>令和</t>
    <rPh sb="0" eb="2">
      <t>レイワ</t>
    </rPh>
    <phoneticPr fontId="3"/>
  </si>
  <si>
    <t>（内訳）</t>
    <rPh sb="1" eb="3">
      <t>ウチワケ</t>
    </rPh>
    <phoneticPr fontId="3"/>
  </si>
  <si>
    <t>申請額</t>
    <rPh sb="0" eb="3">
      <t>シンセイガク</t>
    </rPh>
    <phoneticPr fontId="3"/>
  </si>
  <si>
    <t>文書番号</t>
    <rPh sb="0" eb="4">
      <t>ブンショバンゴウ</t>
    </rPh>
    <phoneticPr fontId="2"/>
  </si>
  <si>
    <t>通知日</t>
    <rPh sb="0" eb="3">
      <t>ツウチビ</t>
    </rPh>
    <phoneticPr fontId="2"/>
  </si>
  <si>
    <t>支店名等</t>
    <rPh sb="3" eb="4">
      <t>トウ</t>
    </rPh>
    <phoneticPr fontId="2"/>
  </si>
  <si>
    <t>口座名義カナ</t>
    <rPh sb="0" eb="4">
      <t>コウザメイギ</t>
    </rPh>
    <phoneticPr fontId="3"/>
  </si>
  <si>
    <t>支店名等</t>
    <rPh sb="0" eb="3">
      <t>シテンメイ</t>
    </rPh>
    <rPh sb="3" eb="4">
      <t>トウ</t>
    </rPh>
    <phoneticPr fontId="2"/>
  </si>
  <si>
    <t>申請日</t>
    <rPh sb="0" eb="3">
      <t>シンセイビ</t>
    </rPh>
    <phoneticPr fontId="2"/>
  </si>
  <si>
    <t>法人名カナ</t>
    <rPh sb="0" eb="3">
      <t>ホウジンメイ</t>
    </rPh>
    <phoneticPr fontId="2"/>
  </si>
  <si>
    <t>法人名</t>
    <rPh sb="0" eb="2">
      <t>ホウジン</t>
    </rPh>
    <rPh sb="2" eb="3">
      <t>メイ</t>
    </rPh>
    <phoneticPr fontId="2"/>
  </si>
  <si>
    <t>郵便番号</t>
    <rPh sb="0" eb="4">
      <t>ユウビンバンゴウ</t>
    </rPh>
    <phoneticPr fontId="2"/>
  </si>
  <si>
    <t>法人所在地</t>
    <rPh sb="0" eb="5">
      <t>ホウジンショザイチ</t>
    </rPh>
    <phoneticPr fontId="2"/>
  </si>
  <si>
    <t>連絡先</t>
    <rPh sb="0" eb="3">
      <t>レンラクサキ</t>
    </rPh>
    <phoneticPr fontId="2"/>
  </si>
  <si>
    <t>メールアドレス</t>
    <phoneticPr fontId="2"/>
  </si>
  <si>
    <t>代表者職</t>
    <rPh sb="0" eb="3">
      <t>ダイヒョウシャ</t>
    </rPh>
    <rPh sb="3" eb="4">
      <t>ショク</t>
    </rPh>
    <phoneticPr fontId="2"/>
  </si>
  <si>
    <t>代表者名</t>
    <rPh sb="0" eb="3">
      <t>ダイヒョウシャ</t>
    </rPh>
    <rPh sb="3" eb="4">
      <t>メイ</t>
    </rPh>
    <phoneticPr fontId="2"/>
  </si>
  <si>
    <t>担当者職</t>
    <rPh sb="0" eb="3">
      <t>タントウシャ</t>
    </rPh>
    <rPh sb="3" eb="4">
      <t>ショク</t>
    </rPh>
    <phoneticPr fontId="2"/>
  </si>
  <si>
    <t>担当者名</t>
    <rPh sb="0" eb="4">
      <t>タントウシャメイ</t>
    </rPh>
    <phoneticPr fontId="2"/>
  </si>
  <si>
    <t>金融機関名</t>
    <rPh sb="0" eb="5">
      <t>キンユウキカンメイ</t>
    </rPh>
    <phoneticPr fontId="2"/>
  </si>
  <si>
    <t>支店等名</t>
    <rPh sb="0" eb="4">
      <t>シテントウメイ</t>
    </rPh>
    <phoneticPr fontId="2"/>
  </si>
  <si>
    <t>口座名義カナ</t>
    <rPh sb="0" eb="4">
      <t>コウザメイギ</t>
    </rPh>
    <phoneticPr fontId="2"/>
  </si>
  <si>
    <t>口座名義人</t>
    <rPh sb="0" eb="5">
      <t>コウザメイギニン</t>
    </rPh>
    <phoneticPr fontId="2"/>
  </si>
  <si>
    <t>誓約等</t>
    <rPh sb="0" eb="3">
      <t>セイヤクトウ</t>
    </rPh>
    <phoneticPr fontId="2"/>
  </si>
  <si>
    <t>施設・事業所名</t>
  </si>
  <si>
    <t>サービス種別</t>
  </si>
  <si>
    <t>設置法人名</t>
    <rPh sb="0" eb="5">
      <t>セッチホウジンメイ</t>
    </rPh>
    <phoneticPr fontId="2"/>
  </si>
  <si>
    <t>申請法人名</t>
    <rPh sb="0" eb="5">
      <t>シンセイホウジンメイ</t>
    </rPh>
    <phoneticPr fontId="2"/>
  </si>
  <si>
    <t>申請額</t>
    <rPh sb="0" eb="3">
      <t>シンセイガク</t>
    </rPh>
    <phoneticPr fontId="2"/>
  </si>
  <si>
    <t>様式第３号（第５条関係）</t>
    <rPh sb="0" eb="2">
      <t>ヨウシキ</t>
    </rPh>
    <rPh sb="2" eb="3">
      <t>ダイ</t>
    </rPh>
    <rPh sb="4" eb="5">
      <t>ゴウ</t>
    </rPh>
    <rPh sb="6" eb="7">
      <t>ダイ</t>
    </rPh>
    <rPh sb="8" eb="9">
      <t>ジョウ</t>
    </rPh>
    <rPh sb="9" eb="11">
      <t>カンケイ</t>
    </rPh>
    <phoneticPr fontId="3"/>
  </si>
  <si>
    <t>記</t>
  </si>
  <si>
    <t>１　不交付の理由　　　</t>
  </si>
  <si>
    <t>以上</t>
  </si>
  <si>
    <t>※ 黄色セルのみご入力ください。</t>
    <rPh sb="9" eb="11">
      <t>ニュウリョク</t>
    </rPh>
    <phoneticPr fontId="2"/>
  </si>
  <si>
    <t>※ 振込先口座は上記の申請法人名義または代表者名義に限ります。</t>
    <rPh sb="4" eb="5">
      <t>サキ</t>
    </rPh>
    <rPh sb="5" eb="7">
      <t>コウザ</t>
    </rPh>
    <rPh sb="8" eb="10">
      <t>ジョウキ</t>
    </rPh>
    <rPh sb="11" eb="13">
      <t>シンセイ</t>
    </rPh>
    <rPh sb="13" eb="15">
      <t>ホウジン</t>
    </rPh>
    <rPh sb="15" eb="17">
      <t>メイギ</t>
    </rPh>
    <rPh sb="20" eb="23">
      <t>ダイヒョウシャ</t>
    </rPh>
    <rPh sb="23" eb="25">
      <t>メイギ</t>
    </rPh>
    <phoneticPr fontId="2"/>
  </si>
  <si>
    <t>３　誓約事項等</t>
    <rPh sb="6" eb="7">
      <t>トウ</t>
    </rPh>
    <phoneticPr fontId="2"/>
  </si>
  <si>
    <t>※ 申請時点において、事業を廃止している場合は対象外となります。</t>
    <phoneticPr fontId="1"/>
  </si>
  <si>
    <t>※必要事項記入欄の横に赤字のエラーメッセージ（未入力）が残っていないことを確認の上、申請してください。</t>
    <rPh sb="1" eb="3">
      <t>ヒツヨウ</t>
    </rPh>
    <rPh sb="3" eb="5">
      <t>ジコウ</t>
    </rPh>
    <rPh sb="5" eb="7">
      <t>キニュウ</t>
    </rPh>
    <rPh sb="7" eb="8">
      <t>ラン</t>
    </rPh>
    <rPh sb="9" eb="10">
      <t>ヨコ</t>
    </rPh>
    <rPh sb="11" eb="13">
      <t>アカジ</t>
    </rPh>
    <rPh sb="23" eb="26">
      <t>ミニュウリョク</t>
    </rPh>
    <rPh sb="28" eb="29">
      <t>ノコ</t>
    </rPh>
    <rPh sb="37" eb="39">
      <t>カクニン</t>
    </rPh>
    <rPh sb="40" eb="41">
      <t>ウエ</t>
    </rPh>
    <rPh sb="42" eb="44">
      <t>シンセイ</t>
    </rPh>
    <phoneticPr fontId="1"/>
  </si>
  <si>
    <t>　</t>
  </si>
  <si>
    <t>連番</t>
    <rPh sb="0" eb="2">
      <t>レンバン</t>
    </rPh>
    <phoneticPr fontId="2"/>
  </si>
  <si>
    <t>法人名チェック</t>
    <rPh sb="0" eb="2">
      <t>ホウジン</t>
    </rPh>
    <rPh sb="2" eb="3">
      <t>メイ</t>
    </rPh>
    <phoneticPr fontId="2"/>
  </si>
  <si>
    <t>設置法人合計額</t>
    <rPh sb="0" eb="4">
      <t>セッチホウジン</t>
    </rPh>
    <rPh sb="4" eb="6">
      <t>ゴウケイ</t>
    </rPh>
    <rPh sb="6" eb="7">
      <t>ガク</t>
    </rPh>
    <phoneticPr fontId="2"/>
  </si>
  <si>
    <t>金額チェック</t>
    <rPh sb="0" eb="2">
      <t>キンガク</t>
    </rPh>
    <phoneticPr fontId="2"/>
  </si>
  <si>
    <t>代表者名</t>
    <rPh sb="0" eb="3">
      <t>ダイヒョウシャ</t>
    </rPh>
    <rPh sb="3" eb="4">
      <t>メイ</t>
    </rPh>
    <phoneticPr fontId="2"/>
  </si>
  <si>
    <t>設置法人合計額</t>
    <rPh sb="0" eb="2">
      <t>セッチ</t>
    </rPh>
    <rPh sb="2" eb="4">
      <t>ホウジン</t>
    </rPh>
    <rPh sb="4" eb="6">
      <t>ゴウケイ</t>
    </rPh>
    <rPh sb="6" eb="7">
      <t>ガク</t>
    </rPh>
    <phoneticPr fontId="2"/>
  </si>
  <si>
    <t>検索結果</t>
    <rPh sb="0" eb="2">
      <t>ケンサク</t>
    </rPh>
    <rPh sb="2" eb="4">
      <t>ケッカ</t>
    </rPh>
    <phoneticPr fontId="2"/>
  </si>
  <si>
    <t>・申請内容は真正であり、本支援金と同様の目的の他の補助金、助成金等（大阪府の実施するものを除く）の交付を受けません。</t>
    <rPh sb="1" eb="3">
      <t>シンセイ</t>
    </rPh>
    <rPh sb="3" eb="5">
      <t>ナイヨウ</t>
    </rPh>
    <rPh sb="6" eb="8">
      <t>シンセイ</t>
    </rPh>
    <rPh sb="12" eb="13">
      <t>ホン</t>
    </rPh>
    <rPh sb="13" eb="16">
      <t>シエンキン</t>
    </rPh>
    <rPh sb="17" eb="19">
      <t>ドウヨウ</t>
    </rPh>
    <rPh sb="20" eb="22">
      <t>モクテキ</t>
    </rPh>
    <rPh sb="23" eb="24">
      <t>タ</t>
    </rPh>
    <rPh sb="25" eb="28">
      <t>ホジョキン</t>
    </rPh>
    <rPh sb="29" eb="31">
      <t>ジョセイ</t>
    </rPh>
    <rPh sb="31" eb="32">
      <t>キン</t>
    </rPh>
    <rPh sb="32" eb="33">
      <t>トウ</t>
    </rPh>
    <rPh sb="49" eb="51">
      <t>コウフ</t>
    </rPh>
    <rPh sb="52" eb="53">
      <t>ウ</t>
    </rPh>
    <phoneticPr fontId="3"/>
  </si>
  <si>
    <t>・申請内容は真正であり、本支援金と同様の目的の他の補助金、助成金等（大阪府の実施するものを除く）の交付を受けません。</t>
    <phoneticPr fontId="3"/>
  </si>
  <si>
    <t>事業所数</t>
    <rPh sb="0" eb="4">
      <t>ジギョウショスウ</t>
    </rPh>
    <phoneticPr fontId="2"/>
  </si>
  <si>
    <t>法人データ</t>
    <rPh sb="0" eb="2">
      <t>ホウジン</t>
    </rPh>
    <phoneticPr fontId="2"/>
  </si>
  <si>
    <t>事業所データ</t>
    <rPh sb="0" eb="3">
      <t>ジギョウショ</t>
    </rPh>
    <phoneticPr fontId="2"/>
  </si>
  <si>
    <t>事業所・施設名</t>
    <phoneticPr fontId="2"/>
  </si>
  <si>
    <t>区分</t>
    <rPh sb="0" eb="2">
      <t>クブン</t>
    </rPh>
    <phoneticPr fontId="2"/>
  </si>
  <si>
    <t>サービス種別等の区分
（選択または入力）</t>
    <rPh sb="4" eb="6">
      <t>シュベツ</t>
    </rPh>
    <rPh sb="6" eb="7">
      <t>トウ</t>
    </rPh>
    <rPh sb="8" eb="10">
      <t>クブン</t>
    </rPh>
    <rPh sb="12" eb="14">
      <t>センタク</t>
    </rPh>
    <rPh sb="17" eb="19">
      <t>ニュウリョク</t>
    </rPh>
    <phoneticPr fontId="6"/>
  </si>
  <si>
    <t>サービス種別等の区分</t>
    <rPh sb="4" eb="6">
      <t>シュベツ</t>
    </rPh>
    <rPh sb="6" eb="7">
      <t>トウ</t>
    </rPh>
    <rPh sb="8" eb="10">
      <t>クブン</t>
    </rPh>
    <phoneticPr fontId="6"/>
  </si>
  <si>
    <t>３　区分</t>
    <rPh sb="2" eb="4">
      <t>クブン</t>
    </rPh>
    <phoneticPr fontId="2"/>
  </si>
  <si>
    <t>２　事業所・施設名</t>
    <rPh sb="8" eb="9">
      <t>メイ</t>
    </rPh>
    <phoneticPr fontId="2"/>
  </si>
  <si>
    <t>４　確定金額</t>
    <rPh sb="2" eb="6">
      <t>カクテイキンガク</t>
    </rPh>
    <phoneticPr fontId="2"/>
  </si>
  <si>
    <t>６　返還額</t>
    <rPh sb="2" eb="5">
      <t>ヘンカンガク</t>
    </rPh>
    <phoneticPr fontId="2"/>
  </si>
  <si>
    <t>５　交付済額</t>
    <rPh sb="2" eb="5">
      <t>コウフズ</t>
    </rPh>
    <rPh sb="5" eb="6">
      <t>ガク</t>
    </rPh>
    <phoneticPr fontId="2"/>
  </si>
  <si>
    <t>７　返還期限</t>
    <rPh sb="2" eb="6">
      <t>ヘンカンキゲン</t>
    </rPh>
    <phoneticPr fontId="2"/>
  </si>
  <si>
    <t>８　返還方法</t>
    <rPh sb="2" eb="6">
      <t>ヘンカンホウホウ</t>
    </rPh>
    <phoneticPr fontId="2"/>
  </si>
  <si>
    <t>別紙納付書による</t>
    <phoneticPr fontId="2"/>
  </si>
  <si>
    <t>１　取消の区分</t>
    <rPh sb="2" eb="4">
      <t>トリケシ</t>
    </rPh>
    <rPh sb="5" eb="7">
      <t>クブン</t>
    </rPh>
    <phoneticPr fontId="2"/>
  </si>
  <si>
    <t>２　取消理由</t>
    <rPh sb="2" eb="4">
      <t>トリケシ</t>
    </rPh>
    <phoneticPr fontId="2"/>
  </si>
  <si>
    <t>３　事業所・施設名</t>
    <rPh sb="8" eb="9">
      <t>メイ</t>
    </rPh>
    <phoneticPr fontId="2"/>
  </si>
  <si>
    <t>（交付決定に関する同意）</t>
    <rPh sb="1" eb="5">
      <t>コウフケッテイ</t>
    </rPh>
    <phoneticPr fontId="3"/>
  </si>
  <si>
    <t>・本支援金の交付に際しては、上記振込先への振込をもって決定及び通知とすることに同意します。</t>
    <phoneticPr fontId="3"/>
  </si>
  <si>
    <t>・申請内容に虚偽のある場合、その他法令又は要綱に違反したときは、決定を取り消し、返還を求める場合があることに同意します。</t>
    <rPh sb="1" eb="3">
      <t>シンセイ</t>
    </rPh>
    <rPh sb="3" eb="5">
      <t>ナイヨウ</t>
    </rPh>
    <rPh sb="6" eb="8">
      <t>キョギ</t>
    </rPh>
    <rPh sb="11" eb="13">
      <t>バアイ</t>
    </rPh>
    <rPh sb="16" eb="17">
      <t>タ</t>
    </rPh>
    <rPh sb="17" eb="19">
      <t>ホウレイ</t>
    </rPh>
    <rPh sb="19" eb="20">
      <t>マタ</t>
    </rPh>
    <rPh sb="21" eb="23">
      <t>ヨウコウ</t>
    </rPh>
    <rPh sb="24" eb="26">
      <t>イハン</t>
    </rPh>
    <rPh sb="32" eb="34">
      <t>ケッテイ</t>
    </rPh>
    <rPh sb="35" eb="36">
      <t>ト</t>
    </rPh>
    <rPh sb="37" eb="38">
      <t>ケ</t>
    </rPh>
    <rPh sb="40" eb="42">
      <t>ヘンカン</t>
    </rPh>
    <rPh sb="43" eb="44">
      <t>モト</t>
    </rPh>
    <rPh sb="46" eb="48">
      <t>バアイ</t>
    </rPh>
    <rPh sb="54" eb="56">
      <t>ドウイ</t>
    </rPh>
    <phoneticPr fontId="3"/>
  </si>
  <si>
    <t>より、下記の通り申請及び請求いたします。</t>
    <rPh sb="10" eb="11">
      <t>オヨ</t>
    </rPh>
    <rPh sb="12" eb="14">
      <t>セイキュウ</t>
    </rPh>
    <phoneticPr fontId="2"/>
  </si>
  <si>
    <t>一部取消／全部取消</t>
    <rPh sb="0" eb="2">
      <t>イチブ</t>
    </rPh>
    <rPh sb="2" eb="4">
      <t>トリケシ</t>
    </rPh>
    <rPh sb="5" eb="9">
      <t>ゼンブトリケシ</t>
    </rPh>
    <phoneticPr fontId="2"/>
  </si>
  <si>
    <t>〇〇ため。</t>
    <phoneticPr fontId="2"/>
  </si>
  <si>
    <t>　　　　　　　　　円</t>
    <rPh sb="9" eb="10">
      <t>エン</t>
    </rPh>
    <phoneticPr fontId="2"/>
  </si>
  <si>
    <t>令和　　年　　月　　日</t>
    <rPh sb="0" eb="2">
      <t>レイワ</t>
    </rPh>
    <rPh sb="4" eb="5">
      <t>ネン</t>
    </rPh>
    <rPh sb="7" eb="8">
      <t>ガツ</t>
    </rPh>
    <rPh sb="10" eb="11">
      <t>ニチ</t>
    </rPh>
    <phoneticPr fontId="2"/>
  </si>
  <si>
    <t>設置法人名</t>
    <rPh sb="0" eb="4">
      <t>セッチホウジン</t>
    </rPh>
    <rPh sb="4" eb="5">
      <t>メイ</t>
    </rPh>
    <phoneticPr fontId="2"/>
  </si>
  <si>
    <t>（交付決定に関する同意）</t>
    <rPh sb="6" eb="7">
      <t>カン</t>
    </rPh>
    <rPh sb="9" eb="11">
      <t>ドウイ</t>
    </rPh>
    <phoneticPr fontId="3"/>
  </si>
  <si>
    <t>・申請内容に虚偽のある場合、その他法令又は要綱に違反したときは、決定を取り消し、返還を求める場合があることに同意します。</t>
    <phoneticPr fontId="3"/>
  </si>
  <si>
    <t>大阪府東大阪市上六万寺町１３番４７号　</t>
  </si>
  <si>
    <t>（内訳　次葉のとおり）</t>
    <rPh sb="1" eb="3">
      <t>ウチワケ</t>
    </rPh>
    <rPh sb="4" eb="6">
      <t>ジヨウ</t>
    </rPh>
    <phoneticPr fontId="2"/>
  </si>
  <si>
    <t>連番</t>
  </si>
  <si>
    <t>金額</t>
  </si>
  <si>
    <t>摘要</t>
  </si>
  <si>
    <t>用途区分</t>
  </si>
  <si>
    <t>登録番号</t>
  </si>
  <si>
    <t>郵便本番</t>
  </si>
  <si>
    <t>郵便枝番</t>
  </si>
  <si>
    <t>住所１</t>
  </si>
  <si>
    <t>住所２</t>
  </si>
  <si>
    <t>債権者名上段</t>
  </si>
  <si>
    <t>債権者名下段</t>
  </si>
  <si>
    <t>代表者肩書</t>
  </si>
  <si>
    <t>代表者名</t>
  </si>
  <si>
    <t>控除科目1</t>
  </si>
  <si>
    <t>控除額1</t>
  </si>
  <si>
    <t>控除所属1</t>
  </si>
  <si>
    <t>控除所属名1</t>
  </si>
  <si>
    <t>控除科目2</t>
  </si>
  <si>
    <t>控除額2</t>
  </si>
  <si>
    <t>控除所属2</t>
  </si>
  <si>
    <t>控除所属名2</t>
  </si>
  <si>
    <t>控除科目3</t>
  </si>
  <si>
    <t>控除額3</t>
  </si>
  <si>
    <t>控除所属3</t>
  </si>
  <si>
    <t>控除所属名3</t>
  </si>
  <si>
    <t>控除科目4</t>
  </si>
  <si>
    <t>控除額4</t>
  </si>
  <si>
    <t>控除所属4</t>
  </si>
  <si>
    <t>控除所属名4</t>
  </si>
  <si>
    <t>控除科目5</t>
  </si>
  <si>
    <t>控除額5</t>
  </si>
  <si>
    <t>控除所属5</t>
  </si>
  <si>
    <t>控除所属名5</t>
  </si>
  <si>
    <t>控除科目6</t>
  </si>
  <si>
    <t>控除額6</t>
  </si>
  <si>
    <t>控除所属6</t>
  </si>
  <si>
    <t>控除所属名6</t>
  </si>
  <si>
    <t>控除合計額</t>
  </si>
  <si>
    <t>差引額</t>
  </si>
  <si>
    <t>徴収区分</t>
  </si>
  <si>
    <t>支払人数</t>
  </si>
  <si>
    <t>源泉帳票区分</t>
  </si>
  <si>
    <t>源泉適用区分</t>
  </si>
  <si>
    <t>非課税額</t>
  </si>
  <si>
    <t>カナ氏名</t>
  </si>
  <si>
    <t>生年月日</t>
  </si>
  <si>
    <t>備考</t>
  </si>
  <si>
    <t>0</t>
  </si>
  <si>
    <t/>
  </si>
  <si>
    <t>負担行為用データ</t>
    <rPh sb="0" eb="2">
      <t>フタン</t>
    </rPh>
    <rPh sb="2" eb="4">
      <t>コウイ</t>
    </rPh>
    <rPh sb="4" eb="5">
      <t>ヨウ</t>
    </rPh>
    <phoneticPr fontId="2"/>
  </si>
  <si>
    <t>支出命令用データ</t>
    <rPh sb="0" eb="4">
      <t>シシュツメイレイ</t>
    </rPh>
    <rPh sb="4" eb="5">
      <t>ヨウ</t>
    </rPh>
    <phoneticPr fontId="2"/>
  </si>
  <si>
    <t>受取方法</t>
  </si>
  <si>
    <t>口座識別</t>
  </si>
  <si>
    <t>金融機関コード</t>
  </si>
  <si>
    <t>金融機関名</t>
  </si>
  <si>
    <t>本支店コード</t>
  </si>
  <si>
    <t>本支店名</t>
  </si>
  <si>
    <t>預金種類</t>
  </si>
  <si>
    <t>口座番号</t>
  </si>
  <si>
    <t>口座名義人</t>
  </si>
  <si>
    <t>受用途区分</t>
  </si>
  <si>
    <t>受登録番号</t>
  </si>
  <si>
    <t>受郵便本番</t>
  </si>
  <si>
    <t>受郵便枝番</t>
  </si>
  <si>
    <t>受住所１</t>
  </si>
  <si>
    <t>受住所２</t>
  </si>
  <si>
    <t>受取者名上段</t>
  </si>
  <si>
    <t>受取者名下段</t>
  </si>
  <si>
    <t>受代表者肩書</t>
  </si>
  <si>
    <t>受代表者名</t>
  </si>
  <si>
    <t>受口座識別</t>
  </si>
  <si>
    <t>受金融機関コード</t>
  </si>
  <si>
    <t>受金融機関名</t>
  </si>
  <si>
    <t>受本支店コード</t>
  </si>
  <si>
    <t>受本支店名</t>
  </si>
  <si>
    <t>受預金種類</t>
  </si>
  <si>
    <t>受口座番号</t>
  </si>
  <si>
    <t>受口座名義人</t>
  </si>
  <si>
    <t>請求書番号</t>
  </si>
  <si>
    <t>前金Ｆ</t>
  </si>
  <si>
    <t>受前金Ｆ</t>
  </si>
  <si>
    <t>01</t>
  </si>
  <si>
    <t>大阪府東大阪市菱江五丁目２番３４号　</t>
  </si>
  <si>
    <t>株式会社　ライフケア</t>
  </si>
  <si>
    <t>社会福祉法人　インクルーシヴライフ協会</t>
  </si>
  <si>
    <t>社会福祉法人　大阪府社会福祉事業団</t>
  </si>
  <si>
    <t>一般社団法人ｈａｐｐｉｎｅｓｓ</t>
  </si>
  <si>
    <t>株式会社　グローバルジョイント</t>
  </si>
  <si>
    <t>株式会社　Ｐｒｉｓｍ</t>
  </si>
  <si>
    <t>大阪府東大阪市西石切町七丁目４番５号　</t>
  </si>
  <si>
    <t>特定非営利活動法人　発達障害サポートセンターピュア</t>
  </si>
  <si>
    <t>大阪府東大阪市御厨南二丁目６番２２号　</t>
  </si>
  <si>
    <t>ＮＰＯ法人　Ｃｈｅｒｉ</t>
  </si>
  <si>
    <t>ＮＰＯ法人　ふぁんじゅーる</t>
  </si>
  <si>
    <t>ＣｉｅＬ</t>
  </si>
  <si>
    <t>大阪府東大阪市菱屋東三丁目２番２４号　</t>
  </si>
  <si>
    <t>社会福祉法人　枚岡福祉会</t>
  </si>
  <si>
    <t>株式会社　ノーサイド</t>
  </si>
  <si>
    <t>大阪府東大阪市荒川二丁目８番２６号　</t>
  </si>
  <si>
    <t>合同会社　なないろの絆</t>
  </si>
  <si>
    <t>株式会社　アシスト</t>
  </si>
  <si>
    <t>株式会社　アール・ジェイ・エス</t>
  </si>
  <si>
    <t>大阪府東大阪市下六万寺町一丁目２番１８号　</t>
  </si>
  <si>
    <t>株式会社　ＣＬＡＮ</t>
  </si>
  <si>
    <t>ＣＬＡＮ東大阪</t>
  </si>
  <si>
    <t>大阪府東大阪市池島町三丁目１２番２８号　</t>
  </si>
  <si>
    <t>ＮＰＯ法人　夢</t>
  </si>
  <si>
    <t>大阪府東大阪市四条町１０番２２号　</t>
  </si>
  <si>
    <t>大阪府東大阪市桜町５番４号　</t>
  </si>
  <si>
    <t>有限会社　幸智</t>
  </si>
  <si>
    <t>大阪府東大阪市南鴻池町二丁目１０番２５号　</t>
  </si>
  <si>
    <t>大阪府東大阪市四条町９番８号　</t>
  </si>
  <si>
    <t>社会福祉法人　東大阪市社会福祉事業団</t>
  </si>
  <si>
    <t>社会福祉法人慶生会</t>
  </si>
  <si>
    <t>一般社団法人ふせ支援ネットワーク</t>
  </si>
  <si>
    <t>一般社団法人　久愛会</t>
  </si>
  <si>
    <t>一般社団法人ソーシャルインクルージョン</t>
  </si>
  <si>
    <t>一般社団法人　ふらっと</t>
  </si>
  <si>
    <t>一般社団法人　ＦＲＥＥ　ＳＴＹＬＥ</t>
  </si>
  <si>
    <t>株式会社　キューオーエル</t>
  </si>
  <si>
    <t>株式会社　幸</t>
  </si>
  <si>
    <t>合同会社　ひまわりハウス</t>
  </si>
  <si>
    <t>有限会社　ハッピー・ケア・サポート</t>
  </si>
  <si>
    <t>合同会社　フルスマイル</t>
  </si>
  <si>
    <t>株式会社　シンシア</t>
  </si>
  <si>
    <t>株式会社　関通</t>
  </si>
  <si>
    <t>あいる総合福祉合同会社</t>
  </si>
  <si>
    <t>株式会社　Ｔ’ｓ</t>
  </si>
  <si>
    <t>株式会社　ベルキス</t>
  </si>
  <si>
    <t>株式会社ＥＹＡＳ</t>
  </si>
  <si>
    <t>株式会社ＭＥＤＩＣＡＬ　ＵＰ</t>
  </si>
  <si>
    <t>株式会社ＮＥＸＴ　ＰＬＥＡＳＵＲＥ</t>
  </si>
  <si>
    <t>株式会社クラ・ゼミ</t>
  </si>
  <si>
    <t>株式会社タンネの森</t>
  </si>
  <si>
    <t>合同会社　ノーシージー</t>
  </si>
  <si>
    <t>合同会社フルール</t>
  </si>
  <si>
    <t>合同会社りんぐ</t>
  </si>
  <si>
    <t>株式会社ＴＬマネジメント関西</t>
  </si>
  <si>
    <t>有限会社エスエヌ企画</t>
  </si>
  <si>
    <t>有限会社のびのび</t>
  </si>
  <si>
    <t>有信アクロス株式会社</t>
  </si>
  <si>
    <t>株式会社　アトラス</t>
  </si>
  <si>
    <t>ＭＯＴＩＯＮ　ＰＬＵＳ株式会社</t>
  </si>
  <si>
    <t>株式会社　夢絆</t>
  </si>
  <si>
    <t>株式会社　メディケア・リハビリ</t>
  </si>
  <si>
    <t>合同会社　Ａｖｅｎｉｒ</t>
  </si>
  <si>
    <t>株式会社　ＡＬＯＨＡ</t>
  </si>
  <si>
    <t>株式会社　ｓｐｅｒａｎｚａ</t>
  </si>
  <si>
    <t>苺　合同会社</t>
  </si>
  <si>
    <t>エヌディエムキッチン　合同会社</t>
  </si>
  <si>
    <t>エイキッズ　株式会社</t>
  </si>
  <si>
    <t>合同会社　ＵＭＥＭＩＴＳＵ</t>
  </si>
  <si>
    <t>株式会社　ｉｎ　ｔｈｅ　Ｒｉｖｅｒ</t>
  </si>
  <si>
    <t>株式会社　あすなろ</t>
  </si>
  <si>
    <t>株式会社　ビゴップ</t>
  </si>
  <si>
    <t>有限会社　三洋特殊鋲螺製作所</t>
  </si>
  <si>
    <t>デンドロビューム　合同会社</t>
  </si>
  <si>
    <t>カイ・クリーンテクノサービス　株式会社</t>
  </si>
  <si>
    <t>合同会社のびのび</t>
  </si>
  <si>
    <t>合同会社はじまり</t>
  </si>
  <si>
    <t>株式会社　大志をいだけ</t>
  </si>
  <si>
    <t>株式会社　Ｇｏｔｏｓｃｈｏｏｌ</t>
  </si>
  <si>
    <t>有限会社　横谷建設工業</t>
  </si>
  <si>
    <t>合同会社　すくはぐ</t>
  </si>
  <si>
    <t>株式会社　ＫＡＲＨＡ</t>
  </si>
  <si>
    <t>株式会社　ピースフル</t>
  </si>
  <si>
    <t>合同会社　スタートライン</t>
  </si>
  <si>
    <t>Ｊ＆Ｍ　株式会社</t>
  </si>
  <si>
    <t>合同会社　ＩＩＮＡ</t>
  </si>
  <si>
    <t>株式会社　Ｐｌｕｓ　Ｋｅｉｇｏ．</t>
  </si>
  <si>
    <t>合同会社　みらい共生社会推進協議会</t>
  </si>
  <si>
    <t>株式会社　こども社会サポート</t>
  </si>
  <si>
    <t>株式会社　小さな蕾</t>
  </si>
  <si>
    <t>合同会社　ハッピーウェイ</t>
  </si>
  <si>
    <t>特定非営利活動法人　ぴよぴよ会</t>
  </si>
  <si>
    <t>特定非営利活動法人　フューチャー</t>
  </si>
  <si>
    <t>ＮＰＯ法人　Ｆａｒｒａｇｏ</t>
  </si>
  <si>
    <t>たっくる</t>
  </si>
  <si>
    <t>児童発達支援　放課後等デイサービス　よりそい</t>
  </si>
  <si>
    <t>発達障害支援センターＰＡＬ</t>
  </si>
  <si>
    <t>慶生会ＫＩＤＳステージ鴻池</t>
  </si>
  <si>
    <t>そだちの家まちかど</t>
  </si>
  <si>
    <t>クレア　キッズ</t>
  </si>
  <si>
    <t>オープンカフェ</t>
  </si>
  <si>
    <t>放課後等デイサービスはぴねす</t>
  </si>
  <si>
    <t>ｂａｍｂｏｏスポーツ塾　３号店</t>
  </si>
  <si>
    <t>放課後等デイサービス　フリースタイル</t>
  </si>
  <si>
    <t>架け橋</t>
  </si>
  <si>
    <t>放課後等デイサービス　ノーサイド</t>
  </si>
  <si>
    <t>放課後等デイサービスノーサイド西堤</t>
  </si>
  <si>
    <t>児童発達支援・放課後等デイサービスすたーりー</t>
  </si>
  <si>
    <t>児童発達支援・放課後等デイサービスすたーりー花園</t>
  </si>
  <si>
    <t>ひまわりハウス</t>
  </si>
  <si>
    <t>はっぴー・キッズ</t>
  </si>
  <si>
    <t>はっぴー・デイズ</t>
  </si>
  <si>
    <t>児童デイサービス　さちのいえ</t>
  </si>
  <si>
    <t>なないろの絆児童デイサービス</t>
  </si>
  <si>
    <t>フルスマイル</t>
  </si>
  <si>
    <t>放課後等デイサービスアクティブ</t>
  </si>
  <si>
    <t>ぷらすてん</t>
  </si>
  <si>
    <t>放課後デイサービス蓮っ子クラブ</t>
  </si>
  <si>
    <t>野うさぎ</t>
  </si>
  <si>
    <t>放課後等デイサービスレスト</t>
  </si>
  <si>
    <t>ハッピーテラス俊徳道教室</t>
  </si>
  <si>
    <t>にじいろ</t>
  </si>
  <si>
    <t>Ｌｕｃａ’ｓ　ｈｏｕｓｅ</t>
  </si>
  <si>
    <t>ｓｅａｎ’ｓ　ｈｏｕｓｅ</t>
  </si>
  <si>
    <t>Ｄｏｔｔｉ　ｈｏｕｓｅ</t>
  </si>
  <si>
    <t>放課後等デイサービス　ウィズ・ユー花園</t>
  </si>
  <si>
    <t>あゆむとはずむ</t>
  </si>
  <si>
    <t>放課後等デイサービス　Ｓｔｕｄｙ</t>
  </si>
  <si>
    <t>放課後等デイサービス　くるみ</t>
  </si>
  <si>
    <t>児童デイサービスくさかのお家</t>
  </si>
  <si>
    <t>児童デイサービスまちまち</t>
  </si>
  <si>
    <t>個別療育　もあ</t>
  </si>
  <si>
    <t>癒しの森Ｋｉｄｓみくりや</t>
  </si>
  <si>
    <t>癒しの森Ｋｉｄｓ　わかえ</t>
  </si>
  <si>
    <t>ピース玉串店</t>
  </si>
  <si>
    <t>こどもサポート教室「きらり」高井田駅前校</t>
  </si>
  <si>
    <t>こどもサポート教室「きらり」新石切駅前校</t>
  </si>
  <si>
    <t>コペルプラス　近江堂教室</t>
  </si>
  <si>
    <t>ハッピーテラス河内花園教室</t>
  </si>
  <si>
    <t>放課後等デイサービスやたがらす</t>
  </si>
  <si>
    <t>ひまわり近江堂</t>
  </si>
  <si>
    <t>リライト</t>
  </si>
  <si>
    <t>メルシー中野</t>
  </si>
  <si>
    <t>ライズ児童デイサービス　東大阪よしだ</t>
  </si>
  <si>
    <t>ライズ児童デイサービスやえのさと</t>
  </si>
  <si>
    <t>ヤンチャリカ</t>
  </si>
  <si>
    <t>放課後等デイサービスウィズ・ユー加納</t>
  </si>
  <si>
    <t>ｃｏｃｏｌｏ児童デイサービス</t>
  </si>
  <si>
    <t>ｃｏｃｏｌｏ児童デイサービス　いしきり</t>
  </si>
  <si>
    <t>きりんのあくび　ｋｉｄｓ　ながせ</t>
  </si>
  <si>
    <t>きりんのあくび　ｋｉｄｓ　ふせ</t>
  </si>
  <si>
    <t>きりんのあくび　ｋｉｄｓ　しゅんとく</t>
  </si>
  <si>
    <t>きりんのあくび　ｋｉｄｓ　みと</t>
  </si>
  <si>
    <t>きりんのあくび　ｋｉｄｓ　さんのせ</t>
  </si>
  <si>
    <t>きりんのあくび　ｋｉｄｓ　とくあん</t>
  </si>
  <si>
    <t>きりんのあくび　ｌｉｆｅ　ふせ</t>
  </si>
  <si>
    <t>ピースドリーム</t>
  </si>
  <si>
    <t>ピースドリーム　荒川教室</t>
  </si>
  <si>
    <t>ＰＡＲＣ（パルク）ひがしおおさか</t>
  </si>
  <si>
    <t>ＰＡＲＣ（パルク）ウィル東大阪</t>
  </si>
  <si>
    <t>スポーツプラザＡｖｅｎｉｒ</t>
  </si>
  <si>
    <t>放課後等デイサービス　ルアナ</t>
  </si>
  <si>
    <t>スペアミント　東大阪</t>
  </si>
  <si>
    <t>いちご</t>
  </si>
  <si>
    <t>おおきな木東大阪吉田</t>
  </si>
  <si>
    <t>こぱんはうすさくら河内花園駅前教室</t>
  </si>
  <si>
    <t>ことば音楽療法教室みそら</t>
  </si>
  <si>
    <t>放課後等デイサービス　ウィズ・ユー鴻池</t>
  </si>
  <si>
    <t>放課後等デイサービス　ウィズ・ユー鴻池２ｎｄ</t>
  </si>
  <si>
    <t>あすなろキッズ</t>
  </si>
  <si>
    <t>えんふれキッズ東大阪</t>
  </si>
  <si>
    <t>ゆにこーんみゅうず</t>
  </si>
  <si>
    <t>ゆにこーんハート</t>
  </si>
  <si>
    <t>インフィニティ</t>
  </si>
  <si>
    <t>インフィニティ～セカンド～</t>
  </si>
  <si>
    <t>よつばきっず</t>
  </si>
  <si>
    <t>のびのび</t>
  </si>
  <si>
    <t>たんぽぽの家</t>
  </si>
  <si>
    <t>早期療育専門　ぱちぱち</t>
  </si>
  <si>
    <t>児童発達支援・放課後等デイサービス　ＬＵＭＯ　東大阪校</t>
  </si>
  <si>
    <t>児童発達支援　放課後等デイサービス　コスモス</t>
  </si>
  <si>
    <t>すくはぐ東鴻池</t>
  </si>
  <si>
    <t>カラウィル</t>
  </si>
  <si>
    <t>だんけ石切</t>
  </si>
  <si>
    <t>フリースクール　スタートライン</t>
  </si>
  <si>
    <t>こどもプラス大蓮</t>
  </si>
  <si>
    <t>児童発達支援・放課後等デイサービス　いいな</t>
  </si>
  <si>
    <t>ふくふく　Ｋｉｄｓ　Ｃｌｕｂ</t>
  </si>
  <si>
    <t>児童発達支援・放課後等デイサービス　ヒトツナひょうたん山教室</t>
  </si>
  <si>
    <t>こどもカフェ</t>
  </si>
  <si>
    <t>児童発達支援・放課後等デイサービス　ぽぽのいえ</t>
  </si>
  <si>
    <t>児童発達支援・放課後等デイサービスわくわく</t>
  </si>
  <si>
    <t>あいえす・すだち</t>
  </si>
  <si>
    <t>放課後等デイサービスぴよくらぶ</t>
  </si>
  <si>
    <t>ピュアサポート教室</t>
  </si>
  <si>
    <t>児童デイサービス夢</t>
  </si>
  <si>
    <t>児童デイサービスパレット</t>
  </si>
  <si>
    <t>はぐの家</t>
  </si>
  <si>
    <t>児童デイサービスフューチャー</t>
  </si>
  <si>
    <t>児童デイサービス　ふぁんふぁん</t>
  </si>
  <si>
    <t>Ａ－ｃｏｒｎ</t>
  </si>
  <si>
    <t>障害児通所支援</t>
  </si>
  <si>
    <t>障害児通所支援</t>
    <phoneticPr fontId="2"/>
  </si>
  <si>
    <t>大阪府東大阪市新町２２番２２号　</t>
  </si>
  <si>
    <t>大阪府東大阪市鴻池元町７－９　</t>
  </si>
  <si>
    <t>大阪府東大阪市太平寺二丁目７番２号　</t>
  </si>
  <si>
    <t>大阪府東大阪市上六万寺町１番１８号　</t>
  </si>
  <si>
    <t>大阪府東大阪市寿町三丁目８番１３号　</t>
  </si>
  <si>
    <t>大阪府東大阪市宝町１８番８号３Ｆ　</t>
  </si>
  <si>
    <t>大阪府東大阪市東山町５番８号　</t>
  </si>
  <si>
    <t>大阪府東大阪市横沼町一丁目１４番１７号　マンシオン９９　４０１号室</t>
  </si>
  <si>
    <t>大阪府東大阪市荒本新町６番３６号　ロイヤルマツイ１Ｆ</t>
  </si>
  <si>
    <t>大阪府東大阪市西石切町五丁目２番１７号　ルクソール石切１Ｆ</t>
  </si>
  <si>
    <t>大阪府東大阪市下小阪一丁目１３番６号　１０１号</t>
  </si>
  <si>
    <t>大阪府東大阪市吉田五丁目６番２５号　</t>
  </si>
  <si>
    <t>大阪府東大阪市西堤学園町一丁目８番７号　</t>
  </si>
  <si>
    <t>大阪府東大阪市高井田２８番２１号　グラン・ドゥ・ルイＡ－１号室</t>
  </si>
  <si>
    <t>大阪府東大阪市西堤本通西三丁目１番２６号　１Ｆ　</t>
  </si>
  <si>
    <t>大阪府東大阪市岩田町五丁目１番２２号　吉田ハイツ１階</t>
  </si>
  <si>
    <t>大阪府東大阪市下六万寺町二丁目２番７号　レジデンスグラッソーレ１階店舗南側</t>
  </si>
  <si>
    <t>大阪府東大阪市新池島町二丁目２０番３６号　２階２０１号室</t>
  </si>
  <si>
    <t>大阪府東大阪市池島町三丁目２番３６号　１Ｆ</t>
  </si>
  <si>
    <t>大阪府東大阪市大蓮東一丁目１５番９号　</t>
  </si>
  <si>
    <t>大阪府東大阪市荒川二丁目２４番８号　</t>
  </si>
  <si>
    <t>大阪府東大阪市高井田西六丁目３番２２号　アメニティ深江橋１１３号室</t>
  </si>
  <si>
    <t>大阪府東大阪市俊徳町一丁目６番２５号　メゾンモア１階</t>
  </si>
  <si>
    <t>大阪府東大阪市長堂三丁目２１番２３号　</t>
  </si>
  <si>
    <t>大阪府東大阪市下六万寺町一丁目７番１２号　</t>
  </si>
  <si>
    <t>大阪府東大阪市下六万寺町三丁目７番２６号　</t>
  </si>
  <si>
    <t>大阪府東大阪市稲葉二丁目２番５５号　</t>
  </si>
  <si>
    <t>大阪府東大阪市池島町八丁目１番４０号　山田店舗２階</t>
  </si>
  <si>
    <t>大阪府東大阪市吉田七丁目８番４７号　</t>
  </si>
  <si>
    <t>大阪府東大阪市桜町４番４号　</t>
  </si>
  <si>
    <t>大阪府東大阪市日下町三丁目６番３７号　</t>
  </si>
  <si>
    <t>大阪府東大阪市高井田元町二丁目７番６号　６階・７階</t>
  </si>
  <si>
    <t>大阪府東大阪市御厨中二丁目４番６号２階　</t>
  </si>
  <si>
    <t>大阪府東大阪市瓜生堂一丁目１３番２１号２階　</t>
  </si>
  <si>
    <t>大阪府東大阪市玉串町西三丁目１番３号棟　１０３号室</t>
  </si>
  <si>
    <t>大阪府東大阪市川俣一丁目１番８号　藤田ビル５階</t>
  </si>
  <si>
    <t>大阪府東大阪市東山町５番８号　龍野ビル５Ｆ</t>
  </si>
  <si>
    <t>大阪府東大阪市近江堂二丁目６番４号　新栄プロパティー近江堂３Ａ</t>
  </si>
  <si>
    <t>大阪府東大阪市稲葉三丁目１１番２３号　ＴＯＹＯビル１階西側</t>
  </si>
  <si>
    <t>大阪府東大阪市長田二丁目４番１４号　</t>
  </si>
  <si>
    <t>大阪府東大阪市近江堂三丁目５番１号　</t>
  </si>
  <si>
    <t>大阪府東大阪市稲田新町二丁目１４番７号　</t>
  </si>
  <si>
    <t>大阪府東大阪市中野二丁目９番２４号　アコード１階</t>
  </si>
  <si>
    <t>大阪府東大阪市吉原二丁目３番３１号　サンクチュアリ１階</t>
  </si>
  <si>
    <t>大阪府東大阪市中小阪五丁目９番２２号　メゾンＧＬ１０２号</t>
  </si>
  <si>
    <t>大阪府東大阪市新町１０番２号　</t>
  </si>
  <si>
    <t>大阪府東大阪市加納七丁目１２番２３号　</t>
  </si>
  <si>
    <t>大阪府東大阪市鷹殿町４番２５号２階　</t>
  </si>
  <si>
    <t>大阪府東大阪市西石切町一丁目４番１７号　</t>
  </si>
  <si>
    <t>大阪府東大阪市菱屋西一丁目１９番１５号　</t>
  </si>
  <si>
    <t>大阪府東大阪市足代南一丁目２番８号　</t>
  </si>
  <si>
    <t>大阪府東大阪市横沼町三丁目３番７号　</t>
  </si>
  <si>
    <t>大阪府東大阪市大蓮北二丁目９番１１号　</t>
  </si>
  <si>
    <t>大阪府東大阪市三ノ瀬三丁目１番２４号　</t>
  </si>
  <si>
    <t>大阪府東大阪市徳庵本町４番３号　２Ｆ</t>
  </si>
  <si>
    <t>大阪府東大阪市足代新町１７番１０号　第二新町ビル２０１</t>
  </si>
  <si>
    <t>大阪府東大阪市足代三丁目２番１４号　</t>
  </si>
  <si>
    <t>大阪府東大阪市荒川三丁目２６番１５号　ロイヤル俊徳１０４</t>
  </si>
  <si>
    <t>大阪府東大阪市永和一丁目２３番２７号　</t>
  </si>
  <si>
    <t>大阪府東大阪市荒川三丁目２９番２６号　</t>
  </si>
  <si>
    <t>大阪府東大阪市吉田下島４番３９号　</t>
  </si>
  <si>
    <t>大阪府東大阪市稲田新町二丁目２番２９号　ルーチェ長田１０２号</t>
  </si>
  <si>
    <t>大阪府東大阪市吉田八丁目１番３７号　</t>
  </si>
  <si>
    <t>大阪府東大阪市松原一丁目１７番２０号　</t>
  </si>
  <si>
    <t>大阪府東大阪市吉原二丁目３番４３号　グランドハイツ１階</t>
  </si>
  <si>
    <t>大阪府東大阪市花園本町一丁目１番８号　</t>
  </si>
  <si>
    <t>大阪府東大阪市本町１４番１５号　２階</t>
  </si>
  <si>
    <t>大阪府東大阪市鴻池町二丁目４番７号　</t>
  </si>
  <si>
    <t>大阪府東大阪市加納八丁目１番１７号　</t>
  </si>
  <si>
    <t>大阪府東大阪市下小阪五丁目６番１号　栄ハイツ１Ｆ</t>
  </si>
  <si>
    <t>大阪府東大阪市荒本新町８番１９号　エバーラスティング１　２０２・２０３</t>
  </si>
  <si>
    <t>大阪府東大阪市高井田２１番４号　</t>
  </si>
  <si>
    <t>大阪府東大阪市長栄寺３番６号　メゾンデール布施　２０１号室</t>
  </si>
  <si>
    <t>大阪府東大阪市菱屋西六丁目４番４１号　シャルム小阪壱番館１０２号</t>
  </si>
  <si>
    <t>大阪府東大阪市菱屋西一丁目２３番１号　メゾン恵比寿２階</t>
  </si>
  <si>
    <t>大阪府東大阪市横枕西３番２０号　</t>
  </si>
  <si>
    <t>大阪府東大阪市吉田本町三丁目１４番１９号　北口ビル２階</t>
  </si>
  <si>
    <t>大阪府東大阪市西岩田二丁目６番１７号　</t>
  </si>
  <si>
    <t>大阪府東大阪市大蓮東二丁目３番１５号　</t>
  </si>
  <si>
    <t>大阪府東大阪市高井田元町二丁目９番２１号　ファーストアベニール１０４号</t>
  </si>
  <si>
    <t>大阪府東大阪市花園東町一丁目２番２１号　</t>
  </si>
  <si>
    <t>大阪府東大阪市東鴻池町二丁目４番２３号　</t>
  </si>
  <si>
    <t>大阪府東大阪市足代新町１９番６号　レクシア布施２０３</t>
  </si>
  <si>
    <t>大阪府東大阪市中石切町一丁目３番４８号　</t>
  </si>
  <si>
    <t>大阪府東大阪市西石切町五丁目２番１７号　ルクソール石切６０２</t>
  </si>
  <si>
    <t>大阪府東大阪市大蓮東三丁目３番９号　</t>
  </si>
  <si>
    <t>大阪府東大阪市荒本西四丁目３番１８号　東大阪すまいる館１階１号室</t>
  </si>
  <si>
    <t>大阪府東大阪市菱江二丁目７番３号１階　</t>
  </si>
  <si>
    <t>大阪府東大阪市本町６番１６号　川畑ビルＢ棟２階</t>
  </si>
  <si>
    <t>大阪府東大阪市長栄寺４番１２号　</t>
  </si>
  <si>
    <t>大阪府東大阪市加納二丁目１２番１５号　</t>
  </si>
  <si>
    <t>大阪府東大阪市鴻池元町１番１５号　船井ビル３階</t>
  </si>
  <si>
    <t>大阪府東大阪市高井田元町二丁目８番２号　</t>
  </si>
  <si>
    <t>大阪府東大阪市高井田元町二丁目７番６号　４階</t>
  </si>
  <si>
    <t>大阪府東大阪市若江西新町三丁目５番１４号　</t>
  </si>
  <si>
    <t>大阪府東大阪市旭町２０番２２号１０２　</t>
  </si>
  <si>
    <t>大阪府東大阪市旭町三丁目１番　ウエストサイド瓢箪山２０１号</t>
  </si>
  <si>
    <t>※ 法人単位で対象となる事業所の申請をお願いします。</t>
    <phoneticPr fontId="1"/>
  </si>
  <si>
    <t>事業所名</t>
    <rPh sb="3" eb="4">
      <t>メイ</t>
    </rPh>
    <phoneticPr fontId="6"/>
  </si>
  <si>
    <t>事業所名</t>
    <phoneticPr fontId="6"/>
  </si>
  <si>
    <t>578-0948</t>
  </si>
  <si>
    <t>579-8037</t>
  </si>
  <si>
    <t>579-8062</t>
  </si>
  <si>
    <t>578-0984</t>
  </si>
  <si>
    <t>578-0974</t>
  </si>
  <si>
    <t>577-0844</t>
  </si>
  <si>
    <t>577-0837</t>
  </si>
  <si>
    <t>579-8025</t>
  </si>
  <si>
    <t>579-8027</t>
  </si>
  <si>
    <t>577-0808</t>
  </si>
  <si>
    <t>577-0022</t>
  </si>
  <si>
    <t>579-8013</t>
  </si>
  <si>
    <t>577-0843</t>
  </si>
  <si>
    <t>577-0803</t>
  </si>
  <si>
    <t>578-0924</t>
  </si>
  <si>
    <t>577-0044</t>
  </si>
  <si>
    <t>577-0053</t>
  </si>
  <si>
    <t>577-0046</t>
  </si>
  <si>
    <t>578-0961</t>
  </si>
  <si>
    <t>578-0941</t>
  </si>
  <si>
    <t>579-8066</t>
  </si>
  <si>
    <t>579-8065</t>
  </si>
  <si>
    <t>579-8064</t>
  </si>
  <si>
    <t>577-0824</t>
  </si>
  <si>
    <t>577-0067</t>
  </si>
  <si>
    <t>577-0831</t>
  </si>
  <si>
    <t>577-0056</t>
  </si>
  <si>
    <t>578-0925</t>
  </si>
  <si>
    <t>579-8047</t>
  </si>
  <si>
    <t>579-8003</t>
  </si>
  <si>
    <t>577-0054</t>
  </si>
  <si>
    <t>577-0035</t>
  </si>
  <si>
    <t>578-0946</t>
  </si>
  <si>
    <t>578-0934</t>
  </si>
  <si>
    <t>577-0063</t>
  </si>
  <si>
    <t>577-0817</t>
  </si>
  <si>
    <t>577-0015</t>
  </si>
  <si>
    <t>577-0004</t>
  </si>
  <si>
    <t>578-0913</t>
  </si>
  <si>
    <t>578-0904</t>
  </si>
  <si>
    <t>577-0804</t>
  </si>
  <si>
    <t>578-0901</t>
  </si>
  <si>
    <t>579-8036</t>
  </si>
  <si>
    <t>577-0807</t>
  </si>
  <si>
    <t>577-0842</t>
  </si>
  <si>
    <t>577-0826</t>
  </si>
  <si>
    <t>577-0849</t>
  </si>
  <si>
    <t>577-0001</t>
  </si>
  <si>
    <t>577-0057</t>
  </si>
  <si>
    <t>577-0841</t>
  </si>
  <si>
    <t>577-0809</t>
  </si>
  <si>
    <t>578-0983</t>
  </si>
  <si>
    <t>578-0922</t>
  </si>
  <si>
    <t>578-0937</t>
  </si>
  <si>
    <t>579-8045</t>
  </si>
  <si>
    <t>578-0972</t>
  </si>
  <si>
    <t>577-0055</t>
  </si>
  <si>
    <t>578-0956</t>
  </si>
  <si>
    <t>578-0982</t>
  </si>
  <si>
    <t>578-0947</t>
  </si>
  <si>
    <t>578-0931</t>
  </si>
  <si>
    <t>578-0973</t>
  </si>
  <si>
    <t>579-8014</t>
  </si>
  <si>
    <t>577-0024</t>
  </si>
  <si>
    <t>577-0034</t>
  </si>
  <si>
    <t>579-8053</t>
  </si>
  <si>
    <t>578-0944</t>
  </si>
  <si>
    <t>579-8048</t>
  </si>
  <si>
    <t>東大阪市障害者施設等物価高騰対策支援金不交付決定通知書</t>
    <rPh sb="4" eb="6">
      <t>ショウガイ</t>
    </rPh>
    <phoneticPr fontId="2"/>
  </si>
  <si>
    <t>東大阪市障害者施設等物価高騰対策支援金取消（返還）通知書</t>
    <rPh sb="4" eb="6">
      <t>ショウガイ</t>
    </rPh>
    <rPh sb="19" eb="21">
      <t>トリケシ</t>
    </rPh>
    <rPh sb="22" eb="24">
      <t>ヘンカン</t>
    </rPh>
    <phoneticPr fontId="2"/>
  </si>
  <si>
    <t>東大阪市障害者施設等物価高騰対策支援金</t>
    <rPh sb="4" eb="6">
      <t>ショウガイ</t>
    </rPh>
    <phoneticPr fontId="2"/>
  </si>
  <si>
    <t>東大阪市障害者施設等物価高騰対策支援金交付申請書兼請求書</t>
    <rPh sb="25" eb="26">
      <t>ケンセイキュウショ</t>
    </rPh>
    <phoneticPr fontId="2"/>
  </si>
  <si>
    <t>　標記支援金について、東大阪市障害者施設等物価高騰対策支援金交付要綱（以下「要綱」という。）第４条の規定に</t>
    <rPh sb="3" eb="5">
      <t>シエン</t>
    </rPh>
    <rPh sb="35" eb="37">
      <t>イカ</t>
    </rPh>
    <rPh sb="38" eb="40">
      <t>ヨウコウ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</si>
</sst>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円&quot;"/>
    <numFmt numFmtId="178" formatCode="&quot;金&quot;\ #,##0\ &quot;円&quot;;[Red]\-#,##0"/>
    <numFmt numFmtId="179" formatCode="m/d;@"/>
  </numFmts>
  <fonts count="38" x14ac:knownFonts="1">
    <font>
      <sz val="11"/>
      <color theme="1"/>
      <name val="BIZ UDPゴシック"/>
      <family val="2"/>
      <charset val="128"/>
    </font>
    <font>
      <sz val="11"/>
      <color theme="1"/>
      <name val="BIZ UDPゴシック"/>
      <family val="2"/>
      <charset val="128"/>
    </font>
    <font>
      <sz val="6"/>
      <name val="BIZ UDPゴシック"/>
      <family val="2"/>
      <charset val="128"/>
    </font>
    <font>
      <sz val="6"/>
      <name val="ＭＳ Ｐゴシック"/>
      <family val="3"/>
      <charset val="128"/>
    </font>
    <font>
      <sz val="11"/>
      <name val="ＭＳ Ｐゴシック"/>
      <family val="3"/>
      <charset val="128"/>
    </font>
    <font>
      <sz val="10"/>
      <name val="BIZ UDPゴシック"/>
      <family val="3"/>
      <charset val="128"/>
    </font>
    <font>
      <sz val="6"/>
      <name val="游ゴシック"/>
      <family val="2"/>
      <charset val="128"/>
      <scheme val="minor"/>
    </font>
    <font>
      <b/>
      <sz val="10"/>
      <name val="BIZ UDPゴシック"/>
      <family val="3"/>
      <charset val="128"/>
    </font>
    <font>
      <b/>
      <sz val="10"/>
      <color rgb="FF0000FF"/>
      <name val="BIZ UDPゴシック"/>
      <family val="3"/>
      <charset val="128"/>
    </font>
    <font>
      <sz val="10"/>
      <color theme="1"/>
      <name val="BIZ UDPゴシック"/>
      <family val="3"/>
      <charset val="128"/>
    </font>
    <font>
      <sz val="10"/>
      <color rgb="FF0000FF"/>
      <name val="BIZ UDPゴシック"/>
      <family val="3"/>
      <charset val="128"/>
    </font>
    <font>
      <b/>
      <sz val="11"/>
      <color rgb="FFFF0000"/>
      <name val="BIZ UDPゴシック"/>
      <family val="3"/>
      <charset val="128"/>
    </font>
    <font>
      <b/>
      <sz val="11"/>
      <name val="BIZ UDPゴシック"/>
      <family val="3"/>
      <charset val="128"/>
    </font>
    <font>
      <sz val="11"/>
      <name val="BIZ UDPゴシック"/>
      <family val="3"/>
      <charset val="128"/>
    </font>
    <font>
      <sz val="6"/>
      <name val="BIZ UDPゴシック"/>
      <family val="3"/>
      <charset val="128"/>
    </font>
    <font>
      <sz val="11"/>
      <color theme="1"/>
      <name val="游ゴシック"/>
      <family val="2"/>
      <charset val="128"/>
      <scheme val="minor"/>
    </font>
    <font>
      <sz val="11"/>
      <color theme="1"/>
      <name val="BIZ UDPゴシック"/>
      <family val="3"/>
      <charset val="128"/>
    </font>
    <font>
      <sz val="11"/>
      <color rgb="FFFF0066"/>
      <name val="BIZ UDPゴシック"/>
      <family val="3"/>
      <charset val="128"/>
    </font>
    <font>
      <b/>
      <sz val="14"/>
      <color rgb="FFFF0000"/>
      <name val="BIZ UDPゴシック"/>
      <family val="3"/>
      <charset val="128"/>
    </font>
    <font>
      <sz val="14"/>
      <color theme="1"/>
      <name val="BIZ UDPゴシック"/>
      <family val="2"/>
      <charset val="128"/>
    </font>
    <font>
      <sz val="11"/>
      <color rgb="FFFF0000"/>
      <name val="BIZ UDPゴシック"/>
      <family val="2"/>
      <charset val="128"/>
    </font>
    <font>
      <sz val="11"/>
      <color rgb="FF0000CC"/>
      <name val="BIZ UDPゴシック"/>
      <family val="2"/>
      <charset val="128"/>
    </font>
    <font>
      <sz val="11"/>
      <color theme="0"/>
      <name val="BIZ UDPゴシック"/>
      <family val="2"/>
      <charset val="128"/>
    </font>
    <font>
      <b/>
      <sz val="11"/>
      <color rgb="FF006600"/>
      <name val="BIZ UDPゴシック"/>
      <family val="3"/>
      <charset val="128"/>
    </font>
    <font>
      <sz val="10"/>
      <color rgb="FF006600"/>
      <name val="BIZ UDPゴシック"/>
      <family val="3"/>
      <charset val="128"/>
    </font>
    <font>
      <sz val="12"/>
      <name val="BIZ UDPゴシック"/>
      <family val="3"/>
      <charset val="128"/>
    </font>
    <font>
      <sz val="16"/>
      <name val="BIZ UDPゴシック"/>
      <family val="3"/>
      <charset val="128"/>
    </font>
    <font>
      <b/>
      <sz val="12"/>
      <name val="BIZ UDPゴシック"/>
      <family val="3"/>
      <charset val="128"/>
    </font>
    <font>
      <sz val="11"/>
      <color rgb="FFFF0066"/>
      <name val="BIZ UDPゴシック"/>
      <family val="2"/>
      <charset val="128"/>
    </font>
    <font>
      <b/>
      <sz val="11"/>
      <color rgb="FFFF0066"/>
      <name val="BIZ UDPゴシック"/>
      <family val="3"/>
      <charset val="128"/>
    </font>
    <font>
      <sz val="10"/>
      <color rgb="FFFFFF00"/>
      <name val="BIZ UDPゴシック"/>
      <family val="3"/>
      <charset val="128"/>
    </font>
    <font>
      <b/>
      <sz val="11"/>
      <color theme="1"/>
      <name val="BIZ UDPゴシック"/>
      <family val="3"/>
      <charset val="128"/>
    </font>
    <font>
      <sz val="18"/>
      <color theme="1"/>
      <name val="BIZ UDPゴシック"/>
      <family val="2"/>
      <charset val="128"/>
    </font>
    <font>
      <sz val="20"/>
      <color theme="1"/>
      <name val="BIZ UDPゴシック"/>
      <family val="2"/>
      <charset val="128"/>
    </font>
    <font>
      <sz val="10"/>
      <color theme="1"/>
      <name val="BIZ UDPゴシック"/>
      <family val="2"/>
      <charset val="128"/>
    </font>
    <font>
      <sz val="11"/>
      <color theme="1"/>
      <name val="游ゴシック"/>
      <family val="2"/>
      <charset val="128"/>
    </font>
    <font>
      <sz val="10"/>
      <color theme="0"/>
      <name val="BIZ UDPゴシック"/>
      <family val="3"/>
      <charset val="128"/>
    </font>
    <font>
      <b/>
      <sz val="10"/>
      <color theme="0"/>
      <name val="BIZ UDP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9999"/>
        <bgColor indexed="64"/>
      </patternFill>
    </fill>
    <fill>
      <patternFill patternType="solid">
        <fgColor theme="0"/>
        <bgColor indexed="64"/>
      </patternFill>
    </fill>
  </fills>
  <borders count="70">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15" fillId="0" borderId="0">
      <alignment vertical="center"/>
    </xf>
  </cellStyleXfs>
  <cellXfs count="331">
    <xf numFmtId="0" fontId="0" fillId="0" borderId="0" xfId="0">
      <alignment vertical="center"/>
    </xf>
    <xf numFmtId="0" fontId="0" fillId="0" borderId="8" xfId="0" applyBorder="1" applyAlignment="1">
      <alignment horizontal="center" vertical="center"/>
    </xf>
    <xf numFmtId="0" fontId="11" fillId="0" borderId="0" xfId="0" applyFont="1" applyFill="1" applyAlignment="1">
      <alignment horizontal="left" vertical="center"/>
    </xf>
    <xf numFmtId="0" fontId="16" fillId="0" borderId="0" xfId="3" applyFont="1">
      <alignment vertical="center"/>
    </xf>
    <xf numFmtId="0" fontId="0" fillId="4" borderId="2" xfId="0" applyFill="1" applyBorder="1">
      <alignment vertical="center"/>
    </xf>
    <xf numFmtId="0" fontId="0" fillId="4" borderId="0" xfId="0" applyFill="1" applyBorder="1">
      <alignment vertical="center"/>
    </xf>
    <xf numFmtId="0" fontId="0" fillId="0" borderId="8" xfId="0" applyBorder="1" applyAlignment="1">
      <alignment horizontal="center" vertical="center" wrapText="1"/>
    </xf>
    <xf numFmtId="0" fontId="0" fillId="0" borderId="8" xfId="0" applyBorder="1" applyAlignment="1">
      <alignment vertical="center" shrinkToFit="1"/>
    </xf>
    <xf numFmtId="0" fontId="18" fillId="0" borderId="4" xfId="0" applyFont="1" applyBorder="1">
      <alignment vertical="center"/>
    </xf>
    <xf numFmtId="0" fontId="0" fillId="0" borderId="4" xfId="0" applyBorder="1">
      <alignment vertical="center"/>
    </xf>
    <xf numFmtId="0" fontId="16" fillId="0" borderId="2" xfId="3" applyFont="1" applyBorder="1">
      <alignment vertical="center"/>
    </xf>
    <xf numFmtId="0" fontId="16" fillId="0" borderId="0" xfId="3" applyFont="1" applyBorder="1">
      <alignment vertical="center"/>
    </xf>
    <xf numFmtId="0" fontId="16" fillId="0" borderId="20" xfId="3" applyFont="1" applyBorder="1">
      <alignment vertical="center"/>
    </xf>
    <xf numFmtId="0" fontId="0" fillId="0" borderId="0" xfId="0" applyBorder="1">
      <alignment vertical="center"/>
    </xf>
    <xf numFmtId="0" fontId="0" fillId="0" borderId="0" xfId="0" applyBorder="1" applyAlignment="1">
      <alignment vertical="center" shrinkToFit="1"/>
    </xf>
    <xf numFmtId="0" fontId="13" fillId="0" borderId="0" xfId="3" applyFont="1" applyAlignment="1">
      <alignment horizontal="left" vertical="center"/>
    </xf>
    <xf numFmtId="0" fontId="13" fillId="0" borderId="0" xfId="3" applyFont="1" applyAlignment="1">
      <alignment horizontal="right" vertical="center"/>
    </xf>
    <xf numFmtId="0" fontId="13" fillId="0" borderId="0" xfId="3" applyFont="1">
      <alignment vertical="center"/>
    </xf>
    <xf numFmtId="0" fontId="16" fillId="0" borderId="0" xfId="3" applyFont="1" applyAlignment="1">
      <alignment vertical="center"/>
    </xf>
    <xf numFmtId="0" fontId="16" fillId="0" borderId="0" xfId="3" applyFont="1" applyAlignment="1">
      <alignment vertical="center" shrinkToFit="1"/>
    </xf>
    <xf numFmtId="0" fontId="17" fillId="0" borderId="0" xfId="3" applyFont="1">
      <alignment vertical="center"/>
    </xf>
    <xf numFmtId="0" fontId="17" fillId="0" borderId="2" xfId="3" applyFont="1" applyBorder="1">
      <alignment vertical="center"/>
    </xf>
    <xf numFmtId="0" fontId="17" fillId="0" borderId="0" xfId="3" applyFont="1" applyBorder="1">
      <alignment vertical="center"/>
    </xf>
    <xf numFmtId="0" fontId="17" fillId="0" borderId="20" xfId="3" applyFont="1" applyBorder="1">
      <alignment vertical="center"/>
    </xf>
    <xf numFmtId="0" fontId="0" fillId="0" borderId="27" xfId="0" applyBorder="1">
      <alignment vertical="center"/>
    </xf>
    <xf numFmtId="0" fontId="0" fillId="0" borderId="31" xfId="0" applyBorder="1">
      <alignmen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4" borderId="34" xfId="0" applyFill="1" applyBorder="1" applyAlignment="1">
      <alignment horizontal="center" vertical="center"/>
    </xf>
    <xf numFmtId="0" fontId="0" fillId="4" borderId="35" xfId="0" applyFill="1" applyBorder="1">
      <alignment vertical="center"/>
    </xf>
    <xf numFmtId="0" fontId="0" fillId="0" borderId="36" xfId="0" applyBorder="1" applyAlignment="1">
      <alignment horizontal="center" vertical="center"/>
    </xf>
    <xf numFmtId="0" fontId="0" fillId="0" borderId="40" xfId="0" applyBorder="1">
      <alignment vertical="center"/>
    </xf>
    <xf numFmtId="0" fontId="0" fillId="0" borderId="41" xfId="0" applyBorder="1">
      <alignment vertical="center"/>
    </xf>
    <xf numFmtId="0" fontId="0" fillId="0" borderId="32" xfId="0" applyBorder="1" applyAlignment="1">
      <alignment vertical="center" shrinkToFit="1"/>
    </xf>
    <xf numFmtId="0" fontId="0" fillId="0" borderId="38" xfId="0" applyBorder="1" applyAlignment="1">
      <alignment vertical="center" shrinkToFit="1"/>
    </xf>
    <xf numFmtId="0" fontId="0" fillId="0" borderId="39" xfId="0" applyBorder="1" applyAlignment="1">
      <alignment vertical="center" shrinkToFit="1"/>
    </xf>
    <xf numFmtId="38" fontId="16" fillId="0" borderId="0" xfId="1" applyFont="1">
      <alignment vertical="center"/>
    </xf>
    <xf numFmtId="0" fontId="16" fillId="0" borderId="10" xfId="3" applyFont="1" applyBorder="1">
      <alignment vertical="center"/>
    </xf>
    <xf numFmtId="0" fontId="17" fillId="0" borderId="10" xfId="3" applyFont="1" applyBorder="1">
      <alignment vertical="center"/>
    </xf>
    <xf numFmtId="0" fontId="9" fillId="0" borderId="0" xfId="1" applyNumberFormat="1" applyFont="1" applyFill="1" applyBorder="1" applyAlignment="1" applyProtection="1">
      <alignment vertical="center" shrinkToFit="1"/>
    </xf>
    <xf numFmtId="0" fontId="5" fillId="0" borderId="0" xfId="0" applyFont="1">
      <alignment vertical="center"/>
    </xf>
    <xf numFmtId="0" fontId="22" fillId="0" borderId="0" xfId="0" applyFont="1">
      <alignment vertical="center"/>
    </xf>
    <xf numFmtId="0" fontId="16" fillId="0" borderId="0" xfId="0" applyFont="1">
      <alignment vertical="center"/>
    </xf>
    <xf numFmtId="0" fontId="9" fillId="2" borderId="8" xfId="1" applyNumberFormat="1" applyFont="1" applyFill="1" applyBorder="1" applyAlignment="1" applyProtection="1">
      <alignment horizontal="center" vertical="center" shrinkToFit="1"/>
      <protection locked="0"/>
    </xf>
    <xf numFmtId="0" fontId="5" fillId="0" borderId="0" xfId="0" applyFont="1" applyAlignment="1" applyProtection="1">
      <alignment vertical="center" shrinkToFit="1"/>
    </xf>
    <xf numFmtId="0" fontId="26" fillId="0" borderId="8" xfId="0" applyFont="1" applyBorder="1" applyAlignment="1" applyProtection="1">
      <alignment horizontal="center" vertical="center"/>
    </xf>
    <xf numFmtId="0" fontId="5" fillId="0" borderId="0" xfId="0" applyFont="1" applyProtection="1">
      <alignment vertical="center"/>
    </xf>
    <xf numFmtId="0" fontId="5" fillId="0" borderId="0" xfId="0" applyFont="1" applyAlignment="1" applyProtection="1">
      <alignment vertical="center"/>
    </xf>
    <xf numFmtId="0" fontId="25" fillId="0" borderId="0" xfId="0" applyFont="1" applyProtection="1">
      <alignment vertical="center"/>
    </xf>
    <xf numFmtId="0" fontId="5" fillId="0" borderId="0" xfId="0" applyFont="1" applyAlignment="1" applyProtection="1">
      <alignment horizontal="center" vertical="center"/>
    </xf>
    <xf numFmtId="0" fontId="5" fillId="0" borderId="0" xfId="0" applyFont="1" applyAlignment="1" applyProtection="1">
      <alignment horizontal="right" vertical="center"/>
    </xf>
    <xf numFmtId="0" fontId="7" fillId="0" borderId="0" xfId="0" applyFont="1" applyFill="1" applyAlignment="1" applyProtection="1">
      <alignment vertical="center"/>
    </xf>
    <xf numFmtId="0" fontId="25" fillId="0" borderId="0" xfId="0" applyFont="1" applyAlignment="1" applyProtection="1">
      <alignment horizontal="left" vertical="center"/>
    </xf>
    <xf numFmtId="0" fontId="7" fillId="0" borderId="0" xfId="0" applyFont="1" applyAlignment="1" applyProtection="1">
      <alignment vertical="center"/>
    </xf>
    <xf numFmtId="0" fontId="7" fillId="0" borderId="0" xfId="0" applyFont="1" applyFill="1" applyAlignment="1" applyProtection="1">
      <alignment horizontal="center" vertical="center"/>
    </xf>
    <xf numFmtId="0" fontId="5" fillId="0" borderId="1" xfId="0" applyFont="1" applyBorder="1" applyProtection="1">
      <alignment vertical="center"/>
    </xf>
    <xf numFmtId="0" fontId="5" fillId="0" borderId="21" xfId="0" applyFont="1" applyBorder="1" applyProtection="1">
      <alignment vertical="center"/>
    </xf>
    <xf numFmtId="0" fontId="5" fillId="0" borderId="21" xfId="0" applyFont="1" applyBorder="1" applyAlignment="1" applyProtection="1">
      <alignment horizontal="right" vertical="center"/>
    </xf>
    <xf numFmtId="0" fontId="5" fillId="0" borderId="21" xfId="0" applyFont="1" applyBorder="1" applyAlignment="1" applyProtection="1">
      <alignment horizontal="center" vertical="center"/>
    </xf>
    <xf numFmtId="0" fontId="5" fillId="0" borderId="22" xfId="0" applyFont="1" applyBorder="1" applyProtection="1">
      <alignment vertical="center"/>
    </xf>
    <xf numFmtId="0" fontId="11" fillId="0" borderId="5" xfId="0" applyFont="1" applyFill="1" applyBorder="1" applyAlignment="1" applyProtection="1">
      <alignment vertical="center"/>
    </xf>
    <xf numFmtId="0" fontId="11" fillId="0" borderId="0" xfId="0" applyFont="1" applyFill="1" applyAlignment="1" applyProtection="1">
      <alignment vertical="center"/>
    </xf>
    <xf numFmtId="0" fontId="5" fillId="0" borderId="0" xfId="0" applyFont="1" applyBorder="1" applyProtection="1">
      <alignment vertical="center"/>
    </xf>
    <xf numFmtId="0" fontId="5" fillId="0" borderId="0" xfId="0" applyFont="1" applyFill="1" applyBorder="1" applyProtection="1">
      <alignment vertical="center"/>
    </xf>
    <xf numFmtId="0" fontId="5" fillId="0" borderId="0" xfId="0" applyFont="1" applyFill="1" applyBorder="1" applyAlignment="1" applyProtection="1">
      <alignment horizontal="right" vertical="center"/>
    </xf>
    <xf numFmtId="0" fontId="5" fillId="0" borderId="0" xfId="0" applyFont="1" applyFill="1" applyBorder="1" applyAlignment="1" applyProtection="1">
      <alignment horizontal="center" vertical="center"/>
    </xf>
    <xf numFmtId="0" fontId="5" fillId="0" borderId="0" xfId="0" applyFont="1" applyFill="1" applyProtection="1">
      <alignment vertical="center"/>
    </xf>
    <xf numFmtId="0" fontId="11" fillId="5" borderId="10" xfId="0" applyFont="1" applyFill="1" applyBorder="1" applyAlignment="1" applyProtection="1">
      <alignment vertical="center"/>
    </xf>
    <xf numFmtId="0" fontId="5" fillId="5" borderId="10" xfId="0" applyFont="1" applyFill="1" applyBorder="1" applyProtection="1">
      <alignment vertical="center"/>
    </xf>
    <xf numFmtId="0" fontId="11" fillId="0" borderId="10" xfId="0" applyFont="1" applyFill="1" applyBorder="1" applyAlignment="1" applyProtection="1">
      <alignment vertical="center"/>
    </xf>
    <xf numFmtId="0" fontId="5" fillId="0" borderId="19" xfId="0" applyFont="1" applyBorder="1" applyAlignment="1" applyProtection="1">
      <alignment vertical="center" shrinkToFit="1"/>
    </xf>
    <xf numFmtId="0" fontId="5" fillId="0" borderId="7" xfId="0" applyFont="1" applyBorder="1" applyAlignment="1" applyProtection="1">
      <alignment vertical="center" shrinkToFit="1"/>
    </xf>
    <xf numFmtId="0" fontId="5"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center" textRotation="255"/>
    </xf>
    <xf numFmtId="0" fontId="5" fillId="0" borderId="19" xfId="0" applyFont="1" applyFill="1" applyBorder="1" applyAlignment="1" applyProtection="1">
      <alignment vertical="center" shrinkToFit="1"/>
    </xf>
    <xf numFmtId="0" fontId="5" fillId="0" borderId="19" xfId="0" applyFont="1" applyFill="1" applyBorder="1" applyAlignment="1" applyProtection="1">
      <alignment horizontal="center" vertical="center" shrinkToFit="1"/>
    </xf>
    <xf numFmtId="0" fontId="7" fillId="0" borderId="0" xfId="0" applyFont="1" applyProtection="1">
      <alignment vertical="center"/>
    </xf>
    <xf numFmtId="176" fontId="8" fillId="0" borderId="0" xfId="0" applyNumberFormat="1" applyFont="1" applyProtection="1">
      <alignment vertical="center"/>
    </xf>
    <xf numFmtId="0" fontId="7" fillId="0" borderId="0" xfId="0" applyFont="1" applyAlignment="1" applyProtection="1">
      <alignment horizontal="center" vertical="center"/>
    </xf>
    <xf numFmtId="176" fontId="7" fillId="0" borderId="0" xfId="0" applyNumberFormat="1" applyFont="1" applyProtection="1">
      <alignment vertical="center"/>
    </xf>
    <xf numFmtId="0" fontId="5" fillId="0" borderId="1" xfId="0" applyFont="1" applyBorder="1" applyAlignment="1" applyProtection="1">
      <alignment vertical="center" shrinkToFit="1"/>
    </xf>
    <xf numFmtId="0" fontId="5" fillId="0" borderId="3" xfId="0" applyFont="1" applyBorder="1" applyAlignment="1" applyProtection="1">
      <alignment vertical="center" shrinkToFit="1"/>
    </xf>
    <xf numFmtId="0" fontId="5" fillId="0" borderId="23" xfId="0" applyFont="1" applyBorder="1" applyAlignment="1" applyProtection="1">
      <alignment vertical="center" shrinkToFit="1"/>
    </xf>
    <xf numFmtId="0" fontId="5" fillId="0" borderId="11" xfId="0" applyFont="1" applyBorder="1" applyAlignment="1" applyProtection="1">
      <alignment vertical="center" shrinkToFit="1"/>
    </xf>
    <xf numFmtId="0" fontId="5" fillId="0" borderId="4" xfId="0" applyFont="1" applyBorder="1" applyProtection="1">
      <alignment vertical="center"/>
    </xf>
    <xf numFmtId="0" fontId="5" fillId="0" borderId="19" xfId="0" applyFont="1" applyBorder="1" applyAlignment="1" applyProtection="1">
      <alignment vertical="center" wrapText="1"/>
    </xf>
    <xf numFmtId="0" fontId="5" fillId="0" borderId="19" xfId="0" applyFont="1" applyBorder="1" applyProtection="1">
      <alignment vertical="center"/>
    </xf>
    <xf numFmtId="0" fontId="5" fillId="0" borderId="7" xfId="0" applyFont="1" applyBorder="1" applyProtection="1">
      <alignment vertical="center"/>
    </xf>
    <xf numFmtId="0" fontId="5" fillId="0" borderId="10" xfId="0" applyFont="1" applyBorder="1" applyProtection="1">
      <alignment vertical="center"/>
    </xf>
    <xf numFmtId="0" fontId="5" fillId="0" borderId="20" xfId="0" applyFont="1" applyBorder="1" applyProtection="1">
      <alignment vertical="center"/>
    </xf>
    <xf numFmtId="0" fontId="5" fillId="0" borderId="3" xfId="0" applyFont="1" applyBorder="1" applyAlignment="1" applyProtection="1">
      <alignment horizontal="left" vertical="center" shrinkToFit="1"/>
    </xf>
    <xf numFmtId="0" fontId="5" fillId="0" borderId="4" xfId="0" applyFont="1" applyBorder="1" applyAlignment="1" applyProtection="1">
      <alignment horizontal="left" vertical="center" shrinkToFit="1"/>
    </xf>
    <xf numFmtId="0" fontId="5" fillId="0" borderId="18" xfId="0" applyFont="1" applyBorder="1" applyProtection="1">
      <alignment vertical="center"/>
    </xf>
    <xf numFmtId="0" fontId="5" fillId="0" borderId="6" xfId="0" applyFont="1" applyBorder="1" applyAlignment="1" applyProtection="1">
      <alignment horizontal="left" vertical="center"/>
    </xf>
    <xf numFmtId="0" fontId="5" fillId="0" borderId="19" xfId="0" applyFont="1" applyBorder="1" applyAlignment="1" applyProtection="1">
      <alignment horizontal="left" vertical="center" wrapText="1"/>
    </xf>
    <xf numFmtId="0" fontId="5" fillId="0" borderId="3" xfId="0" applyFont="1" applyBorder="1" applyProtection="1">
      <alignment vertical="center"/>
    </xf>
    <xf numFmtId="0" fontId="23" fillId="0" borderId="0" xfId="0" applyFont="1" applyFill="1" applyBorder="1" applyProtection="1">
      <alignment vertical="center"/>
    </xf>
    <xf numFmtId="0" fontId="24" fillId="0" borderId="0" xfId="0" applyFont="1" applyFill="1" applyBorder="1" applyProtection="1">
      <alignment vertical="center"/>
    </xf>
    <xf numFmtId="0" fontId="5" fillId="0" borderId="8" xfId="0" applyFont="1" applyBorder="1" applyAlignment="1" applyProtection="1">
      <alignment horizontal="center" vertical="center" shrinkToFit="1"/>
    </xf>
    <xf numFmtId="0" fontId="5" fillId="0" borderId="8" xfId="0" applyFont="1" applyBorder="1" applyAlignment="1" applyProtection="1">
      <alignment horizontal="center" vertical="center"/>
    </xf>
    <xf numFmtId="0" fontId="14" fillId="0" borderId="0" xfId="0" applyFont="1" applyAlignment="1" applyProtection="1">
      <alignment vertical="center" shrinkToFit="1"/>
    </xf>
    <xf numFmtId="0" fontId="10" fillId="0" borderId="8" xfId="0" applyFont="1" applyFill="1" applyBorder="1" applyAlignment="1" applyProtection="1">
      <alignment vertical="center" shrinkToFit="1"/>
    </xf>
    <xf numFmtId="0" fontId="7" fillId="0" borderId="0" xfId="0" applyFont="1" applyAlignment="1" applyProtection="1">
      <alignment vertical="center" shrinkToFit="1"/>
    </xf>
    <xf numFmtId="0" fontId="7" fillId="0" borderId="19" xfId="0" applyFont="1" applyBorder="1" applyProtection="1">
      <alignment vertical="center"/>
    </xf>
    <xf numFmtId="0" fontId="5" fillId="0" borderId="0" xfId="0" applyFont="1" applyAlignment="1" applyProtection="1">
      <alignment horizontal="left" vertical="center"/>
    </xf>
    <xf numFmtId="0" fontId="11" fillId="0" borderId="9" xfId="0" applyFont="1" applyBorder="1" applyProtection="1">
      <alignment vertical="center"/>
    </xf>
    <xf numFmtId="0" fontId="13" fillId="0" borderId="0" xfId="0" applyFont="1" applyProtection="1">
      <alignment vertical="center"/>
    </xf>
    <xf numFmtId="0" fontId="5" fillId="0" borderId="0" xfId="0" applyFont="1" applyFill="1" applyAlignment="1" applyProtection="1">
      <alignment horizontal="right" vertical="center"/>
    </xf>
    <xf numFmtId="0" fontId="9" fillId="0" borderId="0" xfId="0" applyFont="1" applyFill="1" applyAlignment="1" applyProtection="1">
      <alignment horizontal="center" vertical="center"/>
    </xf>
    <xf numFmtId="0" fontId="11" fillId="0" borderId="0" xfId="0" applyFont="1" applyFill="1" applyAlignment="1" applyProtection="1">
      <alignment horizontal="left" vertical="center"/>
    </xf>
    <xf numFmtId="0" fontId="12" fillId="0" borderId="0" xfId="0" applyFont="1" applyFill="1" applyAlignment="1" applyProtection="1">
      <alignment horizontal="center" vertical="center"/>
    </xf>
    <xf numFmtId="0" fontId="5" fillId="0" borderId="19" xfId="0" applyFont="1" applyBorder="1" applyAlignment="1" applyProtection="1">
      <alignment horizontal="right" vertical="center"/>
    </xf>
    <xf numFmtId="0" fontId="5" fillId="0" borderId="0" xfId="0" applyFont="1" applyBorder="1" applyAlignment="1" applyProtection="1">
      <alignment horizontal="right" vertical="center"/>
    </xf>
    <xf numFmtId="0" fontId="5" fillId="0" borderId="0" xfId="0" applyFont="1" applyBorder="1" applyAlignment="1" applyProtection="1">
      <alignment horizontal="center" vertical="center"/>
    </xf>
    <xf numFmtId="0" fontId="5" fillId="0" borderId="2" xfId="0" applyFont="1" applyBorder="1" applyAlignment="1" applyProtection="1">
      <alignment horizontal="left" vertical="center"/>
    </xf>
    <xf numFmtId="0" fontId="5" fillId="0" borderId="0" xfId="0" applyFont="1" applyAlignment="1" applyProtection="1">
      <alignment horizontal="left" vertical="center" wrapText="1"/>
    </xf>
    <xf numFmtId="0" fontId="5" fillId="0" borderId="0" xfId="0" applyFont="1" applyBorder="1" applyAlignment="1" applyProtection="1">
      <alignment vertical="center" shrinkToFit="1"/>
    </xf>
    <xf numFmtId="0" fontId="27" fillId="0" borderId="8" xfId="0" applyFont="1" applyBorder="1" applyAlignment="1" applyProtection="1">
      <alignment vertical="center" shrinkToFit="1"/>
    </xf>
    <xf numFmtId="178" fontId="5" fillId="0" borderId="0" xfId="1" applyNumberFormat="1" applyFont="1" applyBorder="1" applyAlignment="1" applyProtection="1">
      <alignment vertical="center"/>
    </xf>
    <xf numFmtId="0" fontId="9" fillId="0" borderId="0" xfId="0" applyFont="1" applyFill="1" applyBorder="1" applyAlignment="1">
      <alignment horizontal="right" vertical="center"/>
    </xf>
    <xf numFmtId="0" fontId="25" fillId="0" borderId="5" xfId="0" applyFont="1" applyBorder="1" applyAlignment="1" applyProtection="1">
      <alignment horizontal="center" vertical="center"/>
    </xf>
    <xf numFmtId="0" fontId="0" fillId="3" borderId="1" xfId="0" applyFill="1" applyBorder="1" applyAlignment="1" applyProtection="1">
      <alignment horizontal="center" vertical="center"/>
      <protection locked="0"/>
    </xf>
    <xf numFmtId="0" fontId="0" fillId="3" borderId="8" xfId="0" applyFont="1" applyFill="1" applyBorder="1" applyAlignment="1" applyProtection="1">
      <alignment vertical="center" wrapText="1" shrinkToFit="1"/>
      <protection locked="0"/>
    </xf>
    <xf numFmtId="0" fontId="0" fillId="3" borderId="8" xfId="0" applyFill="1" applyBorder="1" applyAlignment="1" applyProtection="1">
      <alignment vertical="center" shrinkToFit="1"/>
      <protection locked="0"/>
    </xf>
    <xf numFmtId="49" fontId="0" fillId="3" borderId="8" xfId="0" applyNumberFormat="1" applyFill="1" applyBorder="1" applyAlignment="1" applyProtection="1">
      <alignment horizontal="center" vertical="center" shrinkToFit="1"/>
      <protection locked="0"/>
    </xf>
    <xf numFmtId="0" fontId="0" fillId="3" borderId="32" xfId="0" applyFill="1" applyBorder="1" applyAlignment="1" applyProtection="1">
      <alignment vertical="center" shrinkToFit="1"/>
      <protection locked="0"/>
    </xf>
    <xf numFmtId="0" fontId="0" fillId="3" borderId="37" xfId="0" applyFill="1" applyBorder="1" applyAlignment="1" applyProtection="1">
      <alignment horizontal="center" vertical="center"/>
      <protection locked="0"/>
    </xf>
    <xf numFmtId="0" fontId="0" fillId="3" borderId="38" xfId="0" applyFont="1" applyFill="1" applyBorder="1" applyAlignment="1" applyProtection="1">
      <alignment vertical="center" wrapText="1" shrinkToFit="1"/>
      <protection locked="0"/>
    </xf>
    <xf numFmtId="0" fontId="0" fillId="3" borderId="38" xfId="0" applyFill="1" applyBorder="1" applyAlignment="1" applyProtection="1">
      <alignment vertical="center" shrinkToFit="1"/>
      <protection locked="0"/>
    </xf>
    <xf numFmtId="49" fontId="0" fillId="3" borderId="38" xfId="0" applyNumberFormat="1" applyFill="1" applyBorder="1" applyAlignment="1" applyProtection="1">
      <alignment horizontal="center" vertical="center" shrinkToFit="1"/>
      <protection locked="0"/>
    </xf>
    <xf numFmtId="0" fontId="0" fillId="3" borderId="39" xfId="0" applyFill="1" applyBorder="1" applyAlignment="1" applyProtection="1">
      <alignment vertical="center" shrinkToFit="1"/>
      <protection locked="0"/>
    </xf>
    <xf numFmtId="0" fontId="12" fillId="0" borderId="0" xfId="0" applyFont="1" applyFill="1" applyAlignment="1">
      <alignment vertical="center"/>
    </xf>
    <xf numFmtId="0" fontId="13" fillId="2" borderId="8" xfId="0" applyFont="1" applyFill="1" applyBorder="1" applyAlignment="1" applyProtection="1">
      <alignment horizontal="center" vertical="center"/>
      <protection locked="0"/>
    </xf>
    <xf numFmtId="58" fontId="5" fillId="0" borderId="0" xfId="0" applyNumberFormat="1" applyFont="1" applyAlignment="1">
      <alignment horizontal="distributed" vertical="center"/>
    </xf>
    <xf numFmtId="0" fontId="5" fillId="0" borderId="7" xfId="0" applyFont="1" applyBorder="1" applyAlignment="1" applyProtection="1">
      <alignment horizontal="right" vertical="center"/>
    </xf>
    <xf numFmtId="0" fontId="13" fillId="0" borderId="0" xfId="0" applyFont="1" applyAlignment="1">
      <alignment vertical="center"/>
    </xf>
    <xf numFmtId="58" fontId="13" fillId="0" borderId="0" xfId="0" applyNumberFormat="1" applyFont="1" applyAlignment="1">
      <alignment vertical="center"/>
    </xf>
    <xf numFmtId="0" fontId="16" fillId="0" borderId="0" xfId="0" applyFont="1" applyFill="1" applyBorder="1" applyAlignment="1">
      <alignment horizontal="right" vertical="center"/>
    </xf>
    <xf numFmtId="0" fontId="13" fillId="0" borderId="0" xfId="0" applyFont="1" applyAlignment="1">
      <alignment horizontal="distributed" vertical="center"/>
    </xf>
    <xf numFmtId="58" fontId="13" fillId="0" borderId="0" xfId="0" applyNumberFormat="1" applyFont="1" applyAlignment="1">
      <alignment horizontal="distributed" vertical="center"/>
    </xf>
    <xf numFmtId="0" fontId="16" fillId="0" borderId="0" xfId="0" applyFont="1" applyAlignment="1">
      <alignment horizontal="center" vertical="center"/>
    </xf>
    <xf numFmtId="0" fontId="9" fillId="0" borderId="0" xfId="0" applyFont="1">
      <alignment vertical="center"/>
    </xf>
    <xf numFmtId="0" fontId="9" fillId="0" borderId="0" xfId="0" applyFont="1" applyAlignment="1">
      <alignment horizontal="right" vertical="center"/>
    </xf>
    <xf numFmtId="0" fontId="28" fillId="0" borderId="0" xfId="0" applyFont="1">
      <alignment vertical="center"/>
    </xf>
    <xf numFmtId="0" fontId="0" fillId="6" borderId="1" xfId="0" applyFill="1" applyBorder="1" applyAlignment="1" applyProtection="1">
      <alignment horizontal="center" vertical="center"/>
      <protection locked="0"/>
    </xf>
    <xf numFmtId="0" fontId="29" fillId="0" borderId="0" xfId="0" applyFont="1" applyProtection="1">
      <alignment vertical="center"/>
    </xf>
    <xf numFmtId="179" fontId="12" fillId="2" borderId="8" xfId="0" applyNumberFormat="1" applyFont="1" applyFill="1" applyBorder="1" applyAlignment="1" applyProtection="1">
      <alignment horizontal="center" vertical="center"/>
      <protection locked="0"/>
    </xf>
    <xf numFmtId="0" fontId="0" fillId="0" borderId="0" xfId="0" applyProtection="1">
      <alignment vertical="center"/>
    </xf>
    <xf numFmtId="0" fontId="0" fillId="0" borderId="0" xfId="0" applyAlignment="1" applyProtection="1">
      <alignment vertical="center" shrinkToFit="1"/>
    </xf>
    <xf numFmtId="0" fontId="0" fillId="0" borderId="47" xfId="0" applyBorder="1" applyProtection="1">
      <alignment vertical="center"/>
    </xf>
    <xf numFmtId="0" fontId="0" fillId="0" borderId="47" xfId="0" applyBorder="1" applyAlignment="1" applyProtection="1">
      <alignment vertical="center" shrinkToFit="1"/>
    </xf>
    <xf numFmtId="0" fontId="0" fillId="0" borderId="47" xfId="0" applyBorder="1" applyAlignment="1" applyProtection="1">
      <alignment vertical="center" shrinkToFit="1"/>
      <protection locked="0"/>
    </xf>
    <xf numFmtId="0" fontId="0" fillId="0" borderId="47" xfId="0" applyFill="1" applyBorder="1" applyProtection="1">
      <alignment vertical="center"/>
    </xf>
    <xf numFmtId="0" fontId="0" fillId="0" borderId="47" xfId="0" applyBorder="1" applyAlignment="1" applyProtection="1">
      <alignment horizontal="center" vertical="center"/>
    </xf>
    <xf numFmtId="0" fontId="0" fillId="3" borderId="47" xfId="0" applyFill="1" applyBorder="1" applyAlignment="1" applyProtection="1">
      <alignment horizontal="center" vertical="center"/>
    </xf>
    <xf numFmtId="0" fontId="0" fillId="0" borderId="52" xfId="0" applyBorder="1" applyAlignment="1" applyProtection="1">
      <alignment vertical="center" shrinkToFit="1"/>
      <protection locked="0"/>
    </xf>
    <xf numFmtId="0" fontId="0" fillId="0" borderId="54" xfId="0" applyBorder="1" applyProtection="1">
      <alignment vertical="center"/>
    </xf>
    <xf numFmtId="0" fontId="0" fillId="0" borderId="55" xfId="0" applyBorder="1" applyProtection="1">
      <alignment vertical="center"/>
    </xf>
    <xf numFmtId="0" fontId="0" fillId="0" borderId="55" xfId="0" applyBorder="1" applyAlignment="1" applyProtection="1">
      <alignment vertical="center" shrinkToFit="1"/>
    </xf>
    <xf numFmtId="0" fontId="0" fillId="0" borderId="57" xfId="0" applyBorder="1" applyProtection="1">
      <alignment vertical="center"/>
      <protection locked="0"/>
    </xf>
    <xf numFmtId="0" fontId="0" fillId="0" borderId="57" xfId="0" applyBorder="1" applyAlignment="1" applyProtection="1">
      <alignment vertical="center" shrinkToFit="1"/>
      <protection locked="0"/>
    </xf>
    <xf numFmtId="49" fontId="0" fillId="0" borderId="57" xfId="0" applyNumberFormat="1" applyBorder="1" applyProtection="1">
      <alignment vertical="center"/>
      <protection locked="0"/>
    </xf>
    <xf numFmtId="0" fontId="0" fillId="0" borderId="59" xfId="0" applyBorder="1" applyProtection="1">
      <alignment vertical="center"/>
    </xf>
    <xf numFmtId="0" fontId="0" fillId="0" borderId="59" xfId="0" applyBorder="1" applyAlignment="1" applyProtection="1">
      <alignment vertical="center" shrinkToFit="1"/>
    </xf>
    <xf numFmtId="0" fontId="0" fillId="0" borderId="48" xfId="0" applyBorder="1" applyProtection="1">
      <alignment vertical="center"/>
      <protection locked="0"/>
    </xf>
    <xf numFmtId="0" fontId="0" fillId="0" borderId="49" xfId="0" applyBorder="1" applyAlignment="1" applyProtection="1">
      <alignment vertical="center" shrinkToFit="1"/>
      <protection locked="0"/>
    </xf>
    <xf numFmtId="0" fontId="0" fillId="0" borderId="50" xfId="0" applyBorder="1" applyAlignment="1" applyProtection="1">
      <alignment vertical="center" shrinkToFit="1"/>
      <protection locked="0"/>
    </xf>
    <xf numFmtId="0" fontId="0" fillId="0" borderId="60" xfId="0" applyBorder="1" applyProtection="1">
      <alignment vertical="center"/>
      <protection locked="0"/>
    </xf>
    <xf numFmtId="0" fontId="0" fillId="0" borderId="61" xfId="0" applyBorder="1" applyAlignment="1" applyProtection="1">
      <alignment vertical="center" shrinkToFit="1"/>
      <protection locked="0"/>
    </xf>
    <xf numFmtId="0" fontId="0" fillId="0" borderId="51" xfId="0" applyBorder="1" applyProtection="1">
      <alignment vertical="center"/>
      <protection locked="0"/>
    </xf>
    <xf numFmtId="0" fontId="0" fillId="0" borderId="53" xfId="0" applyBorder="1" applyAlignment="1" applyProtection="1">
      <alignment vertical="center" shrinkToFit="1"/>
      <protection locked="0"/>
    </xf>
    <xf numFmtId="0" fontId="30" fillId="2" borderId="0" xfId="0" applyFont="1" applyFill="1" applyBorder="1" applyAlignment="1" applyProtection="1">
      <alignment vertical="center" shrinkToFit="1"/>
      <protection locked="0"/>
    </xf>
    <xf numFmtId="0" fontId="31" fillId="0" borderId="24" xfId="0" applyFont="1" applyBorder="1" applyAlignment="1">
      <alignment horizontal="center" vertical="center"/>
    </xf>
    <xf numFmtId="0" fontId="31" fillId="0" borderId="35" xfId="0" applyFont="1" applyBorder="1" applyAlignment="1">
      <alignment horizontal="center" vertical="center"/>
    </xf>
    <xf numFmtId="0" fontId="20" fillId="0" borderId="35" xfId="0" applyFont="1" applyBorder="1" applyAlignment="1">
      <alignment vertical="center" wrapText="1"/>
    </xf>
    <xf numFmtId="0" fontId="11" fillId="2" borderId="25" xfId="0" applyFont="1" applyFill="1" applyBorder="1" applyAlignment="1" applyProtection="1">
      <alignment vertical="center" shrinkToFit="1"/>
      <protection locked="0"/>
    </xf>
    <xf numFmtId="0" fontId="11" fillId="2" borderId="26" xfId="0" applyFont="1" applyFill="1" applyBorder="1" applyAlignment="1" applyProtection="1">
      <alignment vertical="center" shrinkToFit="1"/>
      <protection locked="0"/>
    </xf>
    <xf numFmtId="0" fontId="0" fillId="5" borderId="58" xfId="0" applyFill="1" applyBorder="1" applyAlignment="1" applyProtection="1">
      <alignment vertical="center" shrinkToFit="1"/>
    </xf>
    <xf numFmtId="0" fontId="0" fillId="5" borderId="47" xfId="0" applyFill="1" applyBorder="1" applyAlignment="1" applyProtection="1">
      <alignment vertical="center" shrinkToFit="1"/>
    </xf>
    <xf numFmtId="38" fontId="0" fillId="5" borderId="47" xfId="1" applyFont="1" applyFill="1" applyBorder="1" applyAlignment="1" applyProtection="1">
      <alignment horizontal="center" vertical="center"/>
      <protection locked="0"/>
    </xf>
    <xf numFmtId="38" fontId="0" fillId="5" borderId="47" xfId="1" applyFont="1" applyFill="1" applyBorder="1" applyAlignment="1" applyProtection="1">
      <alignment vertical="center" shrinkToFit="1"/>
    </xf>
    <xf numFmtId="57" fontId="0" fillId="0" borderId="56" xfId="0" applyNumberFormat="1" applyBorder="1" applyAlignment="1" applyProtection="1">
      <alignment vertical="center" shrinkToFit="1"/>
      <protection locked="0"/>
    </xf>
    <xf numFmtId="0" fontId="27" fillId="0" borderId="21" xfId="0" applyFont="1" applyBorder="1" applyAlignment="1" applyProtection="1">
      <alignment vertical="center" shrinkToFit="1"/>
    </xf>
    <xf numFmtId="0" fontId="33" fillId="0" borderId="0" xfId="0" applyFont="1" applyProtection="1">
      <alignment vertical="center"/>
    </xf>
    <xf numFmtId="0" fontId="0" fillId="0" borderId="0" xfId="0" applyAlignment="1" applyProtection="1">
      <alignment vertical="center"/>
    </xf>
    <xf numFmtId="0" fontId="32" fillId="0" borderId="0" xfId="0" applyFont="1" applyAlignment="1" applyProtection="1">
      <alignment horizontal="right" vertical="center"/>
    </xf>
    <xf numFmtId="0" fontId="13" fillId="2" borderId="8" xfId="0" applyFont="1" applyFill="1" applyBorder="1" applyAlignment="1" applyProtection="1">
      <alignment horizontal="center" vertical="center"/>
      <protection locked="0"/>
    </xf>
    <xf numFmtId="38" fontId="16" fillId="3" borderId="0" xfId="1" applyFont="1" applyFill="1" applyAlignment="1">
      <alignment vertical="center" shrinkToFit="1"/>
    </xf>
    <xf numFmtId="0" fontId="9" fillId="0" borderId="0" xfId="0" quotePrefix="1" applyFont="1">
      <alignment vertical="center"/>
    </xf>
    <xf numFmtId="0" fontId="27" fillId="0" borderId="19" xfId="0" applyFont="1" applyBorder="1" applyAlignment="1" applyProtection="1">
      <alignment vertical="center" shrinkToFit="1"/>
    </xf>
    <xf numFmtId="0" fontId="19" fillId="0" borderId="62" xfId="0" applyFont="1" applyBorder="1" applyAlignment="1">
      <alignment horizontal="center" vertical="center"/>
    </xf>
    <xf numFmtId="0" fontId="21" fillId="0" borderId="3" xfId="0" applyFont="1" applyBorder="1" applyAlignment="1">
      <alignment horizontal="center" vertical="center" wrapText="1"/>
    </xf>
    <xf numFmtId="0" fontId="0" fillId="0" borderId="22" xfId="0" applyBorder="1" applyAlignment="1">
      <alignment horizontal="center" vertical="center"/>
    </xf>
    <xf numFmtId="0" fontId="0" fillId="3" borderId="22" xfId="0" applyFill="1" applyBorder="1" applyAlignment="1" applyProtection="1">
      <alignment vertical="center" shrinkToFit="1"/>
      <protection locked="0"/>
    </xf>
    <xf numFmtId="0" fontId="0" fillId="3" borderId="66" xfId="0" applyFill="1" applyBorder="1" applyAlignment="1" applyProtection="1">
      <alignment vertical="center" shrinkToFit="1"/>
      <protection locked="0"/>
    </xf>
    <xf numFmtId="0" fontId="0" fillId="4" borderId="10" xfId="0" applyFill="1" applyBorder="1">
      <alignment vertical="center"/>
    </xf>
    <xf numFmtId="0" fontId="0" fillId="0" borderId="63" xfId="0" applyBorder="1" applyAlignment="1">
      <alignment horizontal="center" vertical="center"/>
    </xf>
    <xf numFmtId="0" fontId="0" fillId="0" borderId="63" xfId="0" applyBorder="1" applyAlignment="1">
      <alignment vertical="center" shrinkToFit="1"/>
    </xf>
    <xf numFmtId="0" fontId="0" fillId="0" borderId="64" xfId="0" applyBorder="1" applyAlignment="1">
      <alignment vertical="center" shrinkToFit="1"/>
    </xf>
    <xf numFmtId="0" fontId="0" fillId="0" borderId="22" xfId="0" applyBorder="1" applyAlignment="1">
      <alignment vertical="center" shrinkToFit="1"/>
    </xf>
    <xf numFmtId="0" fontId="0" fillId="0" borderId="66" xfId="0" applyBorder="1" applyAlignment="1">
      <alignment vertical="center" shrinkToFit="1"/>
    </xf>
    <xf numFmtId="0" fontId="35" fillId="3" borderId="8" xfId="0" applyFont="1" applyFill="1" applyBorder="1" applyAlignment="1" applyProtection="1">
      <alignment vertical="center" shrinkToFit="1"/>
      <protection locked="0"/>
    </xf>
    <xf numFmtId="0" fontId="36" fillId="0" borderId="0" xfId="0" applyFont="1" applyProtection="1">
      <alignment vertical="center"/>
    </xf>
    <xf numFmtId="0" fontId="37" fillId="0" borderId="0" xfId="0" applyFont="1" applyProtection="1">
      <alignment vertical="center"/>
    </xf>
    <xf numFmtId="0" fontId="0" fillId="0" borderId="8" xfId="0" applyBorder="1" applyProtection="1">
      <alignment vertical="center"/>
    </xf>
    <xf numFmtId="0" fontId="0" fillId="0" borderId="8" xfId="0" applyBorder="1" applyAlignment="1" applyProtection="1">
      <alignment vertical="center" shrinkToFit="1"/>
    </xf>
    <xf numFmtId="0" fontId="0" fillId="0" borderId="68" xfId="0" applyBorder="1" applyProtection="1">
      <alignment vertical="center"/>
    </xf>
    <xf numFmtId="38" fontId="0" fillId="0" borderId="69" xfId="1" applyFont="1" applyBorder="1" applyProtection="1">
      <alignment vertical="center"/>
      <protection locked="0"/>
    </xf>
    <xf numFmtId="0" fontId="0" fillId="0" borderId="8" xfId="0" applyBorder="1" applyProtection="1">
      <alignment vertical="center"/>
      <protection locked="0"/>
    </xf>
    <xf numFmtId="0" fontId="0" fillId="0" borderId="8" xfId="0" applyBorder="1" applyAlignment="1" applyProtection="1">
      <alignment vertical="center" shrinkToFit="1"/>
      <protection locked="0"/>
    </xf>
    <xf numFmtId="49" fontId="0" fillId="0" borderId="8" xfId="0" applyNumberFormat="1" applyBorder="1" applyAlignment="1" applyProtection="1">
      <alignment vertical="center" shrinkToFit="1"/>
      <protection locked="0"/>
    </xf>
    <xf numFmtId="49" fontId="0" fillId="0" borderId="8" xfId="0" applyNumberFormat="1" applyBorder="1" applyProtection="1">
      <alignment vertical="center"/>
      <protection locked="0"/>
    </xf>
    <xf numFmtId="0" fontId="0" fillId="0" borderId="0" xfId="0" applyProtection="1">
      <alignment vertical="center"/>
      <protection locked="0"/>
    </xf>
    <xf numFmtId="0" fontId="5" fillId="7" borderId="0" xfId="0" applyFont="1" applyFill="1" applyAlignment="1">
      <alignment horizontal="distributed" vertical="center"/>
    </xf>
    <xf numFmtId="0" fontId="0" fillId="7" borderId="8" xfId="0" applyFill="1" applyBorder="1" applyAlignment="1" applyProtection="1">
      <alignment vertical="center" shrinkToFit="1"/>
      <protection locked="0"/>
    </xf>
    <xf numFmtId="0" fontId="5" fillId="7" borderId="0" xfId="0" applyFont="1" applyFill="1">
      <alignment vertical="center"/>
    </xf>
    <xf numFmtId="0" fontId="9" fillId="7" borderId="0" xfId="0" applyFont="1" applyFill="1">
      <alignment vertical="center"/>
    </xf>
    <xf numFmtId="38" fontId="16" fillId="0" borderId="0" xfId="1" applyFont="1" applyFill="1">
      <alignment vertical="center"/>
    </xf>
    <xf numFmtId="38" fontId="16" fillId="0" borderId="0" xfId="1" applyFont="1" applyFill="1" applyAlignment="1">
      <alignment vertical="center" shrinkToFit="1"/>
    </xf>
    <xf numFmtId="0" fontId="13" fillId="8" borderId="0" xfId="0" applyFont="1" applyFill="1" applyProtection="1">
      <alignment vertical="center"/>
    </xf>
    <xf numFmtId="0" fontId="5" fillId="8" borderId="0" xfId="0" applyFont="1" applyFill="1" applyProtection="1">
      <alignment vertical="center"/>
    </xf>
    <xf numFmtId="0" fontId="5" fillId="8" borderId="0" xfId="0" applyFont="1" applyFill="1" applyAlignment="1" applyProtection="1">
      <alignment horizontal="center" vertical="center"/>
    </xf>
    <xf numFmtId="0" fontId="5" fillId="8" borderId="0" xfId="0" applyFont="1" applyFill="1" applyAlignment="1" applyProtection="1">
      <alignment horizontal="right"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27" xfId="0" applyFont="1" applyBorder="1" applyAlignment="1">
      <alignment horizontal="center" vertical="center"/>
    </xf>
    <xf numFmtId="0" fontId="19" fillId="0" borderId="65" xfId="0" applyFont="1" applyBorder="1" applyAlignment="1">
      <alignment horizontal="center" vertical="center"/>
    </xf>
    <xf numFmtId="0" fontId="19" fillId="0" borderId="67" xfId="0" applyFont="1" applyBorder="1" applyAlignment="1">
      <alignment horizontal="center" vertical="center"/>
    </xf>
    <xf numFmtId="0" fontId="10" fillId="0" borderId="1" xfId="0" applyFont="1" applyFill="1" applyBorder="1" applyAlignment="1" applyProtection="1">
      <alignment vertical="center" shrinkToFit="1"/>
    </xf>
    <xf numFmtId="0" fontId="10" fillId="0" borderId="21" xfId="0" applyFont="1" applyFill="1" applyBorder="1" applyAlignment="1" applyProtection="1">
      <alignment vertical="center" shrinkToFit="1"/>
    </xf>
    <xf numFmtId="0" fontId="10" fillId="0" borderId="22" xfId="0" applyFont="1" applyFill="1" applyBorder="1" applyAlignment="1" applyProtection="1">
      <alignment vertical="center" shrinkToFit="1"/>
    </xf>
    <xf numFmtId="177" fontId="10" fillId="0" borderId="1" xfId="0" applyNumberFormat="1" applyFont="1" applyBorder="1" applyAlignment="1" applyProtection="1">
      <alignment vertical="center" shrinkToFit="1"/>
    </xf>
    <xf numFmtId="177" fontId="10" fillId="0" borderId="21" xfId="0" applyNumberFormat="1" applyFont="1" applyBorder="1" applyAlignment="1" applyProtection="1">
      <alignment vertical="center" shrinkToFit="1"/>
    </xf>
    <xf numFmtId="177" fontId="10" fillId="0" borderId="22" xfId="0" applyNumberFormat="1" applyFont="1" applyBorder="1" applyAlignment="1" applyProtection="1">
      <alignment vertical="center" shrinkToFit="1"/>
    </xf>
    <xf numFmtId="0" fontId="7" fillId="0" borderId="1" xfId="0" applyFont="1" applyBorder="1" applyAlignment="1" applyProtection="1">
      <alignment horizontal="right" vertical="center"/>
    </xf>
    <xf numFmtId="0" fontId="7" fillId="0" borderId="21" xfId="0" applyFont="1" applyBorder="1" applyAlignment="1" applyProtection="1">
      <alignment horizontal="right" vertical="center"/>
    </xf>
    <xf numFmtId="0" fontId="5" fillId="0" borderId="1" xfId="0" applyFont="1" applyBorder="1" applyAlignment="1" applyProtection="1">
      <alignment horizontal="center" vertical="center" shrinkToFit="1"/>
    </xf>
    <xf numFmtId="0" fontId="5" fillId="0" borderId="21" xfId="0" applyFont="1" applyBorder="1" applyAlignment="1" applyProtection="1">
      <alignment horizontal="center" vertical="center" shrinkToFit="1"/>
    </xf>
    <xf numFmtId="177" fontId="8" fillId="0" borderId="21" xfId="1" applyNumberFormat="1" applyFont="1" applyBorder="1" applyAlignment="1" applyProtection="1">
      <alignment vertical="center"/>
    </xf>
    <xf numFmtId="177" fontId="8" fillId="0" borderId="22" xfId="1" applyNumberFormat="1" applyFont="1" applyBorder="1" applyAlignment="1" applyProtection="1">
      <alignment vertical="center"/>
    </xf>
    <xf numFmtId="0" fontId="5" fillId="0" borderId="22" xfId="0" applyFont="1" applyBorder="1" applyAlignment="1" applyProtection="1">
      <alignment horizontal="center" vertical="center" shrinkToFit="1"/>
    </xf>
    <xf numFmtId="0" fontId="5" fillId="0" borderId="0" xfId="0" applyFont="1" applyAlignment="1" applyProtection="1">
      <alignment horizontal="center" vertical="center"/>
    </xf>
    <xf numFmtId="0" fontId="5" fillId="2" borderId="21" xfId="0" applyFont="1" applyFill="1" applyBorder="1" applyAlignment="1" applyProtection="1">
      <alignment horizontal="center" vertical="center"/>
      <protection locked="0"/>
    </xf>
    <xf numFmtId="0" fontId="5" fillId="0" borderId="8" xfId="0" applyFont="1" applyBorder="1" applyAlignment="1" applyProtection="1">
      <alignment horizontal="center" vertical="center" shrinkToFit="1"/>
    </xf>
    <xf numFmtId="0" fontId="5" fillId="0" borderId="11" xfId="0" applyFont="1" applyBorder="1" applyAlignment="1" applyProtection="1">
      <alignment vertical="center" shrinkToFit="1"/>
    </xf>
    <xf numFmtId="0" fontId="5" fillId="0" borderId="12" xfId="0" applyFont="1" applyBorder="1" applyAlignment="1" applyProtection="1">
      <alignment vertical="center" shrinkToFit="1"/>
    </xf>
    <xf numFmtId="0" fontId="5" fillId="2" borderId="8" xfId="0" applyFont="1" applyFill="1" applyBorder="1" applyAlignment="1" applyProtection="1">
      <alignment vertical="center" shrinkToFit="1"/>
      <protection locked="0"/>
    </xf>
    <xf numFmtId="0" fontId="5" fillId="0" borderId="4" xfId="0" applyFont="1" applyBorder="1" applyAlignment="1" applyProtection="1">
      <alignment horizontal="center" vertical="center" shrinkToFit="1"/>
    </xf>
    <xf numFmtId="0" fontId="5" fillId="2" borderId="1" xfId="0" applyFont="1" applyFill="1" applyBorder="1" applyAlignment="1" applyProtection="1">
      <alignment vertical="center" shrinkToFit="1"/>
      <protection locked="0"/>
    </xf>
    <xf numFmtId="0" fontId="5" fillId="2" borderId="21" xfId="0" applyFont="1" applyFill="1" applyBorder="1" applyAlignment="1" applyProtection="1">
      <alignment vertical="center" shrinkToFit="1"/>
      <protection locked="0"/>
    </xf>
    <xf numFmtId="0" fontId="5" fillId="2" borderId="22" xfId="0" applyFont="1" applyFill="1" applyBorder="1" applyAlignment="1" applyProtection="1">
      <alignment vertical="center" shrinkToFit="1"/>
      <protection locked="0"/>
    </xf>
    <xf numFmtId="0" fontId="5" fillId="0" borderId="23" xfId="0" applyFont="1" applyBorder="1" applyAlignment="1" applyProtection="1">
      <alignment vertical="center" shrinkToFit="1"/>
    </xf>
    <xf numFmtId="0" fontId="5" fillId="0" borderId="17" xfId="0" applyFont="1" applyBorder="1" applyAlignment="1" applyProtection="1">
      <alignment vertical="center" shrinkToFit="1"/>
    </xf>
    <xf numFmtId="49" fontId="5" fillId="2" borderId="19" xfId="0" applyNumberFormat="1" applyFont="1" applyFill="1" applyBorder="1" applyAlignment="1" applyProtection="1">
      <alignment horizontal="center" vertical="center" shrinkToFit="1"/>
      <protection locked="0"/>
    </xf>
    <xf numFmtId="0" fontId="5" fillId="0" borderId="1" xfId="0" applyFont="1" applyBorder="1" applyAlignment="1" applyProtection="1">
      <alignment vertical="center" shrinkToFit="1"/>
    </xf>
    <xf numFmtId="0" fontId="5" fillId="0" borderId="22" xfId="0" applyFont="1" applyBorder="1" applyAlignment="1" applyProtection="1">
      <alignment vertical="center" shrinkToFit="1"/>
    </xf>
    <xf numFmtId="0" fontId="5" fillId="0" borderId="6" xfId="0" applyFont="1" applyBorder="1" applyAlignment="1" applyProtection="1">
      <alignment vertical="center" shrinkToFit="1"/>
    </xf>
    <xf numFmtId="0" fontId="5" fillId="0" borderId="19" xfId="0" applyFont="1" applyBorder="1" applyAlignment="1" applyProtection="1">
      <alignment vertical="center" shrinkToFit="1"/>
    </xf>
    <xf numFmtId="0" fontId="5" fillId="2" borderId="2" xfId="0" applyFont="1" applyFill="1" applyBorder="1" applyAlignment="1" applyProtection="1">
      <alignment vertical="center" shrinkToFit="1"/>
      <protection locked="0"/>
    </xf>
    <xf numFmtId="0" fontId="5" fillId="2" borderId="0" xfId="0" applyFont="1" applyFill="1" applyAlignment="1" applyProtection="1">
      <alignment vertical="center" shrinkToFit="1"/>
      <protection locked="0"/>
    </xf>
    <xf numFmtId="0" fontId="5" fillId="2" borderId="20" xfId="0" applyFont="1" applyFill="1" applyBorder="1" applyAlignment="1" applyProtection="1">
      <alignment vertical="center" shrinkToFit="1"/>
      <protection locked="0"/>
    </xf>
    <xf numFmtId="0" fontId="5" fillId="0" borderId="6" xfId="0" applyFont="1" applyBorder="1" applyAlignment="1" applyProtection="1">
      <alignment vertical="center" wrapText="1" shrinkToFit="1"/>
    </xf>
    <xf numFmtId="0" fontId="5" fillId="0" borderId="7" xfId="0" applyFont="1" applyBorder="1" applyAlignment="1" applyProtection="1">
      <alignment vertical="center" shrinkToFit="1"/>
    </xf>
    <xf numFmtId="0" fontId="5" fillId="0" borderId="2" xfId="0" applyFont="1" applyBorder="1" applyAlignment="1" applyProtection="1">
      <alignment vertical="center" shrinkToFit="1"/>
    </xf>
    <xf numFmtId="0" fontId="5" fillId="0" borderId="20" xfId="0" applyFont="1" applyBorder="1" applyAlignment="1" applyProtection="1">
      <alignment vertical="center" shrinkToFit="1"/>
    </xf>
    <xf numFmtId="0" fontId="5" fillId="0" borderId="2" xfId="0" applyFont="1" applyBorder="1" applyAlignment="1" applyProtection="1">
      <alignment horizontal="left" vertical="center" shrinkToFit="1"/>
    </xf>
    <xf numFmtId="0" fontId="5" fillId="0" borderId="0" xfId="0" applyFont="1" applyBorder="1" applyAlignment="1" applyProtection="1">
      <alignment horizontal="left" vertical="center" shrinkToFit="1"/>
    </xf>
    <xf numFmtId="0" fontId="13" fillId="0" borderId="0" xfId="0" applyFont="1" applyAlignment="1" applyProtection="1">
      <alignment vertical="center" wrapText="1"/>
    </xf>
    <xf numFmtId="0" fontId="11" fillId="0" borderId="8" xfId="0" applyFont="1" applyBorder="1" applyAlignment="1" applyProtection="1">
      <alignment horizontal="center" vertical="center" wrapText="1"/>
    </xf>
    <xf numFmtId="0" fontId="18" fillId="0" borderId="10" xfId="0" applyFont="1" applyBorder="1" applyAlignment="1" applyProtection="1">
      <alignment horizontal="center" vertical="center" wrapText="1"/>
    </xf>
    <xf numFmtId="0" fontId="18" fillId="0" borderId="9" xfId="0" applyFont="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49" fontId="5" fillId="2" borderId="8" xfId="0" applyNumberFormat="1"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5" fillId="2" borderId="21" xfId="0" applyFont="1" applyFill="1" applyBorder="1" applyAlignment="1" applyProtection="1">
      <alignment horizontal="center" vertical="center" shrinkToFit="1"/>
      <protection locked="0"/>
    </xf>
    <xf numFmtId="49" fontId="5" fillId="2" borderId="1" xfId="0" applyNumberFormat="1" applyFont="1" applyFill="1" applyBorder="1" applyAlignment="1" applyProtection="1">
      <alignment horizontal="center" vertical="center" shrinkToFit="1"/>
      <protection locked="0"/>
    </xf>
    <xf numFmtId="49" fontId="5" fillId="2" borderId="21" xfId="0" applyNumberFormat="1" applyFont="1" applyFill="1" applyBorder="1" applyAlignment="1" applyProtection="1">
      <alignment horizontal="center" vertical="center" shrinkToFit="1"/>
      <protection locked="0"/>
    </xf>
    <xf numFmtId="49" fontId="5" fillId="2" borderId="22" xfId="0" applyNumberFormat="1" applyFont="1" applyFill="1" applyBorder="1" applyAlignment="1" applyProtection="1">
      <alignment horizontal="center" vertical="center" shrinkToFit="1"/>
      <protection locked="0"/>
    </xf>
    <xf numFmtId="0" fontId="5" fillId="0" borderId="6" xfId="0" applyFont="1" applyBorder="1" applyAlignment="1" applyProtection="1">
      <alignment horizontal="left" vertical="center" wrapText="1"/>
    </xf>
    <xf numFmtId="0" fontId="5" fillId="0" borderId="19" xfId="0" applyFont="1" applyBorder="1" applyAlignment="1" applyProtection="1">
      <alignment horizontal="left" vertical="center" wrapText="1"/>
    </xf>
    <xf numFmtId="0" fontId="5" fillId="0" borderId="0" xfId="0" applyFont="1" applyAlignment="1" applyProtection="1">
      <alignment horizontal="left" vertical="center" shrinkToFit="1"/>
    </xf>
    <xf numFmtId="0" fontId="5" fillId="2" borderId="3" xfId="0" applyFont="1" applyFill="1" applyBorder="1" applyAlignment="1" applyProtection="1">
      <alignment vertical="center" shrinkToFit="1"/>
      <protection locked="0"/>
    </xf>
    <xf numFmtId="0" fontId="5" fillId="2" borderId="4" xfId="0" applyFont="1" applyFill="1" applyBorder="1" applyAlignment="1" applyProtection="1">
      <alignment vertical="center" shrinkToFit="1"/>
      <protection locked="0"/>
    </xf>
    <xf numFmtId="0" fontId="5" fillId="2" borderId="18" xfId="0" applyFont="1" applyFill="1" applyBorder="1" applyAlignment="1" applyProtection="1">
      <alignment vertical="center" shrinkToFit="1"/>
      <protection locked="0"/>
    </xf>
    <xf numFmtId="0" fontId="5" fillId="2" borderId="13" xfId="0" applyFont="1" applyFill="1" applyBorder="1" applyAlignment="1" applyProtection="1">
      <alignment vertical="center" shrinkToFit="1"/>
      <protection locked="0"/>
    </xf>
    <xf numFmtId="0" fontId="5" fillId="2" borderId="14" xfId="0" applyFont="1" applyFill="1" applyBorder="1" applyAlignment="1" applyProtection="1">
      <alignment vertical="center" shrinkToFit="1"/>
      <protection locked="0"/>
    </xf>
    <xf numFmtId="0" fontId="5" fillId="2" borderId="15" xfId="0" applyFont="1" applyFill="1" applyBorder="1" applyAlignment="1" applyProtection="1">
      <alignment vertical="center" shrinkToFit="1"/>
      <protection locked="0"/>
    </xf>
    <xf numFmtId="0" fontId="5" fillId="0" borderId="2" xfId="0" applyFont="1" applyBorder="1" applyAlignment="1" applyProtection="1">
      <alignment vertical="center" wrapText="1" shrinkToFit="1"/>
    </xf>
    <xf numFmtId="0" fontId="5" fillId="0" borderId="0" xfId="0" applyFont="1" applyBorder="1" applyAlignment="1" applyProtection="1">
      <alignment vertical="center" wrapText="1" shrinkToFit="1"/>
    </xf>
    <xf numFmtId="0" fontId="5" fillId="0" borderId="20" xfId="0" applyFont="1" applyBorder="1" applyAlignment="1" applyProtection="1">
      <alignment vertical="center" wrapText="1" shrinkToFit="1"/>
    </xf>
    <xf numFmtId="0" fontId="9" fillId="0" borderId="1" xfId="0" applyFont="1" applyFill="1" applyBorder="1" applyAlignment="1" applyProtection="1">
      <alignment vertical="center" shrinkToFit="1"/>
    </xf>
    <xf numFmtId="0" fontId="9" fillId="0" borderId="21" xfId="0" applyFont="1" applyFill="1" applyBorder="1" applyAlignment="1" applyProtection="1">
      <alignment vertical="center" shrinkToFit="1"/>
    </xf>
    <xf numFmtId="0" fontId="9" fillId="0" borderId="22" xfId="0" applyFont="1" applyFill="1" applyBorder="1" applyAlignment="1" applyProtection="1">
      <alignment vertical="center" shrinkToFit="1"/>
    </xf>
    <xf numFmtId="38" fontId="9" fillId="0" borderId="1" xfId="1" applyFont="1" applyFill="1" applyBorder="1" applyAlignment="1" applyProtection="1">
      <alignment vertical="center" shrinkToFit="1"/>
    </xf>
    <xf numFmtId="38" fontId="9" fillId="0" borderId="21" xfId="1" applyFont="1" applyFill="1" applyBorder="1" applyAlignment="1" applyProtection="1">
      <alignment vertical="center" shrinkToFit="1"/>
    </xf>
    <xf numFmtId="177" fontId="9" fillId="0" borderId="1" xfId="0" applyNumberFormat="1" applyFont="1" applyBorder="1" applyAlignment="1" applyProtection="1">
      <alignment vertical="center" shrinkToFit="1"/>
    </xf>
    <xf numFmtId="177" fontId="9" fillId="0" borderId="21" xfId="0" applyNumberFormat="1" applyFont="1" applyBorder="1" applyAlignment="1" applyProtection="1">
      <alignment vertical="center" shrinkToFit="1"/>
    </xf>
    <xf numFmtId="177" fontId="9" fillId="0" borderId="22" xfId="0" applyNumberFormat="1" applyFont="1" applyBorder="1" applyAlignment="1" applyProtection="1">
      <alignment vertical="center" shrinkToFit="1"/>
    </xf>
    <xf numFmtId="0" fontId="9" fillId="0" borderId="4" xfId="0" applyFont="1" applyFill="1" applyBorder="1" applyAlignment="1" applyProtection="1">
      <alignment horizontal="left" vertical="center" shrinkToFit="1"/>
    </xf>
    <xf numFmtId="0" fontId="9" fillId="0" borderId="21" xfId="0" applyFont="1" applyFill="1" applyBorder="1" applyAlignment="1" applyProtection="1">
      <alignment horizontal="left" vertical="center" shrinkToFit="1"/>
    </xf>
    <xf numFmtId="0" fontId="9" fillId="0" borderId="0" xfId="0" applyFont="1" applyFill="1" applyAlignment="1" applyProtection="1">
      <alignment horizontal="center" vertical="center"/>
    </xf>
    <xf numFmtId="0" fontId="5" fillId="0" borderId="4" xfId="0" applyFont="1" applyFill="1" applyBorder="1" applyAlignment="1" applyProtection="1">
      <alignment vertical="center"/>
    </xf>
    <xf numFmtId="0" fontId="5" fillId="0" borderId="21" xfId="0" applyFont="1" applyFill="1" applyBorder="1" applyAlignment="1" applyProtection="1">
      <alignment vertical="center"/>
    </xf>
    <xf numFmtId="0" fontId="5" fillId="0" borderId="44" xfId="0" applyFont="1" applyBorder="1" applyAlignment="1" applyProtection="1">
      <alignment horizontal="center" vertical="center" shrinkToFit="1"/>
    </xf>
    <xf numFmtId="0" fontId="5" fillId="0" borderId="45" xfId="0" applyFont="1" applyBorder="1" applyAlignment="1" applyProtection="1">
      <alignment horizontal="center" vertical="center" shrinkToFit="1"/>
    </xf>
    <xf numFmtId="0" fontId="5" fillId="0" borderId="46" xfId="0" applyFont="1" applyBorder="1" applyAlignment="1" applyProtection="1">
      <alignment horizontal="center" vertical="center" shrinkToFit="1"/>
    </xf>
    <xf numFmtId="0" fontId="5" fillId="0" borderId="23" xfId="0" applyFont="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14" xfId="0" applyFont="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34" fillId="0" borderId="1" xfId="0" applyFont="1" applyBorder="1" applyAlignment="1" applyProtection="1">
      <alignment horizontal="center" vertical="center"/>
    </xf>
    <xf numFmtId="0" fontId="9" fillId="0" borderId="21" xfId="0" applyFont="1" applyBorder="1" applyAlignment="1" applyProtection="1">
      <alignment horizontal="center" vertical="center"/>
    </xf>
    <xf numFmtId="0" fontId="9" fillId="0" borderId="22" xfId="0" applyFont="1" applyBorder="1" applyAlignment="1" applyProtection="1">
      <alignment horizontal="center" vertical="center"/>
    </xf>
    <xf numFmtId="0" fontId="5" fillId="0" borderId="8" xfId="0" applyFont="1" applyFill="1" applyBorder="1" applyAlignment="1" applyProtection="1">
      <alignment horizontal="center" vertical="center" shrinkToFit="1"/>
    </xf>
    <xf numFmtId="0" fontId="5" fillId="0" borderId="42" xfId="0" applyFont="1" applyFill="1" applyBorder="1" applyAlignment="1" applyProtection="1">
      <alignment horizontal="left" vertical="center" indent="1" shrinkToFit="1"/>
    </xf>
    <xf numFmtId="0" fontId="5" fillId="0" borderId="43" xfId="0" applyFont="1" applyFill="1" applyBorder="1" applyAlignment="1" applyProtection="1">
      <alignment horizontal="left" vertical="center" indent="1" shrinkToFit="1"/>
    </xf>
    <xf numFmtId="0" fontId="5" fillId="0" borderId="21" xfId="0" applyFont="1" applyFill="1" applyBorder="1" applyAlignment="1" applyProtection="1">
      <alignment horizontal="center" vertical="center" shrinkToFit="1"/>
    </xf>
    <xf numFmtId="0" fontId="5" fillId="0" borderId="22" xfId="0" applyFont="1" applyFill="1" applyBorder="1" applyAlignment="1" applyProtection="1">
      <alignment horizontal="center" vertical="center" shrinkToFit="1"/>
    </xf>
    <xf numFmtId="0" fontId="5" fillId="8" borderId="0" xfId="0" applyFont="1" applyFill="1" applyAlignment="1" applyProtection="1">
      <alignment horizontal="center" vertical="center"/>
    </xf>
    <xf numFmtId="178" fontId="5" fillId="0" borderId="0" xfId="1" applyNumberFormat="1" applyFont="1" applyBorder="1" applyAlignment="1" applyProtection="1">
      <alignment horizontal="right" vertical="center"/>
    </xf>
    <xf numFmtId="0" fontId="5" fillId="0" borderId="8" xfId="0" applyFont="1" applyFill="1" applyBorder="1" applyAlignment="1" applyProtection="1">
      <alignment horizontal="left" vertical="center" indent="1" shrinkToFit="1"/>
    </xf>
    <xf numFmtId="0" fontId="5" fillId="0" borderId="5" xfId="0" applyFont="1" applyFill="1" applyBorder="1" applyAlignment="1" applyProtection="1">
      <alignment horizontal="center" vertical="center" shrinkToFit="1"/>
    </xf>
    <xf numFmtId="0" fontId="9" fillId="0" borderId="0" xfId="0" applyFont="1" applyAlignment="1">
      <alignment horizontal="center" vertical="center"/>
    </xf>
    <xf numFmtId="0" fontId="9" fillId="0" borderId="0" xfId="0" applyFont="1" applyAlignment="1">
      <alignment vertical="center" shrinkToFit="1"/>
    </xf>
    <xf numFmtId="0" fontId="9" fillId="7" borderId="0" xfId="0" applyFont="1" applyFill="1" applyAlignment="1">
      <alignment horizontal="center" vertical="center"/>
    </xf>
    <xf numFmtId="0" fontId="9" fillId="7" borderId="0" xfId="0" applyFont="1" applyFill="1" applyAlignment="1">
      <alignment vertical="distributed" wrapText="1"/>
    </xf>
  </cellXfs>
  <cellStyles count="4">
    <cellStyle name="桁区切り" xfId="1" builtinId="6"/>
    <cellStyle name="標準" xfId="0" builtinId="0"/>
    <cellStyle name="標準 2" xfId="2" xr:uid="{00000000-0005-0000-0000-000002000000}"/>
    <cellStyle name="標準 3" xfId="3" xr:uid="{00000000-0005-0000-0000-000003000000}"/>
  </cellStyles>
  <dxfs count="8">
    <dxf>
      <fill>
        <patternFill>
          <bgColor rgb="FFFF0000"/>
        </patternFill>
      </fill>
    </dxf>
    <dxf>
      <font>
        <b/>
        <i val="0"/>
        <color rgb="FFFF0000"/>
      </font>
    </dxf>
    <dxf>
      <font>
        <color rgb="FF00B05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9999"/>
      <color rgb="FFFFFF00"/>
      <color rgb="FFFF0066"/>
      <color rgb="FFFFFF66"/>
      <color rgb="FFFF9900"/>
      <color rgb="FF006600"/>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fmlaLink="AL35"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checked="Checked"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checked="Checked" lockText="1" noThreeD="1"/>
</file>

<file path=xl/ctrlProps/ctrlProp192.xml><?xml version="1.0" encoding="utf-8"?>
<formControlPr xmlns="http://schemas.microsoft.com/office/spreadsheetml/2009/9/main" objectType="CheckBox" checked="Checked"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AL25" noThreeD="1"/>
</file>

<file path=xl/ctrlProps/ctrlProp34.xml><?xml version="1.0" encoding="utf-8"?>
<formControlPr xmlns="http://schemas.microsoft.com/office/spreadsheetml/2009/9/main" objectType="CheckBox" fmlaLink="AL26"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fmlaLink="AL27"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AL3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AL30"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fmlaLink="AL34"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7</xdr:row>
      <xdr:rowOff>67235</xdr:rowOff>
    </xdr:from>
    <xdr:to>
      <xdr:col>4</xdr:col>
      <xdr:colOff>22411</xdr:colOff>
      <xdr:row>11</xdr:row>
      <xdr:rowOff>212910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2308411"/>
          <a:ext cx="6084793" cy="997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この列に表示された、該当する施設・事業所の番号を 入力シート に入力してください。</a:t>
          </a:r>
        </a:p>
      </xdr:txBody>
    </xdr:sp>
    <xdr:clientData/>
  </xdr:twoCellAnchor>
  <xdr:twoCellAnchor>
    <xdr:from>
      <xdr:col>1</xdr:col>
      <xdr:colOff>638736</xdr:colOff>
      <xdr:row>9</xdr:row>
      <xdr:rowOff>179294</xdr:rowOff>
    </xdr:from>
    <xdr:to>
      <xdr:col>1</xdr:col>
      <xdr:colOff>1176618</xdr:colOff>
      <xdr:row>10</xdr:row>
      <xdr:rowOff>257735</xdr:rowOff>
    </xdr:to>
    <xdr:sp macro="" textlink="">
      <xdr:nvSpPr>
        <xdr:cNvPr id="3" name="下矢印 2">
          <a:extLst>
            <a:ext uri="{FF2B5EF4-FFF2-40B4-BE49-F238E27FC236}">
              <a16:creationId xmlns:a16="http://schemas.microsoft.com/office/drawing/2014/main" id="{00000000-0008-0000-0000-000003000000}"/>
            </a:ext>
          </a:extLst>
        </xdr:cNvPr>
        <xdr:cNvSpPr/>
      </xdr:nvSpPr>
      <xdr:spPr>
        <a:xfrm>
          <a:off x="1557618" y="2767853"/>
          <a:ext cx="537882" cy="29135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152400</xdr:colOff>
          <xdr:row>16</xdr:row>
          <xdr:rowOff>0</xdr:rowOff>
        </xdr:from>
        <xdr:to>
          <xdr:col>37</xdr:col>
          <xdr:colOff>28575</xdr:colOff>
          <xdr:row>16</xdr:row>
          <xdr:rowOff>152400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16</xdr:row>
          <xdr:rowOff>0</xdr:rowOff>
        </xdr:from>
        <xdr:to>
          <xdr:col>37</xdr:col>
          <xdr:colOff>28575</xdr:colOff>
          <xdr:row>16</xdr:row>
          <xdr:rowOff>152400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16</xdr:row>
          <xdr:rowOff>0</xdr:rowOff>
        </xdr:from>
        <xdr:to>
          <xdr:col>37</xdr:col>
          <xdr:colOff>28575</xdr:colOff>
          <xdr:row>16</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16</xdr:row>
          <xdr:rowOff>0</xdr:rowOff>
        </xdr:from>
        <xdr:to>
          <xdr:col>37</xdr:col>
          <xdr:colOff>28575</xdr:colOff>
          <xdr:row>16</xdr:row>
          <xdr:rowOff>171450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16</xdr:row>
          <xdr:rowOff>0</xdr:rowOff>
        </xdr:from>
        <xdr:to>
          <xdr:col>37</xdr:col>
          <xdr:colOff>28575</xdr:colOff>
          <xdr:row>16</xdr:row>
          <xdr:rowOff>152400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19</xdr:row>
          <xdr:rowOff>0</xdr:rowOff>
        </xdr:from>
        <xdr:to>
          <xdr:col>37</xdr:col>
          <xdr:colOff>28575</xdr:colOff>
          <xdr:row>19</xdr:row>
          <xdr:rowOff>152400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19</xdr:row>
          <xdr:rowOff>0</xdr:rowOff>
        </xdr:from>
        <xdr:to>
          <xdr:col>37</xdr:col>
          <xdr:colOff>28575</xdr:colOff>
          <xdr:row>19</xdr:row>
          <xdr:rowOff>142875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19</xdr:row>
          <xdr:rowOff>0</xdr:rowOff>
        </xdr:from>
        <xdr:to>
          <xdr:col>37</xdr:col>
          <xdr:colOff>28575</xdr:colOff>
          <xdr:row>19</xdr:row>
          <xdr:rowOff>152400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19</xdr:row>
          <xdr:rowOff>0</xdr:rowOff>
        </xdr:from>
        <xdr:to>
          <xdr:col>37</xdr:col>
          <xdr:colOff>28575</xdr:colOff>
          <xdr:row>19</xdr:row>
          <xdr:rowOff>171450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19</xdr:row>
          <xdr:rowOff>0</xdr:rowOff>
        </xdr:from>
        <xdr:to>
          <xdr:col>37</xdr:col>
          <xdr:colOff>28575</xdr:colOff>
          <xdr:row>19</xdr:row>
          <xdr:rowOff>142875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24</xdr:row>
          <xdr:rowOff>0</xdr:rowOff>
        </xdr:from>
        <xdr:to>
          <xdr:col>37</xdr:col>
          <xdr:colOff>28575</xdr:colOff>
          <xdr:row>24</xdr:row>
          <xdr:rowOff>152400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24</xdr:row>
          <xdr:rowOff>152400</xdr:rowOff>
        </xdr:from>
        <xdr:to>
          <xdr:col>37</xdr:col>
          <xdr:colOff>28575</xdr:colOff>
          <xdr:row>25</xdr:row>
          <xdr:rowOff>123825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25</xdr:row>
          <xdr:rowOff>152400</xdr:rowOff>
        </xdr:from>
        <xdr:to>
          <xdr:col>37</xdr:col>
          <xdr:colOff>28575</xdr:colOff>
          <xdr:row>26</xdr:row>
          <xdr:rowOff>123825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28</xdr:row>
          <xdr:rowOff>142875</xdr:rowOff>
        </xdr:from>
        <xdr:to>
          <xdr:col>37</xdr:col>
          <xdr:colOff>28575</xdr:colOff>
          <xdr:row>29</xdr:row>
          <xdr:rowOff>123825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29</xdr:row>
          <xdr:rowOff>142875</xdr:rowOff>
        </xdr:from>
        <xdr:to>
          <xdr:col>37</xdr:col>
          <xdr:colOff>28575</xdr:colOff>
          <xdr:row>30</xdr:row>
          <xdr:rowOff>104775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25</xdr:row>
          <xdr:rowOff>0</xdr:rowOff>
        </xdr:from>
        <xdr:to>
          <xdr:col>37</xdr:col>
          <xdr:colOff>28575</xdr:colOff>
          <xdr:row>25</xdr:row>
          <xdr:rowOff>152400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25</xdr:row>
          <xdr:rowOff>152400</xdr:rowOff>
        </xdr:from>
        <xdr:to>
          <xdr:col>37</xdr:col>
          <xdr:colOff>28575</xdr:colOff>
          <xdr:row>26</xdr:row>
          <xdr:rowOff>85725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26</xdr:row>
          <xdr:rowOff>0</xdr:rowOff>
        </xdr:from>
        <xdr:to>
          <xdr:col>37</xdr:col>
          <xdr:colOff>28575</xdr:colOff>
          <xdr:row>26</xdr:row>
          <xdr:rowOff>152400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26</xdr:row>
          <xdr:rowOff>152400</xdr:rowOff>
        </xdr:from>
        <xdr:to>
          <xdr:col>37</xdr:col>
          <xdr:colOff>28575</xdr:colOff>
          <xdr:row>28</xdr:row>
          <xdr:rowOff>47625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28</xdr:row>
          <xdr:rowOff>152400</xdr:rowOff>
        </xdr:from>
        <xdr:to>
          <xdr:col>37</xdr:col>
          <xdr:colOff>28575</xdr:colOff>
          <xdr:row>29</xdr:row>
          <xdr:rowOff>85725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29</xdr:row>
          <xdr:rowOff>152400</xdr:rowOff>
        </xdr:from>
        <xdr:to>
          <xdr:col>37</xdr:col>
          <xdr:colOff>28575</xdr:colOff>
          <xdr:row>30</xdr:row>
          <xdr:rowOff>85725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29</xdr:row>
          <xdr:rowOff>0</xdr:rowOff>
        </xdr:from>
        <xdr:to>
          <xdr:col>37</xdr:col>
          <xdr:colOff>28575</xdr:colOff>
          <xdr:row>29</xdr:row>
          <xdr:rowOff>152400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29</xdr:row>
          <xdr:rowOff>152400</xdr:rowOff>
        </xdr:from>
        <xdr:to>
          <xdr:col>37</xdr:col>
          <xdr:colOff>28575</xdr:colOff>
          <xdr:row>30</xdr:row>
          <xdr:rowOff>85725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30</xdr:row>
          <xdr:rowOff>0</xdr:rowOff>
        </xdr:from>
        <xdr:to>
          <xdr:col>37</xdr:col>
          <xdr:colOff>28575</xdr:colOff>
          <xdr:row>30</xdr:row>
          <xdr:rowOff>152400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25</xdr:row>
          <xdr:rowOff>0</xdr:rowOff>
        </xdr:from>
        <xdr:to>
          <xdr:col>37</xdr:col>
          <xdr:colOff>28575</xdr:colOff>
          <xdr:row>25</xdr:row>
          <xdr:rowOff>152400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25</xdr:row>
          <xdr:rowOff>152400</xdr:rowOff>
        </xdr:from>
        <xdr:to>
          <xdr:col>37</xdr:col>
          <xdr:colOff>28575</xdr:colOff>
          <xdr:row>26</xdr:row>
          <xdr:rowOff>123825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26</xdr:row>
          <xdr:rowOff>0</xdr:rowOff>
        </xdr:from>
        <xdr:to>
          <xdr:col>37</xdr:col>
          <xdr:colOff>28575</xdr:colOff>
          <xdr:row>26</xdr:row>
          <xdr:rowOff>152400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26</xdr:row>
          <xdr:rowOff>152400</xdr:rowOff>
        </xdr:from>
        <xdr:to>
          <xdr:col>37</xdr:col>
          <xdr:colOff>28575</xdr:colOff>
          <xdr:row>28</xdr:row>
          <xdr:rowOff>85725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29</xdr:row>
          <xdr:rowOff>0</xdr:rowOff>
        </xdr:from>
        <xdr:to>
          <xdr:col>37</xdr:col>
          <xdr:colOff>28575</xdr:colOff>
          <xdr:row>29</xdr:row>
          <xdr:rowOff>152400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29</xdr:row>
          <xdr:rowOff>152400</xdr:rowOff>
        </xdr:from>
        <xdr:to>
          <xdr:col>37</xdr:col>
          <xdr:colOff>28575</xdr:colOff>
          <xdr:row>30</xdr:row>
          <xdr:rowOff>123825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30</xdr:row>
          <xdr:rowOff>0</xdr:rowOff>
        </xdr:from>
        <xdr:to>
          <xdr:col>37</xdr:col>
          <xdr:colOff>28575</xdr:colOff>
          <xdr:row>30</xdr:row>
          <xdr:rowOff>152400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30</xdr:row>
          <xdr:rowOff>152400</xdr:rowOff>
        </xdr:from>
        <xdr:to>
          <xdr:col>37</xdr:col>
          <xdr:colOff>28575</xdr:colOff>
          <xdr:row>32</xdr:row>
          <xdr:rowOff>104775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17</xdr:row>
          <xdr:rowOff>0</xdr:rowOff>
        </xdr:from>
        <xdr:to>
          <xdr:col>37</xdr:col>
          <xdr:colOff>28575</xdr:colOff>
          <xdr:row>17</xdr:row>
          <xdr:rowOff>152400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17</xdr:row>
          <xdr:rowOff>0</xdr:rowOff>
        </xdr:from>
        <xdr:to>
          <xdr:col>37</xdr:col>
          <xdr:colOff>28575</xdr:colOff>
          <xdr:row>17</xdr:row>
          <xdr:rowOff>152400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17</xdr:row>
          <xdr:rowOff>0</xdr:rowOff>
        </xdr:from>
        <xdr:to>
          <xdr:col>37</xdr:col>
          <xdr:colOff>28575</xdr:colOff>
          <xdr:row>17</xdr:row>
          <xdr:rowOff>152400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1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17</xdr:row>
          <xdr:rowOff>0</xdr:rowOff>
        </xdr:from>
        <xdr:to>
          <xdr:col>37</xdr:col>
          <xdr:colOff>28575</xdr:colOff>
          <xdr:row>17</xdr:row>
          <xdr:rowOff>171450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17</xdr:row>
          <xdr:rowOff>0</xdr:rowOff>
        </xdr:from>
        <xdr:to>
          <xdr:col>37</xdr:col>
          <xdr:colOff>28575</xdr:colOff>
          <xdr:row>17</xdr:row>
          <xdr:rowOff>152400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1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32</xdr:row>
          <xdr:rowOff>142875</xdr:rowOff>
        </xdr:from>
        <xdr:to>
          <xdr:col>37</xdr:col>
          <xdr:colOff>28575</xdr:colOff>
          <xdr:row>33</xdr:row>
          <xdr:rowOff>123825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1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0</xdr:rowOff>
        </xdr:from>
        <xdr:to>
          <xdr:col>37</xdr:col>
          <xdr:colOff>28575</xdr:colOff>
          <xdr:row>33</xdr:row>
          <xdr:rowOff>142875</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1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32</xdr:row>
          <xdr:rowOff>152400</xdr:rowOff>
        </xdr:from>
        <xdr:to>
          <xdr:col>37</xdr:col>
          <xdr:colOff>28575</xdr:colOff>
          <xdr:row>33</xdr:row>
          <xdr:rowOff>85725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1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0</xdr:rowOff>
        </xdr:from>
        <xdr:to>
          <xdr:col>37</xdr:col>
          <xdr:colOff>28575</xdr:colOff>
          <xdr:row>33</xdr:row>
          <xdr:rowOff>114300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1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0</xdr:rowOff>
        </xdr:from>
        <xdr:to>
          <xdr:col>37</xdr:col>
          <xdr:colOff>28575</xdr:colOff>
          <xdr:row>33</xdr:row>
          <xdr:rowOff>161925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1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0</xdr:rowOff>
        </xdr:from>
        <xdr:to>
          <xdr:col>37</xdr:col>
          <xdr:colOff>28575</xdr:colOff>
          <xdr:row>33</xdr:row>
          <xdr:rowOff>114300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1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0</xdr:rowOff>
        </xdr:from>
        <xdr:to>
          <xdr:col>37</xdr:col>
          <xdr:colOff>28575</xdr:colOff>
          <xdr:row>33</xdr:row>
          <xdr:rowOff>152400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1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0</xdr:rowOff>
        </xdr:from>
        <xdr:to>
          <xdr:col>37</xdr:col>
          <xdr:colOff>28575</xdr:colOff>
          <xdr:row>33</xdr:row>
          <xdr:rowOff>161925</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1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0</xdr:rowOff>
        </xdr:from>
        <xdr:to>
          <xdr:col>37</xdr:col>
          <xdr:colOff>28575</xdr:colOff>
          <xdr:row>33</xdr:row>
          <xdr:rowOff>142875</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1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0</xdr:rowOff>
        </xdr:from>
        <xdr:to>
          <xdr:col>37</xdr:col>
          <xdr:colOff>28575</xdr:colOff>
          <xdr:row>33</xdr:row>
          <xdr:rowOff>152400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1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24</xdr:row>
          <xdr:rowOff>0</xdr:rowOff>
        </xdr:from>
        <xdr:to>
          <xdr:col>38</xdr:col>
          <xdr:colOff>57150</xdr:colOff>
          <xdr:row>24</xdr:row>
          <xdr:rowOff>171450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25</xdr:row>
          <xdr:rowOff>9525</xdr:rowOff>
        </xdr:from>
        <xdr:to>
          <xdr:col>38</xdr:col>
          <xdr:colOff>57150</xdr:colOff>
          <xdr:row>25</xdr:row>
          <xdr:rowOff>171450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26</xdr:row>
          <xdr:rowOff>0</xdr:rowOff>
        </xdr:from>
        <xdr:to>
          <xdr:col>38</xdr:col>
          <xdr:colOff>57150</xdr:colOff>
          <xdr:row>26</xdr:row>
          <xdr:rowOff>171450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1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28</xdr:row>
          <xdr:rowOff>152400</xdr:rowOff>
        </xdr:from>
        <xdr:to>
          <xdr:col>37</xdr:col>
          <xdr:colOff>28575</xdr:colOff>
          <xdr:row>29</xdr:row>
          <xdr:rowOff>123825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28</xdr:row>
          <xdr:rowOff>152400</xdr:rowOff>
        </xdr:from>
        <xdr:to>
          <xdr:col>37</xdr:col>
          <xdr:colOff>28575</xdr:colOff>
          <xdr:row>29</xdr:row>
          <xdr:rowOff>85725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29</xdr:row>
          <xdr:rowOff>0</xdr:rowOff>
        </xdr:from>
        <xdr:to>
          <xdr:col>37</xdr:col>
          <xdr:colOff>28575</xdr:colOff>
          <xdr:row>29</xdr:row>
          <xdr:rowOff>152400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28</xdr:row>
          <xdr:rowOff>152400</xdr:rowOff>
        </xdr:from>
        <xdr:to>
          <xdr:col>37</xdr:col>
          <xdr:colOff>28575</xdr:colOff>
          <xdr:row>29</xdr:row>
          <xdr:rowOff>123825</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1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29</xdr:row>
          <xdr:rowOff>0</xdr:rowOff>
        </xdr:from>
        <xdr:to>
          <xdr:col>37</xdr:col>
          <xdr:colOff>28575</xdr:colOff>
          <xdr:row>29</xdr:row>
          <xdr:rowOff>152400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1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29</xdr:row>
          <xdr:rowOff>0</xdr:rowOff>
        </xdr:from>
        <xdr:to>
          <xdr:col>38</xdr:col>
          <xdr:colOff>57150</xdr:colOff>
          <xdr:row>29</xdr:row>
          <xdr:rowOff>171450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1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29</xdr:row>
          <xdr:rowOff>142875</xdr:rowOff>
        </xdr:from>
        <xdr:to>
          <xdr:col>37</xdr:col>
          <xdr:colOff>28575</xdr:colOff>
          <xdr:row>30</xdr:row>
          <xdr:rowOff>123825</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1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30</xdr:row>
          <xdr:rowOff>142875</xdr:rowOff>
        </xdr:from>
        <xdr:to>
          <xdr:col>37</xdr:col>
          <xdr:colOff>28575</xdr:colOff>
          <xdr:row>32</xdr:row>
          <xdr:rowOff>66675</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1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29</xdr:row>
          <xdr:rowOff>152400</xdr:rowOff>
        </xdr:from>
        <xdr:to>
          <xdr:col>37</xdr:col>
          <xdr:colOff>28575</xdr:colOff>
          <xdr:row>30</xdr:row>
          <xdr:rowOff>85725</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1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30</xdr:row>
          <xdr:rowOff>152400</xdr:rowOff>
        </xdr:from>
        <xdr:to>
          <xdr:col>37</xdr:col>
          <xdr:colOff>28575</xdr:colOff>
          <xdr:row>32</xdr:row>
          <xdr:rowOff>47625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1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30</xdr:row>
          <xdr:rowOff>0</xdr:rowOff>
        </xdr:from>
        <xdr:to>
          <xdr:col>37</xdr:col>
          <xdr:colOff>28575</xdr:colOff>
          <xdr:row>30</xdr:row>
          <xdr:rowOff>152400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1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30</xdr:row>
          <xdr:rowOff>152400</xdr:rowOff>
        </xdr:from>
        <xdr:to>
          <xdr:col>37</xdr:col>
          <xdr:colOff>28575</xdr:colOff>
          <xdr:row>32</xdr:row>
          <xdr:rowOff>47625</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1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30</xdr:row>
          <xdr:rowOff>0</xdr:rowOff>
        </xdr:from>
        <xdr:to>
          <xdr:col>37</xdr:col>
          <xdr:colOff>28575</xdr:colOff>
          <xdr:row>30</xdr:row>
          <xdr:rowOff>152400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1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30</xdr:row>
          <xdr:rowOff>152400</xdr:rowOff>
        </xdr:from>
        <xdr:to>
          <xdr:col>37</xdr:col>
          <xdr:colOff>28575</xdr:colOff>
          <xdr:row>32</xdr:row>
          <xdr:rowOff>85725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1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29</xdr:row>
          <xdr:rowOff>152400</xdr:rowOff>
        </xdr:from>
        <xdr:to>
          <xdr:col>37</xdr:col>
          <xdr:colOff>28575</xdr:colOff>
          <xdr:row>30</xdr:row>
          <xdr:rowOff>123825</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1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29</xdr:row>
          <xdr:rowOff>152400</xdr:rowOff>
        </xdr:from>
        <xdr:to>
          <xdr:col>37</xdr:col>
          <xdr:colOff>28575</xdr:colOff>
          <xdr:row>30</xdr:row>
          <xdr:rowOff>85725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1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30</xdr:row>
          <xdr:rowOff>0</xdr:rowOff>
        </xdr:from>
        <xdr:to>
          <xdr:col>37</xdr:col>
          <xdr:colOff>28575</xdr:colOff>
          <xdr:row>30</xdr:row>
          <xdr:rowOff>152400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1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29</xdr:row>
          <xdr:rowOff>152400</xdr:rowOff>
        </xdr:from>
        <xdr:to>
          <xdr:col>37</xdr:col>
          <xdr:colOff>28575</xdr:colOff>
          <xdr:row>30</xdr:row>
          <xdr:rowOff>123825</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1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30</xdr:row>
          <xdr:rowOff>0</xdr:rowOff>
        </xdr:from>
        <xdr:to>
          <xdr:col>37</xdr:col>
          <xdr:colOff>28575</xdr:colOff>
          <xdr:row>30</xdr:row>
          <xdr:rowOff>152400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1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30</xdr:row>
          <xdr:rowOff>0</xdr:rowOff>
        </xdr:from>
        <xdr:to>
          <xdr:col>38</xdr:col>
          <xdr:colOff>57150</xdr:colOff>
          <xdr:row>30</xdr:row>
          <xdr:rowOff>171450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1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32</xdr:row>
          <xdr:rowOff>142875</xdr:rowOff>
        </xdr:from>
        <xdr:to>
          <xdr:col>37</xdr:col>
          <xdr:colOff>28575</xdr:colOff>
          <xdr:row>33</xdr:row>
          <xdr:rowOff>123825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1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142875</xdr:rowOff>
        </xdr:from>
        <xdr:to>
          <xdr:col>37</xdr:col>
          <xdr:colOff>28575</xdr:colOff>
          <xdr:row>34</xdr:row>
          <xdr:rowOff>104775</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1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32</xdr:row>
          <xdr:rowOff>152400</xdr:rowOff>
        </xdr:from>
        <xdr:to>
          <xdr:col>37</xdr:col>
          <xdr:colOff>28575</xdr:colOff>
          <xdr:row>33</xdr:row>
          <xdr:rowOff>85725</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1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152400</xdr:rowOff>
        </xdr:from>
        <xdr:to>
          <xdr:col>37</xdr:col>
          <xdr:colOff>28575</xdr:colOff>
          <xdr:row>34</xdr:row>
          <xdr:rowOff>85725</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1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0</xdr:rowOff>
        </xdr:from>
        <xdr:to>
          <xdr:col>37</xdr:col>
          <xdr:colOff>28575</xdr:colOff>
          <xdr:row>33</xdr:row>
          <xdr:rowOff>152400</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1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152400</xdr:rowOff>
        </xdr:from>
        <xdr:to>
          <xdr:col>37</xdr:col>
          <xdr:colOff>28575</xdr:colOff>
          <xdr:row>34</xdr:row>
          <xdr:rowOff>85725</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1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0</xdr:rowOff>
        </xdr:from>
        <xdr:to>
          <xdr:col>37</xdr:col>
          <xdr:colOff>28575</xdr:colOff>
          <xdr:row>33</xdr:row>
          <xdr:rowOff>152400</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1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152400</xdr:rowOff>
        </xdr:from>
        <xdr:to>
          <xdr:col>37</xdr:col>
          <xdr:colOff>28575</xdr:colOff>
          <xdr:row>34</xdr:row>
          <xdr:rowOff>123825</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1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32</xdr:row>
          <xdr:rowOff>152400</xdr:rowOff>
        </xdr:from>
        <xdr:to>
          <xdr:col>37</xdr:col>
          <xdr:colOff>28575</xdr:colOff>
          <xdr:row>33</xdr:row>
          <xdr:rowOff>123825</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1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32</xdr:row>
          <xdr:rowOff>152400</xdr:rowOff>
        </xdr:from>
        <xdr:to>
          <xdr:col>37</xdr:col>
          <xdr:colOff>28575</xdr:colOff>
          <xdr:row>33</xdr:row>
          <xdr:rowOff>85725</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1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0</xdr:rowOff>
        </xdr:from>
        <xdr:to>
          <xdr:col>37</xdr:col>
          <xdr:colOff>28575</xdr:colOff>
          <xdr:row>33</xdr:row>
          <xdr:rowOff>152400</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1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32</xdr:row>
          <xdr:rowOff>152400</xdr:rowOff>
        </xdr:from>
        <xdr:to>
          <xdr:col>37</xdr:col>
          <xdr:colOff>28575</xdr:colOff>
          <xdr:row>33</xdr:row>
          <xdr:rowOff>123825</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1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0</xdr:rowOff>
        </xdr:from>
        <xdr:to>
          <xdr:col>37</xdr:col>
          <xdr:colOff>28575</xdr:colOff>
          <xdr:row>33</xdr:row>
          <xdr:rowOff>152400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1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33</xdr:row>
          <xdr:rowOff>0</xdr:rowOff>
        </xdr:from>
        <xdr:to>
          <xdr:col>38</xdr:col>
          <xdr:colOff>57150</xdr:colOff>
          <xdr:row>33</xdr:row>
          <xdr:rowOff>171450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1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142875</xdr:rowOff>
        </xdr:from>
        <xdr:to>
          <xdr:col>37</xdr:col>
          <xdr:colOff>28575</xdr:colOff>
          <xdr:row>34</xdr:row>
          <xdr:rowOff>123825</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1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152400</xdr:rowOff>
        </xdr:from>
        <xdr:to>
          <xdr:col>37</xdr:col>
          <xdr:colOff>28575</xdr:colOff>
          <xdr:row>34</xdr:row>
          <xdr:rowOff>85725</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1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152400</xdr:rowOff>
        </xdr:from>
        <xdr:to>
          <xdr:col>37</xdr:col>
          <xdr:colOff>28575</xdr:colOff>
          <xdr:row>34</xdr:row>
          <xdr:rowOff>123825</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1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152400</xdr:rowOff>
        </xdr:from>
        <xdr:to>
          <xdr:col>37</xdr:col>
          <xdr:colOff>28575</xdr:colOff>
          <xdr:row>34</xdr:row>
          <xdr:rowOff>85725</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152400</xdr:rowOff>
        </xdr:from>
        <xdr:to>
          <xdr:col>37</xdr:col>
          <xdr:colOff>28575</xdr:colOff>
          <xdr:row>34</xdr:row>
          <xdr:rowOff>123825</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142875</xdr:rowOff>
        </xdr:from>
        <xdr:to>
          <xdr:col>37</xdr:col>
          <xdr:colOff>28575</xdr:colOff>
          <xdr:row>34</xdr:row>
          <xdr:rowOff>123825</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0</xdr:rowOff>
        </xdr:from>
        <xdr:to>
          <xdr:col>37</xdr:col>
          <xdr:colOff>28575</xdr:colOff>
          <xdr:row>34</xdr:row>
          <xdr:rowOff>142875</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152400</xdr:rowOff>
        </xdr:from>
        <xdr:to>
          <xdr:col>37</xdr:col>
          <xdr:colOff>28575</xdr:colOff>
          <xdr:row>34</xdr:row>
          <xdr:rowOff>85725</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0</xdr:rowOff>
        </xdr:from>
        <xdr:to>
          <xdr:col>37</xdr:col>
          <xdr:colOff>28575</xdr:colOff>
          <xdr:row>34</xdr:row>
          <xdr:rowOff>114300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0</xdr:rowOff>
        </xdr:from>
        <xdr:to>
          <xdr:col>37</xdr:col>
          <xdr:colOff>28575</xdr:colOff>
          <xdr:row>34</xdr:row>
          <xdr:rowOff>161925</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1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0</xdr:rowOff>
        </xdr:from>
        <xdr:to>
          <xdr:col>37</xdr:col>
          <xdr:colOff>28575</xdr:colOff>
          <xdr:row>34</xdr:row>
          <xdr:rowOff>114300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1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0</xdr:rowOff>
        </xdr:from>
        <xdr:to>
          <xdr:col>37</xdr:col>
          <xdr:colOff>28575</xdr:colOff>
          <xdr:row>34</xdr:row>
          <xdr:rowOff>152400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1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0</xdr:rowOff>
        </xdr:from>
        <xdr:to>
          <xdr:col>37</xdr:col>
          <xdr:colOff>28575</xdr:colOff>
          <xdr:row>34</xdr:row>
          <xdr:rowOff>161925</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1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0</xdr:rowOff>
        </xdr:from>
        <xdr:to>
          <xdr:col>37</xdr:col>
          <xdr:colOff>28575</xdr:colOff>
          <xdr:row>34</xdr:row>
          <xdr:rowOff>142875</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1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0</xdr:rowOff>
        </xdr:from>
        <xdr:to>
          <xdr:col>37</xdr:col>
          <xdr:colOff>28575</xdr:colOff>
          <xdr:row>34</xdr:row>
          <xdr:rowOff>152400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1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142875</xdr:rowOff>
        </xdr:from>
        <xdr:to>
          <xdr:col>37</xdr:col>
          <xdr:colOff>28575</xdr:colOff>
          <xdr:row>34</xdr:row>
          <xdr:rowOff>123825</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1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142875</xdr:rowOff>
        </xdr:from>
        <xdr:to>
          <xdr:col>37</xdr:col>
          <xdr:colOff>28575</xdr:colOff>
          <xdr:row>36</xdr:row>
          <xdr:rowOff>66675</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1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152400</xdr:rowOff>
        </xdr:from>
        <xdr:to>
          <xdr:col>37</xdr:col>
          <xdr:colOff>28575</xdr:colOff>
          <xdr:row>34</xdr:row>
          <xdr:rowOff>85725</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1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152400</xdr:rowOff>
        </xdr:from>
        <xdr:to>
          <xdr:col>37</xdr:col>
          <xdr:colOff>28575</xdr:colOff>
          <xdr:row>36</xdr:row>
          <xdr:rowOff>47625</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1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0</xdr:rowOff>
        </xdr:from>
        <xdr:to>
          <xdr:col>37</xdr:col>
          <xdr:colOff>28575</xdr:colOff>
          <xdr:row>34</xdr:row>
          <xdr:rowOff>152400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1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152400</xdr:rowOff>
        </xdr:from>
        <xdr:to>
          <xdr:col>37</xdr:col>
          <xdr:colOff>28575</xdr:colOff>
          <xdr:row>36</xdr:row>
          <xdr:rowOff>47625</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1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0</xdr:rowOff>
        </xdr:from>
        <xdr:to>
          <xdr:col>37</xdr:col>
          <xdr:colOff>28575</xdr:colOff>
          <xdr:row>34</xdr:row>
          <xdr:rowOff>152400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152400</xdr:rowOff>
        </xdr:from>
        <xdr:to>
          <xdr:col>37</xdr:col>
          <xdr:colOff>28575</xdr:colOff>
          <xdr:row>36</xdr:row>
          <xdr:rowOff>85725</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152400</xdr:rowOff>
        </xdr:from>
        <xdr:to>
          <xdr:col>37</xdr:col>
          <xdr:colOff>28575</xdr:colOff>
          <xdr:row>34</xdr:row>
          <xdr:rowOff>123825</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1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152400</xdr:rowOff>
        </xdr:from>
        <xdr:to>
          <xdr:col>37</xdr:col>
          <xdr:colOff>28575</xdr:colOff>
          <xdr:row>34</xdr:row>
          <xdr:rowOff>85725</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1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0</xdr:rowOff>
        </xdr:from>
        <xdr:to>
          <xdr:col>37</xdr:col>
          <xdr:colOff>28575</xdr:colOff>
          <xdr:row>34</xdr:row>
          <xdr:rowOff>152400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1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33</xdr:row>
          <xdr:rowOff>152400</xdr:rowOff>
        </xdr:from>
        <xdr:to>
          <xdr:col>37</xdr:col>
          <xdr:colOff>28575</xdr:colOff>
          <xdr:row>34</xdr:row>
          <xdr:rowOff>123825</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1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0</xdr:rowOff>
        </xdr:from>
        <xdr:to>
          <xdr:col>37</xdr:col>
          <xdr:colOff>28575</xdr:colOff>
          <xdr:row>34</xdr:row>
          <xdr:rowOff>152400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1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34</xdr:row>
          <xdr:rowOff>0</xdr:rowOff>
        </xdr:from>
        <xdr:to>
          <xdr:col>38</xdr:col>
          <xdr:colOff>57150</xdr:colOff>
          <xdr:row>34</xdr:row>
          <xdr:rowOff>171450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1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142875</xdr:rowOff>
        </xdr:from>
        <xdr:to>
          <xdr:col>37</xdr:col>
          <xdr:colOff>28575</xdr:colOff>
          <xdr:row>36</xdr:row>
          <xdr:rowOff>85725</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1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152400</xdr:rowOff>
        </xdr:from>
        <xdr:to>
          <xdr:col>37</xdr:col>
          <xdr:colOff>28575</xdr:colOff>
          <xdr:row>36</xdr:row>
          <xdr:rowOff>47625</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1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152400</xdr:rowOff>
        </xdr:from>
        <xdr:to>
          <xdr:col>37</xdr:col>
          <xdr:colOff>28575</xdr:colOff>
          <xdr:row>36</xdr:row>
          <xdr:rowOff>85725</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1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152400</xdr:rowOff>
        </xdr:from>
        <xdr:to>
          <xdr:col>37</xdr:col>
          <xdr:colOff>28575</xdr:colOff>
          <xdr:row>36</xdr:row>
          <xdr:rowOff>47625</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1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152400</xdr:rowOff>
        </xdr:from>
        <xdr:to>
          <xdr:col>37</xdr:col>
          <xdr:colOff>28575</xdr:colOff>
          <xdr:row>36</xdr:row>
          <xdr:rowOff>85725</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1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104773</xdr:colOff>
      <xdr:row>43</xdr:row>
      <xdr:rowOff>114299</xdr:rowOff>
    </xdr:from>
    <xdr:ext cx="5019677" cy="1781175"/>
    <xdr:sp macro="" textlink="$AN$79">
      <xdr:nvSpPr>
        <xdr:cNvPr id="2" name="テキスト ボックス 1">
          <a:extLst>
            <a:ext uri="{FF2B5EF4-FFF2-40B4-BE49-F238E27FC236}">
              <a16:creationId xmlns:a16="http://schemas.microsoft.com/office/drawing/2014/main" id="{00000000-0008-0000-0100-000002000000}"/>
            </a:ext>
          </a:extLst>
        </xdr:cNvPr>
        <xdr:cNvSpPr txBox="1"/>
      </xdr:nvSpPr>
      <xdr:spPr>
        <a:xfrm>
          <a:off x="1733548" y="8429624"/>
          <a:ext cx="5019677" cy="1781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fld id="{B7263747-4D55-4088-A8C2-B44C52AA8691}" type="TxLink">
            <a:rPr kumimoji="1" lang="en-US" altLang="en-US" sz="2800" b="1" i="0" u="none" strike="noStrike">
              <a:solidFill>
                <a:srgbClr val="FF0000"/>
              </a:solidFill>
              <a:latin typeface="ＭＳ Ｐゴシック" panose="020B0600070205080204" pitchFamily="50" charset="-128"/>
              <a:ea typeface="ＭＳ Ｐゴシック" panose="020B0600070205080204" pitchFamily="50" charset="-128"/>
            </a:rPr>
            <a:pPr/>
            <a:t> </a:t>
          </a:fld>
          <a:endParaRPr kumimoji="1" lang="ja-JP" altLang="en-US" sz="3600">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152400</xdr:colOff>
          <xdr:row>22</xdr:row>
          <xdr:rowOff>0</xdr:rowOff>
        </xdr:from>
        <xdr:to>
          <xdr:col>23</xdr:col>
          <xdr:colOff>28575</xdr:colOff>
          <xdr:row>22</xdr:row>
          <xdr:rowOff>152400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2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22</xdr:row>
          <xdr:rowOff>0</xdr:rowOff>
        </xdr:from>
        <xdr:to>
          <xdr:col>23</xdr:col>
          <xdr:colOff>28575</xdr:colOff>
          <xdr:row>22</xdr:row>
          <xdr:rowOff>142875</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2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22</xdr:row>
          <xdr:rowOff>0</xdr:rowOff>
        </xdr:from>
        <xdr:to>
          <xdr:col>23</xdr:col>
          <xdr:colOff>28575</xdr:colOff>
          <xdr:row>22</xdr:row>
          <xdr:rowOff>152400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2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22</xdr:row>
          <xdr:rowOff>0</xdr:rowOff>
        </xdr:from>
        <xdr:to>
          <xdr:col>23</xdr:col>
          <xdr:colOff>28575</xdr:colOff>
          <xdr:row>22</xdr:row>
          <xdr:rowOff>171450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2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22</xdr:row>
          <xdr:rowOff>0</xdr:rowOff>
        </xdr:from>
        <xdr:to>
          <xdr:col>23</xdr:col>
          <xdr:colOff>28575</xdr:colOff>
          <xdr:row>22</xdr:row>
          <xdr:rowOff>142875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2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24</xdr:row>
          <xdr:rowOff>0</xdr:rowOff>
        </xdr:from>
        <xdr:to>
          <xdr:col>44</xdr:col>
          <xdr:colOff>180975</xdr:colOff>
          <xdr:row>24</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2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24</xdr:row>
          <xdr:rowOff>0</xdr:rowOff>
        </xdr:from>
        <xdr:to>
          <xdr:col>44</xdr:col>
          <xdr:colOff>180975</xdr:colOff>
          <xdr:row>24</xdr:row>
          <xdr:rowOff>142875</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2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24</xdr:row>
          <xdr:rowOff>0</xdr:rowOff>
        </xdr:from>
        <xdr:to>
          <xdr:col>44</xdr:col>
          <xdr:colOff>180975</xdr:colOff>
          <xdr:row>24</xdr:row>
          <xdr:rowOff>152400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2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24</xdr:row>
          <xdr:rowOff>0</xdr:rowOff>
        </xdr:from>
        <xdr:to>
          <xdr:col>44</xdr:col>
          <xdr:colOff>180975</xdr:colOff>
          <xdr:row>24</xdr:row>
          <xdr:rowOff>171450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2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24</xdr:row>
          <xdr:rowOff>0</xdr:rowOff>
        </xdr:from>
        <xdr:to>
          <xdr:col>44</xdr:col>
          <xdr:colOff>180975</xdr:colOff>
          <xdr:row>24</xdr:row>
          <xdr:rowOff>142875</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2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21</xdr:row>
          <xdr:rowOff>0</xdr:rowOff>
        </xdr:from>
        <xdr:to>
          <xdr:col>44</xdr:col>
          <xdr:colOff>180975</xdr:colOff>
          <xdr:row>21</xdr:row>
          <xdr:rowOff>152400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2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21</xdr:row>
          <xdr:rowOff>0</xdr:rowOff>
        </xdr:from>
        <xdr:to>
          <xdr:col>44</xdr:col>
          <xdr:colOff>180975</xdr:colOff>
          <xdr:row>21</xdr:row>
          <xdr:rowOff>142875</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2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21</xdr:row>
          <xdr:rowOff>0</xdr:rowOff>
        </xdr:from>
        <xdr:to>
          <xdr:col>44</xdr:col>
          <xdr:colOff>180975</xdr:colOff>
          <xdr:row>21</xdr:row>
          <xdr:rowOff>152400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2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21</xdr:row>
          <xdr:rowOff>0</xdr:rowOff>
        </xdr:from>
        <xdr:to>
          <xdr:col>44</xdr:col>
          <xdr:colOff>180975</xdr:colOff>
          <xdr:row>21</xdr:row>
          <xdr:rowOff>171450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2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21</xdr:row>
          <xdr:rowOff>0</xdr:rowOff>
        </xdr:from>
        <xdr:to>
          <xdr:col>44</xdr:col>
          <xdr:colOff>180975</xdr:colOff>
          <xdr:row>21</xdr:row>
          <xdr:rowOff>142875</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2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23</xdr:row>
          <xdr:rowOff>0</xdr:rowOff>
        </xdr:from>
        <xdr:to>
          <xdr:col>23</xdr:col>
          <xdr:colOff>28575</xdr:colOff>
          <xdr:row>23</xdr:row>
          <xdr:rowOff>152400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2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23</xdr:row>
          <xdr:rowOff>0</xdr:rowOff>
        </xdr:from>
        <xdr:to>
          <xdr:col>23</xdr:col>
          <xdr:colOff>28575</xdr:colOff>
          <xdr:row>23</xdr:row>
          <xdr:rowOff>142875</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2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23</xdr:row>
          <xdr:rowOff>0</xdr:rowOff>
        </xdr:from>
        <xdr:to>
          <xdr:col>23</xdr:col>
          <xdr:colOff>28575</xdr:colOff>
          <xdr:row>23</xdr:row>
          <xdr:rowOff>152400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2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23</xdr:row>
          <xdr:rowOff>0</xdr:rowOff>
        </xdr:from>
        <xdr:to>
          <xdr:col>23</xdr:col>
          <xdr:colOff>28575</xdr:colOff>
          <xdr:row>23</xdr:row>
          <xdr:rowOff>171450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2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23</xdr:row>
          <xdr:rowOff>0</xdr:rowOff>
        </xdr:from>
        <xdr:to>
          <xdr:col>23</xdr:col>
          <xdr:colOff>28575</xdr:colOff>
          <xdr:row>23</xdr:row>
          <xdr:rowOff>142875</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2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23</xdr:row>
          <xdr:rowOff>0</xdr:rowOff>
        </xdr:from>
        <xdr:to>
          <xdr:col>40</xdr:col>
          <xdr:colOff>28575</xdr:colOff>
          <xdr:row>23</xdr:row>
          <xdr:rowOff>152400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2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23</xdr:row>
          <xdr:rowOff>0</xdr:rowOff>
        </xdr:from>
        <xdr:to>
          <xdr:col>40</xdr:col>
          <xdr:colOff>28575</xdr:colOff>
          <xdr:row>23</xdr:row>
          <xdr:rowOff>142875</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2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23</xdr:row>
          <xdr:rowOff>0</xdr:rowOff>
        </xdr:from>
        <xdr:to>
          <xdr:col>40</xdr:col>
          <xdr:colOff>28575</xdr:colOff>
          <xdr:row>23</xdr:row>
          <xdr:rowOff>152400</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2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23</xdr:row>
          <xdr:rowOff>0</xdr:rowOff>
        </xdr:from>
        <xdr:to>
          <xdr:col>40</xdr:col>
          <xdr:colOff>28575</xdr:colOff>
          <xdr:row>23</xdr:row>
          <xdr:rowOff>171450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2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23</xdr:row>
          <xdr:rowOff>0</xdr:rowOff>
        </xdr:from>
        <xdr:to>
          <xdr:col>40</xdr:col>
          <xdr:colOff>28575</xdr:colOff>
          <xdr:row>23</xdr:row>
          <xdr:rowOff>142875</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2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24</xdr:row>
          <xdr:rowOff>0</xdr:rowOff>
        </xdr:from>
        <xdr:to>
          <xdr:col>23</xdr:col>
          <xdr:colOff>28575</xdr:colOff>
          <xdr:row>24</xdr:row>
          <xdr:rowOff>152400</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2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24</xdr:row>
          <xdr:rowOff>0</xdr:rowOff>
        </xdr:from>
        <xdr:to>
          <xdr:col>23</xdr:col>
          <xdr:colOff>28575</xdr:colOff>
          <xdr:row>24</xdr:row>
          <xdr:rowOff>142875</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2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24</xdr:row>
          <xdr:rowOff>0</xdr:rowOff>
        </xdr:from>
        <xdr:to>
          <xdr:col>23</xdr:col>
          <xdr:colOff>28575</xdr:colOff>
          <xdr:row>24</xdr:row>
          <xdr:rowOff>152400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2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24</xdr:row>
          <xdr:rowOff>0</xdr:rowOff>
        </xdr:from>
        <xdr:to>
          <xdr:col>23</xdr:col>
          <xdr:colOff>28575</xdr:colOff>
          <xdr:row>24</xdr:row>
          <xdr:rowOff>171450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2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24</xdr:row>
          <xdr:rowOff>0</xdr:rowOff>
        </xdr:from>
        <xdr:to>
          <xdr:col>23</xdr:col>
          <xdr:colOff>28575</xdr:colOff>
          <xdr:row>24</xdr:row>
          <xdr:rowOff>142875</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2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25</xdr:row>
          <xdr:rowOff>0</xdr:rowOff>
        </xdr:from>
        <xdr:to>
          <xdr:col>23</xdr:col>
          <xdr:colOff>28575</xdr:colOff>
          <xdr:row>25</xdr:row>
          <xdr:rowOff>152400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2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25</xdr:row>
          <xdr:rowOff>0</xdr:rowOff>
        </xdr:from>
        <xdr:to>
          <xdr:col>23</xdr:col>
          <xdr:colOff>28575</xdr:colOff>
          <xdr:row>25</xdr:row>
          <xdr:rowOff>142875</xdr:rowOff>
        </xdr:to>
        <xdr:sp macro="" textlink="">
          <xdr:nvSpPr>
            <xdr:cNvPr id="22568" name="Check Box 40" hidden="1">
              <a:extLst>
                <a:ext uri="{63B3BB69-23CF-44E3-9099-C40C66FF867C}">
                  <a14:compatExt spid="_x0000_s22568"/>
                </a:ext>
                <a:ext uri="{FF2B5EF4-FFF2-40B4-BE49-F238E27FC236}">
                  <a16:creationId xmlns:a16="http://schemas.microsoft.com/office/drawing/2014/main" id="{00000000-0008-0000-02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25</xdr:row>
          <xdr:rowOff>0</xdr:rowOff>
        </xdr:from>
        <xdr:to>
          <xdr:col>23</xdr:col>
          <xdr:colOff>28575</xdr:colOff>
          <xdr:row>25</xdr:row>
          <xdr:rowOff>152400</xdr:rowOff>
        </xdr:to>
        <xdr:sp macro="" textlink="">
          <xdr:nvSpPr>
            <xdr:cNvPr id="22569" name="Check Box 41" hidden="1">
              <a:extLst>
                <a:ext uri="{63B3BB69-23CF-44E3-9099-C40C66FF867C}">
                  <a14:compatExt spid="_x0000_s22569"/>
                </a:ext>
                <a:ext uri="{FF2B5EF4-FFF2-40B4-BE49-F238E27FC236}">
                  <a16:creationId xmlns:a16="http://schemas.microsoft.com/office/drawing/2014/main" id="{00000000-0008-0000-02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25</xdr:row>
          <xdr:rowOff>0</xdr:rowOff>
        </xdr:from>
        <xdr:to>
          <xdr:col>23</xdr:col>
          <xdr:colOff>28575</xdr:colOff>
          <xdr:row>25</xdr:row>
          <xdr:rowOff>171450</xdr:rowOff>
        </xdr:to>
        <xdr:sp macro="" textlink="">
          <xdr:nvSpPr>
            <xdr:cNvPr id="22570" name="Check Box 42" hidden="1">
              <a:extLst>
                <a:ext uri="{63B3BB69-23CF-44E3-9099-C40C66FF867C}">
                  <a14:compatExt spid="_x0000_s22570"/>
                </a:ext>
                <a:ext uri="{FF2B5EF4-FFF2-40B4-BE49-F238E27FC236}">
                  <a16:creationId xmlns:a16="http://schemas.microsoft.com/office/drawing/2014/main" id="{00000000-0008-0000-02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25</xdr:row>
          <xdr:rowOff>0</xdr:rowOff>
        </xdr:from>
        <xdr:to>
          <xdr:col>23</xdr:col>
          <xdr:colOff>28575</xdr:colOff>
          <xdr:row>25</xdr:row>
          <xdr:rowOff>142875</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2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29</xdr:row>
          <xdr:rowOff>0</xdr:rowOff>
        </xdr:from>
        <xdr:to>
          <xdr:col>44</xdr:col>
          <xdr:colOff>28575</xdr:colOff>
          <xdr:row>29</xdr:row>
          <xdr:rowOff>152400</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2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29</xdr:row>
          <xdr:rowOff>152400</xdr:rowOff>
        </xdr:from>
        <xdr:to>
          <xdr:col>44</xdr:col>
          <xdr:colOff>28575</xdr:colOff>
          <xdr:row>30</xdr:row>
          <xdr:rowOff>85725</xdr:rowOff>
        </xdr:to>
        <xdr:sp macro="" textlink="">
          <xdr:nvSpPr>
            <xdr:cNvPr id="22573" name="Check Box 45" hidden="1">
              <a:extLst>
                <a:ext uri="{63B3BB69-23CF-44E3-9099-C40C66FF867C}">
                  <a14:compatExt spid="_x0000_s22573"/>
                </a:ext>
                <a:ext uri="{FF2B5EF4-FFF2-40B4-BE49-F238E27FC236}">
                  <a16:creationId xmlns:a16="http://schemas.microsoft.com/office/drawing/2014/main" id="{00000000-0008-0000-0200-00002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30</xdr:row>
          <xdr:rowOff>152400</xdr:rowOff>
        </xdr:from>
        <xdr:to>
          <xdr:col>44</xdr:col>
          <xdr:colOff>28575</xdr:colOff>
          <xdr:row>31</xdr:row>
          <xdr:rowOff>85725</xdr:rowOff>
        </xdr:to>
        <xdr:sp macro="" textlink="">
          <xdr:nvSpPr>
            <xdr:cNvPr id="22574" name="Check Box 46" hidden="1">
              <a:extLst>
                <a:ext uri="{63B3BB69-23CF-44E3-9099-C40C66FF867C}">
                  <a14:compatExt spid="_x0000_s22574"/>
                </a:ext>
                <a:ext uri="{FF2B5EF4-FFF2-40B4-BE49-F238E27FC236}">
                  <a16:creationId xmlns:a16="http://schemas.microsoft.com/office/drawing/2014/main" id="{00000000-0008-0000-0200-00002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33</xdr:row>
          <xdr:rowOff>142875</xdr:rowOff>
        </xdr:from>
        <xdr:to>
          <xdr:col>44</xdr:col>
          <xdr:colOff>28575</xdr:colOff>
          <xdr:row>34</xdr:row>
          <xdr:rowOff>47625</xdr:rowOff>
        </xdr:to>
        <xdr:sp macro="" textlink="">
          <xdr:nvSpPr>
            <xdr:cNvPr id="22575" name="Check Box 47" hidden="1">
              <a:extLst>
                <a:ext uri="{63B3BB69-23CF-44E3-9099-C40C66FF867C}">
                  <a14:compatExt spid="_x0000_s22575"/>
                </a:ext>
                <a:ext uri="{FF2B5EF4-FFF2-40B4-BE49-F238E27FC236}">
                  <a16:creationId xmlns:a16="http://schemas.microsoft.com/office/drawing/2014/main" id="{00000000-0008-0000-0200-00002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34</xdr:row>
          <xdr:rowOff>142875</xdr:rowOff>
        </xdr:from>
        <xdr:to>
          <xdr:col>44</xdr:col>
          <xdr:colOff>28575</xdr:colOff>
          <xdr:row>36</xdr:row>
          <xdr:rowOff>0</xdr:rowOff>
        </xdr:to>
        <xdr:sp macro="" textlink="">
          <xdr:nvSpPr>
            <xdr:cNvPr id="22576" name="Check Box 48" hidden="1">
              <a:extLst>
                <a:ext uri="{63B3BB69-23CF-44E3-9099-C40C66FF867C}">
                  <a14:compatExt spid="_x0000_s22576"/>
                </a:ext>
                <a:ext uri="{FF2B5EF4-FFF2-40B4-BE49-F238E27FC236}">
                  <a16:creationId xmlns:a16="http://schemas.microsoft.com/office/drawing/2014/main" id="{00000000-0008-0000-0200-00003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30</xdr:row>
          <xdr:rowOff>0</xdr:rowOff>
        </xdr:from>
        <xdr:to>
          <xdr:col>44</xdr:col>
          <xdr:colOff>28575</xdr:colOff>
          <xdr:row>30</xdr:row>
          <xdr:rowOff>152400</xdr:rowOff>
        </xdr:to>
        <xdr:sp macro="" textlink="">
          <xdr:nvSpPr>
            <xdr:cNvPr id="22582" name="Check Box 54" hidden="1">
              <a:extLst>
                <a:ext uri="{63B3BB69-23CF-44E3-9099-C40C66FF867C}">
                  <a14:compatExt spid="_x0000_s22582"/>
                </a:ext>
                <a:ext uri="{FF2B5EF4-FFF2-40B4-BE49-F238E27FC236}">
                  <a16:creationId xmlns:a16="http://schemas.microsoft.com/office/drawing/2014/main" id="{00000000-0008-0000-0200-00003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30</xdr:row>
          <xdr:rowOff>152400</xdr:rowOff>
        </xdr:from>
        <xdr:to>
          <xdr:col>44</xdr:col>
          <xdr:colOff>28575</xdr:colOff>
          <xdr:row>31</xdr:row>
          <xdr:rowOff>85725</xdr:rowOff>
        </xdr:to>
        <xdr:sp macro="" textlink="">
          <xdr:nvSpPr>
            <xdr:cNvPr id="22583" name="Check Box 55" hidden="1">
              <a:extLst>
                <a:ext uri="{63B3BB69-23CF-44E3-9099-C40C66FF867C}">
                  <a14:compatExt spid="_x0000_s22583"/>
                </a:ext>
                <a:ext uri="{FF2B5EF4-FFF2-40B4-BE49-F238E27FC236}">
                  <a16:creationId xmlns:a16="http://schemas.microsoft.com/office/drawing/2014/main" id="{00000000-0008-0000-0200-00003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31</xdr:row>
          <xdr:rowOff>0</xdr:rowOff>
        </xdr:from>
        <xdr:to>
          <xdr:col>44</xdr:col>
          <xdr:colOff>28575</xdr:colOff>
          <xdr:row>31</xdr:row>
          <xdr:rowOff>152400</xdr:rowOff>
        </xdr:to>
        <xdr:sp macro="" textlink="">
          <xdr:nvSpPr>
            <xdr:cNvPr id="22584" name="Check Box 56" hidden="1">
              <a:extLst>
                <a:ext uri="{63B3BB69-23CF-44E3-9099-C40C66FF867C}">
                  <a14:compatExt spid="_x0000_s22584"/>
                </a:ext>
                <a:ext uri="{FF2B5EF4-FFF2-40B4-BE49-F238E27FC236}">
                  <a16:creationId xmlns:a16="http://schemas.microsoft.com/office/drawing/2014/main" id="{00000000-0008-0000-0200-00003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31</xdr:row>
          <xdr:rowOff>152400</xdr:rowOff>
        </xdr:from>
        <xdr:to>
          <xdr:col>44</xdr:col>
          <xdr:colOff>28575</xdr:colOff>
          <xdr:row>33</xdr:row>
          <xdr:rowOff>0</xdr:rowOff>
        </xdr:to>
        <xdr:sp macro="" textlink="">
          <xdr:nvSpPr>
            <xdr:cNvPr id="22585" name="Check Box 57" hidden="1">
              <a:extLst>
                <a:ext uri="{63B3BB69-23CF-44E3-9099-C40C66FF867C}">
                  <a14:compatExt spid="_x0000_s22585"/>
                </a:ext>
                <a:ext uri="{FF2B5EF4-FFF2-40B4-BE49-F238E27FC236}">
                  <a16:creationId xmlns:a16="http://schemas.microsoft.com/office/drawing/2014/main" id="{00000000-0008-0000-0200-00003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33</xdr:row>
          <xdr:rowOff>152400</xdr:rowOff>
        </xdr:from>
        <xdr:to>
          <xdr:col>44</xdr:col>
          <xdr:colOff>28575</xdr:colOff>
          <xdr:row>34</xdr:row>
          <xdr:rowOff>47625</xdr:rowOff>
        </xdr:to>
        <xdr:sp macro="" textlink="">
          <xdr:nvSpPr>
            <xdr:cNvPr id="22586" name="Check Box 58" hidden="1">
              <a:extLst>
                <a:ext uri="{63B3BB69-23CF-44E3-9099-C40C66FF867C}">
                  <a14:compatExt spid="_x0000_s22586"/>
                </a:ext>
                <a:ext uri="{FF2B5EF4-FFF2-40B4-BE49-F238E27FC236}">
                  <a16:creationId xmlns:a16="http://schemas.microsoft.com/office/drawing/2014/main" id="{00000000-0008-0000-0200-00003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34</xdr:row>
          <xdr:rowOff>152400</xdr:rowOff>
        </xdr:from>
        <xdr:to>
          <xdr:col>44</xdr:col>
          <xdr:colOff>28575</xdr:colOff>
          <xdr:row>36</xdr:row>
          <xdr:rowOff>0</xdr:rowOff>
        </xdr:to>
        <xdr:sp macro="" textlink="">
          <xdr:nvSpPr>
            <xdr:cNvPr id="22587" name="Check Box 59" hidden="1">
              <a:extLst>
                <a:ext uri="{63B3BB69-23CF-44E3-9099-C40C66FF867C}">
                  <a14:compatExt spid="_x0000_s22587"/>
                </a:ext>
                <a:ext uri="{FF2B5EF4-FFF2-40B4-BE49-F238E27FC236}">
                  <a16:creationId xmlns:a16="http://schemas.microsoft.com/office/drawing/2014/main" id="{00000000-0008-0000-0200-00003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34</xdr:row>
          <xdr:rowOff>0</xdr:rowOff>
        </xdr:from>
        <xdr:to>
          <xdr:col>44</xdr:col>
          <xdr:colOff>28575</xdr:colOff>
          <xdr:row>34</xdr:row>
          <xdr:rowOff>152400</xdr:rowOff>
        </xdr:to>
        <xdr:sp macro="" textlink="">
          <xdr:nvSpPr>
            <xdr:cNvPr id="22588" name="Check Box 60" hidden="1">
              <a:extLst>
                <a:ext uri="{63B3BB69-23CF-44E3-9099-C40C66FF867C}">
                  <a14:compatExt spid="_x0000_s22588"/>
                </a:ext>
                <a:ext uri="{FF2B5EF4-FFF2-40B4-BE49-F238E27FC236}">
                  <a16:creationId xmlns:a16="http://schemas.microsoft.com/office/drawing/2014/main" id="{00000000-0008-0000-0200-00003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34</xdr:row>
          <xdr:rowOff>152400</xdr:rowOff>
        </xdr:from>
        <xdr:to>
          <xdr:col>44</xdr:col>
          <xdr:colOff>28575</xdr:colOff>
          <xdr:row>36</xdr:row>
          <xdr:rowOff>0</xdr:rowOff>
        </xdr:to>
        <xdr:sp macro="" textlink="">
          <xdr:nvSpPr>
            <xdr:cNvPr id="22589" name="Check Box 61" hidden="1">
              <a:extLst>
                <a:ext uri="{63B3BB69-23CF-44E3-9099-C40C66FF867C}">
                  <a14:compatExt spid="_x0000_s22589"/>
                </a:ext>
                <a:ext uri="{FF2B5EF4-FFF2-40B4-BE49-F238E27FC236}">
                  <a16:creationId xmlns:a16="http://schemas.microsoft.com/office/drawing/2014/main" id="{00000000-0008-0000-0200-00003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34</xdr:row>
          <xdr:rowOff>152400</xdr:rowOff>
        </xdr:from>
        <xdr:to>
          <xdr:col>44</xdr:col>
          <xdr:colOff>28575</xdr:colOff>
          <xdr:row>36</xdr:row>
          <xdr:rowOff>0</xdr:rowOff>
        </xdr:to>
        <xdr:sp macro="" textlink="">
          <xdr:nvSpPr>
            <xdr:cNvPr id="22590" name="Check Box 62" hidden="1">
              <a:extLst>
                <a:ext uri="{63B3BB69-23CF-44E3-9099-C40C66FF867C}">
                  <a14:compatExt spid="_x0000_s22590"/>
                </a:ext>
                <a:ext uri="{FF2B5EF4-FFF2-40B4-BE49-F238E27FC236}">
                  <a16:creationId xmlns:a16="http://schemas.microsoft.com/office/drawing/2014/main" id="{00000000-0008-0000-0200-00003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36</xdr:row>
          <xdr:rowOff>152400</xdr:rowOff>
        </xdr:from>
        <xdr:to>
          <xdr:col>44</xdr:col>
          <xdr:colOff>28575</xdr:colOff>
          <xdr:row>38</xdr:row>
          <xdr:rowOff>0</xdr:rowOff>
        </xdr:to>
        <xdr:sp macro="" textlink="">
          <xdr:nvSpPr>
            <xdr:cNvPr id="22591" name="Check Box 63" hidden="1">
              <a:extLst>
                <a:ext uri="{63B3BB69-23CF-44E3-9099-C40C66FF867C}">
                  <a14:compatExt spid="_x0000_s22591"/>
                </a:ext>
                <a:ext uri="{FF2B5EF4-FFF2-40B4-BE49-F238E27FC236}">
                  <a16:creationId xmlns:a16="http://schemas.microsoft.com/office/drawing/2014/main" id="{00000000-0008-0000-0200-00003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36</xdr:row>
          <xdr:rowOff>0</xdr:rowOff>
        </xdr:from>
        <xdr:to>
          <xdr:col>44</xdr:col>
          <xdr:colOff>28575</xdr:colOff>
          <xdr:row>36</xdr:row>
          <xdr:rowOff>152400</xdr:rowOff>
        </xdr:to>
        <xdr:sp macro="" textlink="">
          <xdr:nvSpPr>
            <xdr:cNvPr id="22592" name="Check Box 64" hidden="1">
              <a:extLst>
                <a:ext uri="{63B3BB69-23CF-44E3-9099-C40C66FF867C}">
                  <a14:compatExt spid="_x0000_s22592"/>
                </a:ext>
                <a:ext uri="{FF2B5EF4-FFF2-40B4-BE49-F238E27FC236}">
                  <a16:creationId xmlns:a16="http://schemas.microsoft.com/office/drawing/2014/main" id="{00000000-0008-0000-0200-00004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36</xdr:row>
          <xdr:rowOff>152400</xdr:rowOff>
        </xdr:from>
        <xdr:to>
          <xdr:col>44</xdr:col>
          <xdr:colOff>28575</xdr:colOff>
          <xdr:row>38</xdr:row>
          <xdr:rowOff>0</xdr:rowOff>
        </xdr:to>
        <xdr:sp macro="" textlink="">
          <xdr:nvSpPr>
            <xdr:cNvPr id="22593" name="Check Box 65" hidden="1">
              <a:extLst>
                <a:ext uri="{63B3BB69-23CF-44E3-9099-C40C66FF867C}">
                  <a14:compatExt spid="_x0000_s22593"/>
                </a:ext>
                <a:ext uri="{FF2B5EF4-FFF2-40B4-BE49-F238E27FC236}">
                  <a16:creationId xmlns:a16="http://schemas.microsoft.com/office/drawing/2014/main" id="{00000000-0008-0000-0200-00004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30</xdr:row>
          <xdr:rowOff>0</xdr:rowOff>
        </xdr:from>
        <xdr:to>
          <xdr:col>44</xdr:col>
          <xdr:colOff>28575</xdr:colOff>
          <xdr:row>30</xdr:row>
          <xdr:rowOff>152400</xdr:rowOff>
        </xdr:to>
        <xdr:sp macro="" textlink="">
          <xdr:nvSpPr>
            <xdr:cNvPr id="22594" name="Check Box 66" hidden="1">
              <a:extLst>
                <a:ext uri="{63B3BB69-23CF-44E3-9099-C40C66FF867C}">
                  <a14:compatExt spid="_x0000_s22594"/>
                </a:ext>
                <a:ext uri="{FF2B5EF4-FFF2-40B4-BE49-F238E27FC236}">
                  <a16:creationId xmlns:a16="http://schemas.microsoft.com/office/drawing/2014/main" id="{00000000-0008-0000-0200-00004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30</xdr:row>
          <xdr:rowOff>152400</xdr:rowOff>
        </xdr:from>
        <xdr:to>
          <xdr:col>44</xdr:col>
          <xdr:colOff>28575</xdr:colOff>
          <xdr:row>31</xdr:row>
          <xdr:rowOff>85725</xdr:rowOff>
        </xdr:to>
        <xdr:sp macro="" textlink="">
          <xdr:nvSpPr>
            <xdr:cNvPr id="22595" name="Check Box 67" hidden="1">
              <a:extLst>
                <a:ext uri="{63B3BB69-23CF-44E3-9099-C40C66FF867C}">
                  <a14:compatExt spid="_x0000_s22595"/>
                </a:ext>
                <a:ext uri="{FF2B5EF4-FFF2-40B4-BE49-F238E27FC236}">
                  <a16:creationId xmlns:a16="http://schemas.microsoft.com/office/drawing/2014/main" id="{00000000-0008-0000-0200-00004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31</xdr:row>
          <xdr:rowOff>0</xdr:rowOff>
        </xdr:from>
        <xdr:to>
          <xdr:col>44</xdr:col>
          <xdr:colOff>28575</xdr:colOff>
          <xdr:row>31</xdr:row>
          <xdr:rowOff>152400</xdr:rowOff>
        </xdr:to>
        <xdr:sp macro="" textlink="">
          <xdr:nvSpPr>
            <xdr:cNvPr id="22596" name="Check Box 68" hidden="1">
              <a:extLst>
                <a:ext uri="{63B3BB69-23CF-44E3-9099-C40C66FF867C}">
                  <a14:compatExt spid="_x0000_s22596"/>
                </a:ext>
                <a:ext uri="{FF2B5EF4-FFF2-40B4-BE49-F238E27FC236}">
                  <a16:creationId xmlns:a16="http://schemas.microsoft.com/office/drawing/2014/main" id="{00000000-0008-0000-0200-00004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31</xdr:row>
          <xdr:rowOff>152400</xdr:rowOff>
        </xdr:from>
        <xdr:to>
          <xdr:col>44</xdr:col>
          <xdr:colOff>28575</xdr:colOff>
          <xdr:row>33</xdr:row>
          <xdr:rowOff>0</xdr:rowOff>
        </xdr:to>
        <xdr:sp macro="" textlink="">
          <xdr:nvSpPr>
            <xdr:cNvPr id="22597" name="Check Box 69" hidden="1">
              <a:extLst>
                <a:ext uri="{63B3BB69-23CF-44E3-9099-C40C66FF867C}">
                  <a14:compatExt spid="_x0000_s22597"/>
                </a:ext>
                <a:ext uri="{FF2B5EF4-FFF2-40B4-BE49-F238E27FC236}">
                  <a16:creationId xmlns:a16="http://schemas.microsoft.com/office/drawing/2014/main" id="{00000000-0008-0000-0200-00004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34</xdr:row>
          <xdr:rowOff>0</xdr:rowOff>
        </xdr:from>
        <xdr:to>
          <xdr:col>44</xdr:col>
          <xdr:colOff>28575</xdr:colOff>
          <xdr:row>34</xdr:row>
          <xdr:rowOff>152400</xdr:rowOff>
        </xdr:to>
        <xdr:sp macro="" textlink="">
          <xdr:nvSpPr>
            <xdr:cNvPr id="22598" name="Check Box 70" hidden="1">
              <a:extLst>
                <a:ext uri="{63B3BB69-23CF-44E3-9099-C40C66FF867C}">
                  <a14:compatExt spid="_x0000_s22598"/>
                </a:ext>
                <a:ext uri="{FF2B5EF4-FFF2-40B4-BE49-F238E27FC236}">
                  <a16:creationId xmlns:a16="http://schemas.microsoft.com/office/drawing/2014/main" id="{00000000-0008-0000-0200-00004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34</xdr:row>
          <xdr:rowOff>152400</xdr:rowOff>
        </xdr:from>
        <xdr:to>
          <xdr:col>44</xdr:col>
          <xdr:colOff>28575</xdr:colOff>
          <xdr:row>36</xdr:row>
          <xdr:rowOff>0</xdr:rowOff>
        </xdr:to>
        <xdr:sp macro="" textlink="">
          <xdr:nvSpPr>
            <xdr:cNvPr id="22599" name="Check Box 71" hidden="1">
              <a:extLst>
                <a:ext uri="{63B3BB69-23CF-44E3-9099-C40C66FF867C}">
                  <a14:compatExt spid="_x0000_s22599"/>
                </a:ext>
                <a:ext uri="{FF2B5EF4-FFF2-40B4-BE49-F238E27FC236}">
                  <a16:creationId xmlns:a16="http://schemas.microsoft.com/office/drawing/2014/main" id="{00000000-0008-0000-0200-00004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36</xdr:row>
          <xdr:rowOff>0</xdr:rowOff>
        </xdr:from>
        <xdr:to>
          <xdr:col>44</xdr:col>
          <xdr:colOff>28575</xdr:colOff>
          <xdr:row>36</xdr:row>
          <xdr:rowOff>152400</xdr:rowOff>
        </xdr:to>
        <xdr:sp macro="" textlink="">
          <xdr:nvSpPr>
            <xdr:cNvPr id="22600" name="Check Box 72" hidden="1">
              <a:extLst>
                <a:ext uri="{63B3BB69-23CF-44E3-9099-C40C66FF867C}">
                  <a14:compatExt spid="_x0000_s22600"/>
                </a:ext>
                <a:ext uri="{FF2B5EF4-FFF2-40B4-BE49-F238E27FC236}">
                  <a16:creationId xmlns:a16="http://schemas.microsoft.com/office/drawing/2014/main" id="{00000000-0008-0000-0200-00004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36</xdr:row>
          <xdr:rowOff>152400</xdr:rowOff>
        </xdr:from>
        <xdr:to>
          <xdr:col>44</xdr:col>
          <xdr:colOff>28575</xdr:colOff>
          <xdr:row>38</xdr:row>
          <xdr:rowOff>0</xdr:rowOff>
        </xdr:to>
        <xdr:sp macro="" textlink="">
          <xdr:nvSpPr>
            <xdr:cNvPr id="22601" name="Check Box 73" hidden="1">
              <a:extLst>
                <a:ext uri="{63B3BB69-23CF-44E3-9099-C40C66FF867C}">
                  <a14:compatExt spid="_x0000_s22601"/>
                </a:ext>
                <a:ext uri="{FF2B5EF4-FFF2-40B4-BE49-F238E27FC236}">
                  <a16:creationId xmlns:a16="http://schemas.microsoft.com/office/drawing/2014/main" id="{00000000-0008-0000-0200-00004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38</xdr:row>
          <xdr:rowOff>142875</xdr:rowOff>
        </xdr:from>
        <xdr:to>
          <xdr:col>44</xdr:col>
          <xdr:colOff>28575</xdr:colOff>
          <xdr:row>39</xdr:row>
          <xdr:rowOff>47625</xdr:rowOff>
        </xdr:to>
        <xdr:sp macro="" textlink="">
          <xdr:nvSpPr>
            <xdr:cNvPr id="22602" name="Check Box 74" hidden="1">
              <a:extLst>
                <a:ext uri="{63B3BB69-23CF-44E3-9099-C40C66FF867C}">
                  <a14:compatExt spid="_x0000_s22602"/>
                </a:ext>
                <a:ext uri="{FF2B5EF4-FFF2-40B4-BE49-F238E27FC236}">
                  <a16:creationId xmlns:a16="http://schemas.microsoft.com/office/drawing/2014/main" id="{00000000-0008-0000-0200-00004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0</xdr:rowOff>
        </xdr:from>
        <xdr:to>
          <xdr:col>44</xdr:col>
          <xdr:colOff>28575</xdr:colOff>
          <xdr:row>39</xdr:row>
          <xdr:rowOff>161925</xdr:rowOff>
        </xdr:to>
        <xdr:sp macro="" textlink="">
          <xdr:nvSpPr>
            <xdr:cNvPr id="22603" name="Check Box 75" hidden="1">
              <a:extLst>
                <a:ext uri="{63B3BB69-23CF-44E3-9099-C40C66FF867C}">
                  <a14:compatExt spid="_x0000_s22603"/>
                </a:ext>
                <a:ext uri="{FF2B5EF4-FFF2-40B4-BE49-F238E27FC236}">
                  <a16:creationId xmlns:a16="http://schemas.microsoft.com/office/drawing/2014/main" id="{00000000-0008-0000-0200-00004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38</xdr:row>
          <xdr:rowOff>152400</xdr:rowOff>
        </xdr:from>
        <xdr:to>
          <xdr:col>44</xdr:col>
          <xdr:colOff>28575</xdr:colOff>
          <xdr:row>39</xdr:row>
          <xdr:rowOff>47625</xdr:rowOff>
        </xdr:to>
        <xdr:sp macro="" textlink="">
          <xdr:nvSpPr>
            <xdr:cNvPr id="22604" name="Check Box 76" hidden="1">
              <a:extLst>
                <a:ext uri="{63B3BB69-23CF-44E3-9099-C40C66FF867C}">
                  <a14:compatExt spid="_x0000_s22604"/>
                </a:ext>
                <a:ext uri="{FF2B5EF4-FFF2-40B4-BE49-F238E27FC236}">
                  <a16:creationId xmlns:a16="http://schemas.microsoft.com/office/drawing/2014/main" id="{00000000-0008-0000-0200-00004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0</xdr:rowOff>
        </xdr:from>
        <xdr:to>
          <xdr:col>44</xdr:col>
          <xdr:colOff>28575</xdr:colOff>
          <xdr:row>39</xdr:row>
          <xdr:rowOff>152400</xdr:rowOff>
        </xdr:to>
        <xdr:sp macro="" textlink="">
          <xdr:nvSpPr>
            <xdr:cNvPr id="22605" name="Check Box 77" hidden="1">
              <a:extLst>
                <a:ext uri="{63B3BB69-23CF-44E3-9099-C40C66FF867C}">
                  <a14:compatExt spid="_x0000_s22605"/>
                </a:ext>
                <a:ext uri="{FF2B5EF4-FFF2-40B4-BE49-F238E27FC236}">
                  <a16:creationId xmlns:a16="http://schemas.microsoft.com/office/drawing/2014/main" id="{00000000-0008-0000-0200-00004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0</xdr:rowOff>
        </xdr:from>
        <xdr:to>
          <xdr:col>44</xdr:col>
          <xdr:colOff>28575</xdr:colOff>
          <xdr:row>39</xdr:row>
          <xdr:rowOff>152400</xdr:rowOff>
        </xdr:to>
        <xdr:sp macro="" textlink="">
          <xdr:nvSpPr>
            <xdr:cNvPr id="22606" name="Check Box 78" hidden="1">
              <a:extLst>
                <a:ext uri="{63B3BB69-23CF-44E3-9099-C40C66FF867C}">
                  <a14:compatExt spid="_x0000_s22606"/>
                </a:ext>
                <a:ext uri="{FF2B5EF4-FFF2-40B4-BE49-F238E27FC236}">
                  <a16:creationId xmlns:a16="http://schemas.microsoft.com/office/drawing/2014/main" id="{00000000-0008-0000-0200-00004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0</xdr:rowOff>
        </xdr:from>
        <xdr:to>
          <xdr:col>44</xdr:col>
          <xdr:colOff>28575</xdr:colOff>
          <xdr:row>39</xdr:row>
          <xdr:rowOff>152400</xdr:rowOff>
        </xdr:to>
        <xdr:sp macro="" textlink="">
          <xdr:nvSpPr>
            <xdr:cNvPr id="22607" name="Check Box 79" hidden="1">
              <a:extLst>
                <a:ext uri="{63B3BB69-23CF-44E3-9099-C40C66FF867C}">
                  <a14:compatExt spid="_x0000_s22607"/>
                </a:ext>
                <a:ext uri="{FF2B5EF4-FFF2-40B4-BE49-F238E27FC236}">
                  <a16:creationId xmlns:a16="http://schemas.microsoft.com/office/drawing/2014/main" id="{00000000-0008-0000-0200-00004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0</xdr:rowOff>
        </xdr:from>
        <xdr:to>
          <xdr:col>44</xdr:col>
          <xdr:colOff>28575</xdr:colOff>
          <xdr:row>39</xdr:row>
          <xdr:rowOff>152400</xdr:rowOff>
        </xdr:to>
        <xdr:sp macro="" textlink="">
          <xdr:nvSpPr>
            <xdr:cNvPr id="22608" name="Check Box 80" hidden="1">
              <a:extLst>
                <a:ext uri="{63B3BB69-23CF-44E3-9099-C40C66FF867C}">
                  <a14:compatExt spid="_x0000_s22608"/>
                </a:ext>
                <a:ext uri="{FF2B5EF4-FFF2-40B4-BE49-F238E27FC236}">
                  <a16:creationId xmlns:a16="http://schemas.microsoft.com/office/drawing/2014/main" id="{00000000-0008-0000-0200-00005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152400</xdr:rowOff>
        </xdr:from>
        <xdr:to>
          <xdr:col>44</xdr:col>
          <xdr:colOff>28575</xdr:colOff>
          <xdr:row>40</xdr:row>
          <xdr:rowOff>85725</xdr:rowOff>
        </xdr:to>
        <xdr:sp macro="" textlink="">
          <xdr:nvSpPr>
            <xdr:cNvPr id="22609" name="Check Box 81" hidden="1">
              <a:extLst>
                <a:ext uri="{63B3BB69-23CF-44E3-9099-C40C66FF867C}">
                  <a14:compatExt spid="_x0000_s22609"/>
                </a:ext>
                <a:ext uri="{FF2B5EF4-FFF2-40B4-BE49-F238E27FC236}">
                  <a16:creationId xmlns:a16="http://schemas.microsoft.com/office/drawing/2014/main" id="{00000000-0008-0000-0200-00005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0</xdr:rowOff>
        </xdr:from>
        <xdr:to>
          <xdr:col>44</xdr:col>
          <xdr:colOff>28575</xdr:colOff>
          <xdr:row>39</xdr:row>
          <xdr:rowOff>152400</xdr:rowOff>
        </xdr:to>
        <xdr:sp macro="" textlink="">
          <xdr:nvSpPr>
            <xdr:cNvPr id="22610" name="Check Box 82" hidden="1">
              <a:extLst>
                <a:ext uri="{63B3BB69-23CF-44E3-9099-C40C66FF867C}">
                  <a14:compatExt spid="_x0000_s22610"/>
                </a:ext>
                <a:ext uri="{FF2B5EF4-FFF2-40B4-BE49-F238E27FC236}">
                  <a16:creationId xmlns:a16="http://schemas.microsoft.com/office/drawing/2014/main" id="{00000000-0008-0000-0200-00005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152400</xdr:rowOff>
        </xdr:from>
        <xdr:to>
          <xdr:col>44</xdr:col>
          <xdr:colOff>28575</xdr:colOff>
          <xdr:row>40</xdr:row>
          <xdr:rowOff>85725</xdr:rowOff>
        </xdr:to>
        <xdr:sp macro="" textlink="">
          <xdr:nvSpPr>
            <xdr:cNvPr id="22611" name="Check Box 83" hidden="1">
              <a:extLst>
                <a:ext uri="{63B3BB69-23CF-44E3-9099-C40C66FF867C}">
                  <a14:compatExt spid="_x0000_s22611"/>
                </a:ext>
                <a:ext uri="{FF2B5EF4-FFF2-40B4-BE49-F238E27FC236}">
                  <a16:creationId xmlns:a16="http://schemas.microsoft.com/office/drawing/2014/main" id="{00000000-0008-0000-0200-00005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0</xdr:rowOff>
        </xdr:from>
        <xdr:to>
          <xdr:col>44</xdr:col>
          <xdr:colOff>28575</xdr:colOff>
          <xdr:row>39</xdr:row>
          <xdr:rowOff>152400</xdr:rowOff>
        </xdr:to>
        <xdr:sp macro="" textlink="">
          <xdr:nvSpPr>
            <xdr:cNvPr id="22612" name="Check Box 84" hidden="1">
              <a:extLst>
                <a:ext uri="{63B3BB69-23CF-44E3-9099-C40C66FF867C}">
                  <a14:compatExt spid="_x0000_s22612"/>
                </a:ext>
                <a:ext uri="{FF2B5EF4-FFF2-40B4-BE49-F238E27FC236}">
                  <a16:creationId xmlns:a16="http://schemas.microsoft.com/office/drawing/2014/main" id="{00000000-0008-0000-0200-00005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0</xdr:rowOff>
        </xdr:from>
        <xdr:to>
          <xdr:col>44</xdr:col>
          <xdr:colOff>28575</xdr:colOff>
          <xdr:row>39</xdr:row>
          <xdr:rowOff>152400</xdr:rowOff>
        </xdr:to>
        <xdr:sp macro="" textlink="">
          <xdr:nvSpPr>
            <xdr:cNvPr id="22613" name="Check Box 85" hidden="1">
              <a:extLst>
                <a:ext uri="{63B3BB69-23CF-44E3-9099-C40C66FF867C}">
                  <a14:compatExt spid="_x0000_s22613"/>
                </a:ext>
                <a:ext uri="{FF2B5EF4-FFF2-40B4-BE49-F238E27FC236}">
                  <a16:creationId xmlns:a16="http://schemas.microsoft.com/office/drawing/2014/main" id="{00000000-0008-0000-0200-00005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0</xdr:rowOff>
        </xdr:from>
        <xdr:to>
          <xdr:col>44</xdr:col>
          <xdr:colOff>28575</xdr:colOff>
          <xdr:row>39</xdr:row>
          <xdr:rowOff>152400</xdr:rowOff>
        </xdr:to>
        <xdr:sp macro="" textlink="">
          <xdr:nvSpPr>
            <xdr:cNvPr id="22614" name="Check Box 86" hidden="1">
              <a:extLst>
                <a:ext uri="{63B3BB69-23CF-44E3-9099-C40C66FF867C}">
                  <a14:compatExt spid="_x0000_s22614"/>
                </a:ext>
                <a:ext uri="{FF2B5EF4-FFF2-40B4-BE49-F238E27FC236}">
                  <a16:creationId xmlns:a16="http://schemas.microsoft.com/office/drawing/2014/main" id="{00000000-0008-0000-0200-00005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152400</xdr:rowOff>
        </xdr:from>
        <xdr:to>
          <xdr:col>44</xdr:col>
          <xdr:colOff>28575</xdr:colOff>
          <xdr:row>40</xdr:row>
          <xdr:rowOff>85725</xdr:rowOff>
        </xdr:to>
        <xdr:sp macro="" textlink="">
          <xdr:nvSpPr>
            <xdr:cNvPr id="22615" name="Check Box 87" hidden="1">
              <a:extLst>
                <a:ext uri="{63B3BB69-23CF-44E3-9099-C40C66FF867C}">
                  <a14:compatExt spid="_x0000_s22615"/>
                </a:ext>
                <a:ext uri="{FF2B5EF4-FFF2-40B4-BE49-F238E27FC236}">
                  <a16:creationId xmlns:a16="http://schemas.microsoft.com/office/drawing/2014/main" id="{00000000-0008-0000-0200-00005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38</xdr:row>
          <xdr:rowOff>142875</xdr:rowOff>
        </xdr:from>
        <xdr:to>
          <xdr:col>44</xdr:col>
          <xdr:colOff>28575</xdr:colOff>
          <xdr:row>39</xdr:row>
          <xdr:rowOff>47625</xdr:rowOff>
        </xdr:to>
        <xdr:sp macro="" textlink="">
          <xdr:nvSpPr>
            <xdr:cNvPr id="22616" name="Check Box 88" hidden="1">
              <a:extLst>
                <a:ext uri="{63B3BB69-23CF-44E3-9099-C40C66FF867C}">
                  <a14:compatExt spid="_x0000_s22616"/>
                </a:ext>
                <a:ext uri="{FF2B5EF4-FFF2-40B4-BE49-F238E27FC236}">
                  <a16:creationId xmlns:a16="http://schemas.microsoft.com/office/drawing/2014/main" id="{00000000-0008-0000-0200-00005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142875</xdr:rowOff>
        </xdr:from>
        <xdr:to>
          <xdr:col>44</xdr:col>
          <xdr:colOff>28575</xdr:colOff>
          <xdr:row>40</xdr:row>
          <xdr:rowOff>85725</xdr:rowOff>
        </xdr:to>
        <xdr:sp macro="" textlink="">
          <xdr:nvSpPr>
            <xdr:cNvPr id="22617" name="Check Box 89" hidden="1">
              <a:extLst>
                <a:ext uri="{63B3BB69-23CF-44E3-9099-C40C66FF867C}">
                  <a14:compatExt spid="_x0000_s22617"/>
                </a:ext>
                <a:ext uri="{FF2B5EF4-FFF2-40B4-BE49-F238E27FC236}">
                  <a16:creationId xmlns:a16="http://schemas.microsoft.com/office/drawing/2014/main" id="{00000000-0008-0000-0200-00005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38</xdr:row>
          <xdr:rowOff>152400</xdr:rowOff>
        </xdr:from>
        <xdr:to>
          <xdr:col>44</xdr:col>
          <xdr:colOff>28575</xdr:colOff>
          <xdr:row>39</xdr:row>
          <xdr:rowOff>47625</xdr:rowOff>
        </xdr:to>
        <xdr:sp macro="" textlink="">
          <xdr:nvSpPr>
            <xdr:cNvPr id="22618" name="Check Box 90" hidden="1">
              <a:extLst>
                <a:ext uri="{63B3BB69-23CF-44E3-9099-C40C66FF867C}">
                  <a14:compatExt spid="_x0000_s22618"/>
                </a:ext>
                <a:ext uri="{FF2B5EF4-FFF2-40B4-BE49-F238E27FC236}">
                  <a16:creationId xmlns:a16="http://schemas.microsoft.com/office/drawing/2014/main" id="{00000000-0008-0000-0200-00005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152400</xdr:rowOff>
        </xdr:from>
        <xdr:to>
          <xdr:col>44</xdr:col>
          <xdr:colOff>28575</xdr:colOff>
          <xdr:row>40</xdr:row>
          <xdr:rowOff>85725</xdr:rowOff>
        </xdr:to>
        <xdr:sp macro="" textlink="">
          <xdr:nvSpPr>
            <xdr:cNvPr id="22619" name="Check Box 91" hidden="1">
              <a:extLst>
                <a:ext uri="{63B3BB69-23CF-44E3-9099-C40C66FF867C}">
                  <a14:compatExt spid="_x0000_s22619"/>
                </a:ext>
                <a:ext uri="{FF2B5EF4-FFF2-40B4-BE49-F238E27FC236}">
                  <a16:creationId xmlns:a16="http://schemas.microsoft.com/office/drawing/2014/main" id="{00000000-0008-0000-0200-00005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0</xdr:rowOff>
        </xdr:from>
        <xdr:to>
          <xdr:col>44</xdr:col>
          <xdr:colOff>28575</xdr:colOff>
          <xdr:row>39</xdr:row>
          <xdr:rowOff>152400</xdr:rowOff>
        </xdr:to>
        <xdr:sp macro="" textlink="">
          <xdr:nvSpPr>
            <xdr:cNvPr id="22620" name="Check Box 92" hidden="1">
              <a:extLst>
                <a:ext uri="{63B3BB69-23CF-44E3-9099-C40C66FF867C}">
                  <a14:compatExt spid="_x0000_s22620"/>
                </a:ext>
                <a:ext uri="{FF2B5EF4-FFF2-40B4-BE49-F238E27FC236}">
                  <a16:creationId xmlns:a16="http://schemas.microsoft.com/office/drawing/2014/main" id="{00000000-0008-0000-0200-00005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152400</xdr:rowOff>
        </xdr:from>
        <xdr:to>
          <xdr:col>44</xdr:col>
          <xdr:colOff>28575</xdr:colOff>
          <xdr:row>40</xdr:row>
          <xdr:rowOff>85725</xdr:rowOff>
        </xdr:to>
        <xdr:sp macro="" textlink="">
          <xdr:nvSpPr>
            <xdr:cNvPr id="22621" name="Check Box 93" hidden="1">
              <a:extLst>
                <a:ext uri="{63B3BB69-23CF-44E3-9099-C40C66FF867C}">
                  <a14:compatExt spid="_x0000_s22621"/>
                </a:ext>
                <a:ext uri="{FF2B5EF4-FFF2-40B4-BE49-F238E27FC236}">
                  <a16:creationId xmlns:a16="http://schemas.microsoft.com/office/drawing/2014/main" id="{00000000-0008-0000-0200-00005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152400</xdr:rowOff>
        </xdr:from>
        <xdr:to>
          <xdr:col>44</xdr:col>
          <xdr:colOff>28575</xdr:colOff>
          <xdr:row>40</xdr:row>
          <xdr:rowOff>85725</xdr:rowOff>
        </xdr:to>
        <xdr:sp macro="" textlink="">
          <xdr:nvSpPr>
            <xdr:cNvPr id="22622" name="Check Box 94" hidden="1">
              <a:extLst>
                <a:ext uri="{63B3BB69-23CF-44E3-9099-C40C66FF867C}">
                  <a14:compatExt spid="_x0000_s22622"/>
                </a:ext>
                <a:ext uri="{FF2B5EF4-FFF2-40B4-BE49-F238E27FC236}">
                  <a16:creationId xmlns:a16="http://schemas.microsoft.com/office/drawing/2014/main" id="{00000000-0008-0000-0200-00005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0</xdr:rowOff>
        </xdr:from>
        <xdr:to>
          <xdr:col>44</xdr:col>
          <xdr:colOff>28575</xdr:colOff>
          <xdr:row>39</xdr:row>
          <xdr:rowOff>152400</xdr:rowOff>
        </xdr:to>
        <xdr:sp macro="" textlink="">
          <xdr:nvSpPr>
            <xdr:cNvPr id="22623" name="Check Box 95" hidden="1">
              <a:extLst>
                <a:ext uri="{63B3BB69-23CF-44E3-9099-C40C66FF867C}">
                  <a14:compatExt spid="_x0000_s22623"/>
                </a:ext>
                <a:ext uri="{FF2B5EF4-FFF2-40B4-BE49-F238E27FC236}">
                  <a16:creationId xmlns:a16="http://schemas.microsoft.com/office/drawing/2014/main" id="{00000000-0008-0000-0200-00005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39</xdr:row>
          <xdr:rowOff>152400</xdr:rowOff>
        </xdr:from>
        <xdr:to>
          <xdr:col>44</xdr:col>
          <xdr:colOff>28575</xdr:colOff>
          <xdr:row>40</xdr:row>
          <xdr:rowOff>85725</xdr:rowOff>
        </xdr:to>
        <xdr:sp macro="" textlink="">
          <xdr:nvSpPr>
            <xdr:cNvPr id="22624" name="Check Box 96" hidden="1">
              <a:extLst>
                <a:ext uri="{63B3BB69-23CF-44E3-9099-C40C66FF867C}">
                  <a14:compatExt spid="_x0000_s22624"/>
                </a:ext>
                <a:ext uri="{FF2B5EF4-FFF2-40B4-BE49-F238E27FC236}">
                  <a16:creationId xmlns:a16="http://schemas.microsoft.com/office/drawing/2014/main" id="{00000000-0008-0000-0200-00006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85724</xdr:colOff>
      <xdr:row>3</xdr:row>
      <xdr:rowOff>47624</xdr:rowOff>
    </xdr:from>
    <xdr:to>
      <xdr:col>69</xdr:col>
      <xdr:colOff>126999</xdr:colOff>
      <xdr:row>15</xdr:row>
      <xdr:rowOff>158749</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890807" y="809624"/>
          <a:ext cx="3449109" cy="31591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ysClr val="windowText" lastClr="000000"/>
              </a:solidFill>
              <a:latin typeface="HG丸ｺﾞｼｯｸM-PRO" panose="020F0600000000000000" pitchFamily="50" charset="-128"/>
              <a:ea typeface="HG丸ｺﾞｼｯｸM-PRO" panose="020F0600000000000000" pitchFamily="50" charset="-128"/>
            </a:rPr>
            <a:t>このシートは</a:t>
          </a:r>
          <a:endParaRPr kumimoji="1" lang="en-US" altLang="ja-JP" sz="36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3600">
              <a:solidFill>
                <a:sysClr val="windowText" lastClr="000000"/>
              </a:solidFill>
              <a:latin typeface="HG丸ｺﾞｼｯｸM-PRO" panose="020F0600000000000000" pitchFamily="50" charset="-128"/>
              <a:ea typeface="HG丸ｺﾞｼｯｸM-PRO" panose="020F0600000000000000" pitchFamily="50" charset="-128"/>
            </a:rPr>
            <a:t>入力不要です</a:t>
          </a:r>
          <a:endParaRPr kumimoji="1" lang="en-US" altLang="ja-JP" sz="3600">
            <a:solidFill>
              <a:sysClr val="windowText" lastClr="000000"/>
            </a:solidFill>
            <a:latin typeface="HG丸ｺﾞｼｯｸM-PRO" panose="020F0600000000000000" pitchFamily="50" charset="-128"/>
            <a:ea typeface="HG丸ｺﾞｼｯｸM-PRO" panose="020F0600000000000000" pitchFamily="50" charset="-128"/>
          </a:endParaRPr>
        </a:p>
        <a:p>
          <a:pPr algn="ctr"/>
          <a:endParaRPr kumimoji="1" lang="en-US" altLang="ja-JP" sz="36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en-US" altLang="ja-JP" sz="32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3200">
              <a:solidFill>
                <a:sysClr val="windowText" lastClr="000000"/>
              </a:solidFill>
              <a:latin typeface="HG丸ｺﾞｼｯｸM-PRO" panose="020F0600000000000000" pitchFamily="50" charset="-128"/>
              <a:ea typeface="HG丸ｺﾞｼｯｸM-PRO" panose="020F0600000000000000" pitchFamily="50" charset="-128"/>
            </a:rPr>
            <a:t>入力シートに</a:t>
          </a:r>
          <a:endParaRPr kumimoji="1" lang="en-US" altLang="ja-JP" sz="32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3200">
              <a:solidFill>
                <a:sysClr val="windowText" lastClr="000000"/>
              </a:solidFill>
              <a:latin typeface="HG丸ｺﾞｼｯｸM-PRO" panose="020F0600000000000000" pitchFamily="50" charset="-128"/>
              <a:ea typeface="HG丸ｺﾞｼｯｸM-PRO" panose="020F0600000000000000" pitchFamily="50" charset="-128"/>
            </a:rPr>
            <a:t>ご入力ください</a:t>
          </a:r>
          <a:r>
            <a:rPr kumimoji="1" lang="en-US" altLang="ja-JP" sz="3200">
              <a:solidFill>
                <a:sysClr val="windowText" lastClr="000000"/>
              </a:solidFill>
              <a:latin typeface="HG丸ｺﾞｼｯｸM-PRO" panose="020F0600000000000000" pitchFamily="50" charset="-128"/>
              <a:ea typeface="HG丸ｺﾞｼｯｸM-PRO" panose="020F0600000000000000" pitchFamily="50" charset="-128"/>
            </a:rPr>
            <a:t>)</a:t>
          </a:r>
        </a:p>
      </xdr:txBody>
    </xdr:sp>
    <xdr:clientData/>
  </xdr:twoCellAnchor>
  <mc:AlternateContent xmlns:mc="http://schemas.openxmlformats.org/markup-compatibility/2006">
    <mc:Choice xmlns:a14="http://schemas.microsoft.com/office/drawing/2010/main" Requires="a14">
      <xdr:twoCellAnchor editAs="oneCell">
        <xdr:from>
          <xdr:col>43</xdr:col>
          <xdr:colOff>152400</xdr:colOff>
          <xdr:row>40</xdr:row>
          <xdr:rowOff>152400</xdr:rowOff>
        </xdr:from>
        <xdr:to>
          <xdr:col>44</xdr:col>
          <xdr:colOff>28575</xdr:colOff>
          <xdr:row>42</xdr:row>
          <xdr:rowOff>0</xdr:rowOff>
        </xdr:to>
        <xdr:sp macro="" textlink="">
          <xdr:nvSpPr>
            <xdr:cNvPr id="22625" name="Check Box 97" hidden="1">
              <a:extLst>
                <a:ext uri="{63B3BB69-23CF-44E3-9099-C40C66FF867C}">
                  <a14:compatExt spid="_x0000_s22625"/>
                </a:ext>
                <a:ext uri="{FF2B5EF4-FFF2-40B4-BE49-F238E27FC236}">
                  <a16:creationId xmlns:a16="http://schemas.microsoft.com/office/drawing/2014/main" id="{00000000-0008-0000-0200-00006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40</xdr:row>
          <xdr:rowOff>0</xdr:rowOff>
        </xdr:from>
        <xdr:to>
          <xdr:col>44</xdr:col>
          <xdr:colOff>28575</xdr:colOff>
          <xdr:row>40</xdr:row>
          <xdr:rowOff>152400</xdr:rowOff>
        </xdr:to>
        <xdr:sp macro="" textlink="">
          <xdr:nvSpPr>
            <xdr:cNvPr id="22626" name="Check Box 98" hidden="1">
              <a:extLst>
                <a:ext uri="{63B3BB69-23CF-44E3-9099-C40C66FF867C}">
                  <a14:compatExt spid="_x0000_s22626"/>
                </a:ext>
                <a:ext uri="{FF2B5EF4-FFF2-40B4-BE49-F238E27FC236}">
                  <a16:creationId xmlns:a16="http://schemas.microsoft.com/office/drawing/2014/main" id="{00000000-0008-0000-0200-00006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40</xdr:row>
          <xdr:rowOff>152400</xdr:rowOff>
        </xdr:from>
        <xdr:to>
          <xdr:col>44</xdr:col>
          <xdr:colOff>28575</xdr:colOff>
          <xdr:row>42</xdr:row>
          <xdr:rowOff>0</xdr:rowOff>
        </xdr:to>
        <xdr:sp macro="" textlink="">
          <xdr:nvSpPr>
            <xdr:cNvPr id="22627" name="Check Box 99" hidden="1">
              <a:extLst>
                <a:ext uri="{63B3BB69-23CF-44E3-9099-C40C66FF867C}">
                  <a14:compatExt spid="_x0000_s22627"/>
                </a:ext>
                <a:ext uri="{FF2B5EF4-FFF2-40B4-BE49-F238E27FC236}">
                  <a16:creationId xmlns:a16="http://schemas.microsoft.com/office/drawing/2014/main" id="{00000000-0008-0000-0200-00006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40</xdr:row>
          <xdr:rowOff>0</xdr:rowOff>
        </xdr:from>
        <xdr:to>
          <xdr:col>44</xdr:col>
          <xdr:colOff>28575</xdr:colOff>
          <xdr:row>40</xdr:row>
          <xdr:rowOff>152400</xdr:rowOff>
        </xdr:to>
        <xdr:sp macro="" textlink="">
          <xdr:nvSpPr>
            <xdr:cNvPr id="22628" name="Check Box 100" hidden="1">
              <a:extLst>
                <a:ext uri="{63B3BB69-23CF-44E3-9099-C40C66FF867C}">
                  <a14:compatExt spid="_x0000_s22628"/>
                </a:ext>
                <a:ext uri="{FF2B5EF4-FFF2-40B4-BE49-F238E27FC236}">
                  <a16:creationId xmlns:a16="http://schemas.microsoft.com/office/drawing/2014/main" id="{00000000-0008-0000-0200-00006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40</xdr:row>
          <xdr:rowOff>152400</xdr:rowOff>
        </xdr:from>
        <xdr:to>
          <xdr:col>44</xdr:col>
          <xdr:colOff>28575</xdr:colOff>
          <xdr:row>42</xdr:row>
          <xdr:rowOff>0</xdr:rowOff>
        </xdr:to>
        <xdr:sp macro="" textlink="">
          <xdr:nvSpPr>
            <xdr:cNvPr id="22629" name="Check Box 101" hidden="1">
              <a:extLst>
                <a:ext uri="{63B3BB69-23CF-44E3-9099-C40C66FF867C}">
                  <a14:compatExt spid="_x0000_s22629"/>
                </a:ext>
                <a:ext uri="{FF2B5EF4-FFF2-40B4-BE49-F238E27FC236}">
                  <a16:creationId xmlns:a16="http://schemas.microsoft.com/office/drawing/2014/main" id="{00000000-0008-0000-0200-00006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95249</xdr:colOff>
      <xdr:row>10</xdr:row>
      <xdr:rowOff>68036</xdr:rowOff>
    </xdr:from>
    <xdr:to>
      <xdr:col>0</xdr:col>
      <xdr:colOff>503464</xdr:colOff>
      <xdr:row>10</xdr:row>
      <xdr:rowOff>435429</xdr:rowOff>
    </xdr:to>
    <xdr:sp macro="" textlink="">
      <xdr:nvSpPr>
        <xdr:cNvPr id="2" name="下矢印 1">
          <a:extLst>
            <a:ext uri="{FF2B5EF4-FFF2-40B4-BE49-F238E27FC236}">
              <a16:creationId xmlns:a16="http://schemas.microsoft.com/office/drawing/2014/main" id="{00000000-0008-0000-0500-000002000000}"/>
            </a:ext>
          </a:extLst>
        </xdr:cNvPr>
        <xdr:cNvSpPr/>
      </xdr:nvSpPr>
      <xdr:spPr>
        <a:xfrm>
          <a:off x="95249" y="911679"/>
          <a:ext cx="408215" cy="36739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95249</xdr:colOff>
      <xdr:row>9</xdr:row>
      <xdr:rowOff>40821</xdr:rowOff>
    </xdr:from>
    <xdr:to>
      <xdr:col>0</xdr:col>
      <xdr:colOff>503464</xdr:colOff>
      <xdr:row>9</xdr:row>
      <xdr:rowOff>408214</xdr:rowOff>
    </xdr:to>
    <xdr:sp macro="" textlink="">
      <xdr:nvSpPr>
        <xdr:cNvPr id="3" name="下矢印 2">
          <a:extLst>
            <a:ext uri="{FF2B5EF4-FFF2-40B4-BE49-F238E27FC236}">
              <a16:creationId xmlns:a16="http://schemas.microsoft.com/office/drawing/2014/main" id="{00000000-0008-0000-0500-000003000000}"/>
            </a:ext>
          </a:extLst>
        </xdr:cNvPr>
        <xdr:cNvSpPr/>
      </xdr:nvSpPr>
      <xdr:spPr>
        <a:xfrm flipV="1">
          <a:off x="95249" y="394607"/>
          <a:ext cx="408215" cy="36739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95249</xdr:colOff>
      <xdr:row>2</xdr:row>
      <xdr:rowOff>40821</xdr:rowOff>
    </xdr:from>
    <xdr:to>
      <xdr:col>0</xdr:col>
      <xdr:colOff>503464</xdr:colOff>
      <xdr:row>2</xdr:row>
      <xdr:rowOff>408214</xdr:rowOff>
    </xdr:to>
    <xdr:sp macro="" textlink="">
      <xdr:nvSpPr>
        <xdr:cNvPr id="5" name="下矢印 2">
          <a:extLst>
            <a:ext uri="{FF2B5EF4-FFF2-40B4-BE49-F238E27FC236}">
              <a16:creationId xmlns:a16="http://schemas.microsoft.com/office/drawing/2014/main" id="{00000000-0008-0000-0500-000005000000}"/>
            </a:ext>
          </a:extLst>
        </xdr:cNvPr>
        <xdr:cNvSpPr/>
      </xdr:nvSpPr>
      <xdr:spPr>
        <a:xfrm flipV="1">
          <a:off x="95249" y="489857"/>
          <a:ext cx="408215" cy="36739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95249</xdr:colOff>
      <xdr:row>5</xdr:row>
      <xdr:rowOff>40821</xdr:rowOff>
    </xdr:from>
    <xdr:to>
      <xdr:col>0</xdr:col>
      <xdr:colOff>503464</xdr:colOff>
      <xdr:row>5</xdr:row>
      <xdr:rowOff>408214</xdr:rowOff>
    </xdr:to>
    <xdr:sp macro="" textlink="">
      <xdr:nvSpPr>
        <xdr:cNvPr id="6" name="下矢印 2">
          <a:extLst>
            <a:ext uri="{FF2B5EF4-FFF2-40B4-BE49-F238E27FC236}">
              <a16:creationId xmlns:a16="http://schemas.microsoft.com/office/drawing/2014/main" id="{00000000-0008-0000-0500-000006000000}"/>
            </a:ext>
          </a:extLst>
        </xdr:cNvPr>
        <xdr:cNvSpPr/>
      </xdr:nvSpPr>
      <xdr:spPr>
        <a:xfrm flipV="1">
          <a:off x="95249" y="489857"/>
          <a:ext cx="408215" cy="36739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41.xml"/><Relationship Id="rId21" Type="http://schemas.openxmlformats.org/officeDocument/2006/relationships/ctrlProp" Target="../ctrlProps/ctrlProp136.xml"/><Relationship Id="rId42" Type="http://schemas.openxmlformats.org/officeDocument/2006/relationships/ctrlProp" Target="../ctrlProps/ctrlProp157.xml"/><Relationship Id="rId47" Type="http://schemas.openxmlformats.org/officeDocument/2006/relationships/ctrlProp" Target="../ctrlProps/ctrlProp162.xml"/><Relationship Id="rId63" Type="http://schemas.openxmlformats.org/officeDocument/2006/relationships/ctrlProp" Target="../ctrlProps/ctrlProp178.xml"/><Relationship Id="rId68" Type="http://schemas.openxmlformats.org/officeDocument/2006/relationships/ctrlProp" Target="../ctrlProps/ctrlProp183.xml"/><Relationship Id="rId84" Type="http://schemas.openxmlformats.org/officeDocument/2006/relationships/ctrlProp" Target="../ctrlProps/ctrlProp199.xml"/><Relationship Id="rId89" Type="http://schemas.openxmlformats.org/officeDocument/2006/relationships/ctrlProp" Target="../ctrlProps/ctrlProp204.xml"/><Relationship Id="rId16" Type="http://schemas.openxmlformats.org/officeDocument/2006/relationships/ctrlProp" Target="../ctrlProps/ctrlProp131.xml"/><Relationship Id="rId11" Type="http://schemas.openxmlformats.org/officeDocument/2006/relationships/ctrlProp" Target="../ctrlProps/ctrlProp126.xml"/><Relationship Id="rId32" Type="http://schemas.openxmlformats.org/officeDocument/2006/relationships/ctrlProp" Target="../ctrlProps/ctrlProp147.xml"/><Relationship Id="rId37" Type="http://schemas.openxmlformats.org/officeDocument/2006/relationships/ctrlProp" Target="../ctrlProps/ctrlProp152.xml"/><Relationship Id="rId53" Type="http://schemas.openxmlformats.org/officeDocument/2006/relationships/ctrlProp" Target="../ctrlProps/ctrlProp168.xml"/><Relationship Id="rId58" Type="http://schemas.openxmlformats.org/officeDocument/2006/relationships/ctrlProp" Target="../ctrlProps/ctrlProp173.xml"/><Relationship Id="rId74" Type="http://schemas.openxmlformats.org/officeDocument/2006/relationships/ctrlProp" Target="../ctrlProps/ctrlProp189.xml"/><Relationship Id="rId79" Type="http://schemas.openxmlformats.org/officeDocument/2006/relationships/ctrlProp" Target="../ctrlProps/ctrlProp194.xml"/><Relationship Id="rId5" Type="http://schemas.openxmlformats.org/officeDocument/2006/relationships/ctrlProp" Target="../ctrlProps/ctrlProp120.xml"/><Relationship Id="rId90" Type="http://schemas.openxmlformats.org/officeDocument/2006/relationships/ctrlProp" Target="../ctrlProps/ctrlProp205.xml"/><Relationship Id="rId14" Type="http://schemas.openxmlformats.org/officeDocument/2006/relationships/ctrlProp" Target="../ctrlProps/ctrlProp129.xml"/><Relationship Id="rId22" Type="http://schemas.openxmlformats.org/officeDocument/2006/relationships/ctrlProp" Target="../ctrlProps/ctrlProp137.xml"/><Relationship Id="rId27" Type="http://schemas.openxmlformats.org/officeDocument/2006/relationships/ctrlProp" Target="../ctrlProps/ctrlProp142.xml"/><Relationship Id="rId30" Type="http://schemas.openxmlformats.org/officeDocument/2006/relationships/ctrlProp" Target="../ctrlProps/ctrlProp145.xml"/><Relationship Id="rId35" Type="http://schemas.openxmlformats.org/officeDocument/2006/relationships/ctrlProp" Target="../ctrlProps/ctrlProp150.xml"/><Relationship Id="rId43" Type="http://schemas.openxmlformats.org/officeDocument/2006/relationships/ctrlProp" Target="../ctrlProps/ctrlProp158.xml"/><Relationship Id="rId48" Type="http://schemas.openxmlformats.org/officeDocument/2006/relationships/ctrlProp" Target="../ctrlProps/ctrlProp163.xml"/><Relationship Id="rId56" Type="http://schemas.openxmlformats.org/officeDocument/2006/relationships/ctrlProp" Target="../ctrlProps/ctrlProp171.xml"/><Relationship Id="rId64" Type="http://schemas.openxmlformats.org/officeDocument/2006/relationships/ctrlProp" Target="../ctrlProps/ctrlProp179.xml"/><Relationship Id="rId69" Type="http://schemas.openxmlformats.org/officeDocument/2006/relationships/ctrlProp" Target="../ctrlProps/ctrlProp184.xml"/><Relationship Id="rId77" Type="http://schemas.openxmlformats.org/officeDocument/2006/relationships/ctrlProp" Target="../ctrlProps/ctrlProp192.xml"/><Relationship Id="rId8" Type="http://schemas.openxmlformats.org/officeDocument/2006/relationships/ctrlProp" Target="../ctrlProps/ctrlProp123.xml"/><Relationship Id="rId51" Type="http://schemas.openxmlformats.org/officeDocument/2006/relationships/ctrlProp" Target="../ctrlProps/ctrlProp166.xml"/><Relationship Id="rId72" Type="http://schemas.openxmlformats.org/officeDocument/2006/relationships/ctrlProp" Target="../ctrlProps/ctrlProp187.xml"/><Relationship Id="rId80" Type="http://schemas.openxmlformats.org/officeDocument/2006/relationships/ctrlProp" Target="../ctrlProps/ctrlProp195.xml"/><Relationship Id="rId85" Type="http://schemas.openxmlformats.org/officeDocument/2006/relationships/ctrlProp" Target="../ctrlProps/ctrlProp200.xml"/><Relationship Id="rId3" Type="http://schemas.openxmlformats.org/officeDocument/2006/relationships/vmlDrawing" Target="../drawings/vmlDrawing2.vml"/><Relationship Id="rId12" Type="http://schemas.openxmlformats.org/officeDocument/2006/relationships/ctrlProp" Target="../ctrlProps/ctrlProp127.xml"/><Relationship Id="rId17" Type="http://schemas.openxmlformats.org/officeDocument/2006/relationships/ctrlProp" Target="../ctrlProps/ctrlProp132.xml"/><Relationship Id="rId25" Type="http://schemas.openxmlformats.org/officeDocument/2006/relationships/ctrlProp" Target="../ctrlProps/ctrlProp140.xml"/><Relationship Id="rId33" Type="http://schemas.openxmlformats.org/officeDocument/2006/relationships/ctrlProp" Target="../ctrlProps/ctrlProp148.xml"/><Relationship Id="rId38" Type="http://schemas.openxmlformats.org/officeDocument/2006/relationships/ctrlProp" Target="../ctrlProps/ctrlProp153.xml"/><Relationship Id="rId46" Type="http://schemas.openxmlformats.org/officeDocument/2006/relationships/ctrlProp" Target="../ctrlProps/ctrlProp161.xml"/><Relationship Id="rId59" Type="http://schemas.openxmlformats.org/officeDocument/2006/relationships/ctrlProp" Target="../ctrlProps/ctrlProp174.xml"/><Relationship Id="rId67" Type="http://schemas.openxmlformats.org/officeDocument/2006/relationships/ctrlProp" Target="../ctrlProps/ctrlProp182.xml"/><Relationship Id="rId20" Type="http://schemas.openxmlformats.org/officeDocument/2006/relationships/ctrlProp" Target="../ctrlProps/ctrlProp135.xml"/><Relationship Id="rId41" Type="http://schemas.openxmlformats.org/officeDocument/2006/relationships/ctrlProp" Target="../ctrlProps/ctrlProp156.xml"/><Relationship Id="rId54" Type="http://schemas.openxmlformats.org/officeDocument/2006/relationships/ctrlProp" Target="../ctrlProps/ctrlProp169.xml"/><Relationship Id="rId62" Type="http://schemas.openxmlformats.org/officeDocument/2006/relationships/ctrlProp" Target="../ctrlProps/ctrlProp177.xml"/><Relationship Id="rId70" Type="http://schemas.openxmlformats.org/officeDocument/2006/relationships/ctrlProp" Target="../ctrlProps/ctrlProp185.xml"/><Relationship Id="rId75" Type="http://schemas.openxmlformats.org/officeDocument/2006/relationships/ctrlProp" Target="../ctrlProps/ctrlProp190.xml"/><Relationship Id="rId83" Type="http://schemas.openxmlformats.org/officeDocument/2006/relationships/ctrlProp" Target="../ctrlProps/ctrlProp198.xml"/><Relationship Id="rId88" Type="http://schemas.openxmlformats.org/officeDocument/2006/relationships/ctrlProp" Target="../ctrlProps/ctrlProp203.xml"/><Relationship Id="rId91" Type="http://schemas.openxmlformats.org/officeDocument/2006/relationships/ctrlProp" Target="../ctrlProps/ctrlProp206.xml"/><Relationship Id="rId1" Type="http://schemas.openxmlformats.org/officeDocument/2006/relationships/printerSettings" Target="../printerSettings/printerSettings3.bin"/><Relationship Id="rId6" Type="http://schemas.openxmlformats.org/officeDocument/2006/relationships/ctrlProp" Target="../ctrlProps/ctrlProp121.xml"/><Relationship Id="rId15" Type="http://schemas.openxmlformats.org/officeDocument/2006/relationships/ctrlProp" Target="../ctrlProps/ctrlProp130.xml"/><Relationship Id="rId23" Type="http://schemas.openxmlformats.org/officeDocument/2006/relationships/ctrlProp" Target="../ctrlProps/ctrlProp138.xml"/><Relationship Id="rId28" Type="http://schemas.openxmlformats.org/officeDocument/2006/relationships/ctrlProp" Target="../ctrlProps/ctrlProp143.xml"/><Relationship Id="rId36" Type="http://schemas.openxmlformats.org/officeDocument/2006/relationships/ctrlProp" Target="../ctrlProps/ctrlProp151.xml"/><Relationship Id="rId49" Type="http://schemas.openxmlformats.org/officeDocument/2006/relationships/ctrlProp" Target="../ctrlProps/ctrlProp164.xml"/><Relationship Id="rId57" Type="http://schemas.openxmlformats.org/officeDocument/2006/relationships/ctrlProp" Target="../ctrlProps/ctrlProp172.xml"/><Relationship Id="rId10" Type="http://schemas.openxmlformats.org/officeDocument/2006/relationships/ctrlProp" Target="../ctrlProps/ctrlProp125.xml"/><Relationship Id="rId31" Type="http://schemas.openxmlformats.org/officeDocument/2006/relationships/ctrlProp" Target="../ctrlProps/ctrlProp146.xml"/><Relationship Id="rId44" Type="http://schemas.openxmlformats.org/officeDocument/2006/relationships/ctrlProp" Target="../ctrlProps/ctrlProp159.xml"/><Relationship Id="rId52" Type="http://schemas.openxmlformats.org/officeDocument/2006/relationships/ctrlProp" Target="../ctrlProps/ctrlProp167.xml"/><Relationship Id="rId60" Type="http://schemas.openxmlformats.org/officeDocument/2006/relationships/ctrlProp" Target="../ctrlProps/ctrlProp175.xml"/><Relationship Id="rId65" Type="http://schemas.openxmlformats.org/officeDocument/2006/relationships/ctrlProp" Target="../ctrlProps/ctrlProp180.xml"/><Relationship Id="rId73" Type="http://schemas.openxmlformats.org/officeDocument/2006/relationships/ctrlProp" Target="../ctrlProps/ctrlProp188.xml"/><Relationship Id="rId78" Type="http://schemas.openxmlformats.org/officeDocument/2006/relationships/ctrlProp" Target="../ctrlProps/ctrlProp193.xml"/><Relationship Id="rId81" Type="http://schemas.openxmlformats.org/officeDocument/2006/relationships/ctrlProp" Target="../ctrlProps/ctrlProp196.xml"/><Relationship Id="rId86" Type="http://schemas.openxmlformats.org/officeDocument/2006/relationships/ctrlProp" Target="../ctrlProps/ctrlProp201.xml"/><Relationship Id="rId4" Type="http://schemas.openxmlformats.org/officeDocument/2006/relationships/ctrlProp" Target="../ctrlProps/ctrlProp119.xml"/><Relationship Id="rId9" Type="http://schemas.openxmlformats.org/officeDocument/2006/relationships/ctrlProp" Target="../ctrlProps/ctrlProp124.xml"/><Relationship Id="rId13" Type="http://schemas.openxmlformats.org/officeDocument/2006/relationships/ctrlProp" Target="../ctrlProps/ctrlProp128.xml"/><Relationship Id="rId18" Type="http://schemas.openxmlformats.org/officeDocument/2006/relationships/ctrlProp" Target="../ctrlProps/ctrlProp133.xml"/><Relationship Id="rId39" Type="http://schemas.openxmlformats.org/officeDocument/2006/relationships/ctrlProp" Target="../ctrlProps/ctrlProp154.xml"/><Relationship Id="rId34" Type="http://schemas.openxmlformats.org/officeDocument/2006/relationships/ctrlProp" Target="../ctrlProps/ctrlProp149.xml"/><Relationship Id="rId50" Type="http://schemas.openxmlformats.org/officeDocument/2006/relationships/ctrlProp" Target="../ctrlProps/ctrlProp165.xml"/><Relationship Id="rId55" Type="http://schemas.openxmlformats.org/officeDocument/2006/relationships/ctrlProp" Target="../ctrlProps/ctrlProp170.xml"/><Relationship Id="rId76" Type="http://schemas.openxmlformats.org/officeDocument/2006/relationships/ctrlProp" Target="../ctrlProps/ctrlProp191.xml"/><Relationship Id="rId7" Type="http://schemas.openxmlformats.org/officeDocument/2006/relationships/ctrlProp" Target="../ctrlProps/ctrlProp122.xml"/><Relationship Id="rId71" Type="http://schemas.openxmlformats.org/officeDocument/2006/relationships/ctrlProp" Target="../ctrlProps/ctrlProp186.xml"/><Relationship Id="rId2" Type="http://schemas.openxmlformats.org/officeDocument/2006/relationships/drawing" Target="../drawings/drawing3.xml"/><Relationship Id="rId29" Type="http://schemas.openxmlformats.org/officeDocument/2006/relationships/ctrlProp" Target="../ctrlProps/ctrlProp144.xml"/><Relationship Id="rId24" Type="http://schemas.openxmlformats.org/officeDocument/2006/relationships/ctrlProp" Target="../ctrlProps/ctrlProp139.xml"/><Relationship Id="rId40" Type="http://schemas.openxmlformats.org/officeDocument/2006/relationships/ctrlProp" Target="../ctrlProps/ctrlProp155.xml"/><Relationship Id="rId45" Type="http://schemas.openxmlformats.org/officeDocument/2006/relationships/ctrlProp" Target="../ctrlProps/ctrlProp160.xml"/><Relationship Id="rId66" Type="http://schemas.openxmlformats.org/officeDocument/2006/relationships/ctrlProp" Target="../ctrlProps/ctrlProp181.xml"/><Relationship Id="rId87" Type="http://schemas.openxmlformats.org/officeDocument/2006/relationships/ctrlProp" Target="../ctrlProps/ctrlProp202.xml"/><Relationship Id="rId61" Type="http://schemas.openxmlformats.org/officeDocument/2006/relationships/ctrlProp" Target="../ctrlProps/ctrlProp176.xml"/><Relationship Id="rId82" Type="http://schemas.openxmlformats.org/officeDocument/2006/relationships/ctrlProp" Target="../ctrlProps/ctrlProp197.xml"/><Relationship Id="rId19" Type="http://schemas.openxmlformats.org/officeDocument/2006/relationships/ctrlProp" Target="../ctrlProps/ctrlProp13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50"/>
  <sheetViews>
    <sheetView tabSelected="1" zoomScale="85" zoomScaleNormal="85" workbookViewId="0">
      <selection activeCell="D3" sqref="D3"/>
    </sheetView>
  </sheetViews>
  <sheetFormatPr defaultRowHeight="13.5" x14ac:dyDescent="0.15"/>
  <cols>
    <col min="2" max="2" width="13.26953125" customWidth="1"/>
    <col min="3" max="3" width="16.54296875" customWidth="1"/>
    <col min="4" max="4" width="24.36328125" customWidth="1"/>
    <col min="5" max="5" width="21" customWidth="1"/>
    <col min="6" max="6" width="6.7265625" bestFit="1" customWidth="1"/>
    <col min="7" max="7" width="19.453125" customWidth="1"/>
    <col min="10" max="10" width="8.7265625" customWidth="1"/>
    <col min="11" max="11" width="2.453125" customWidth="1"/>
  </cols>
  <sheetData>
    <row r="1" spans="1:11" ht="20.25" customHeight="1" x14ac:dyDescent="0.15">
      <c r="A1" s="24"/>
      <c r="B1" s="190" t="s">
        <v>49</v>
      </c>
      <c r="C1" s="223" t="s">
        <v>50</v>
      </c>
      <c r="D1" s="224"/>
      <c r="E1" s="224"/>
      <c r="F1" s="224"/>
      <c r="G1" s="225"/>
    </row>
    <row r="2" spans="1:11" ht="29.25" customHeight="1" x14ac:dyDescent="0.15">
      <c r="A2" s="25"/>
      <c r="B2" s="191" t="str">
        <f>IF(J7="00000","","（")&amp;A3&amp;IF(J5="00000","",B4&amp;A5&amp;IF(J7="00000","","）"&amp;B6&amp;A7))</f>
        <v>条件１</v>
      </c>
      <c r="C2" s="1" t="s">
        <v>45</v>
      </c>
      <c r="D2" s="192" t="s">
        <v>556</v>
      </c>
      <c r="E2" s="6" t="s">
        <v>146</v>
      </c>
      <c r="F2" s="1" t="s">
        <v>40</v>
      </c>
      <c r="G2" s="26" t="s">
        <v>41</v>
      </c>
    </row>
    <row r="3" spans="1:11" ht="27" customHeight="1" x14ac:dyDescent="0.15">
      <c r="A3" s="27" t="s">
        <v>46</v>
      </c>
      <c r="B3" s="121" t="s">
        <v>51</v>
      </c>
      <c r="C3" s="201"/>
      <c r="D3" s="193"/>
      <c r="E3" s="122"/>
      <c r="F3" s="124"/>
      <c r="G3" s="125"/>
      <c r="J3" s="143" t="str">
        <f>(C3&lt;&gt;"")*1&amp;(D3&lt;&gt;"")*1&amp;(E3&lt;&gt;"")*1&amp;(F3&lt;&gt;"")*1&amp;(G3&lt;&gt;"")*1</f>
        <v>00000</v>
      </c>
      <c r="K3" s="143">
        <f>IF(B3="右のすべてを含む",0,1)</f>
        <v>0</v>
      </c>
    </row>
    <row r="4" spans="1:11" ht="22.5" customHeight="1" x14ac:dyDescent="0.15">
      <c r="A4" s="28"/>
      <c r="B4" s="144"/>
      <c r="C4" s="195" t="str">
        <f>IF(J3="00000","","←　条件１と別の条件を入れる場合は、左のセルで　「かつ」　か　「または」　を選択してから条件２に入力してください。")</f>
        <v/>
      </c>
      <c r="D4" s="5"/>
      <c r="E4" s="4"/>
      <c r="F4" s="5"/>
      <c r="G4" s="29"/>
      <c r="K4" s="143">
        <f>IF(B4="または",0,1)</f>
        <v>1</v>
      </c>
    </row>
    <row r="5" spans="1:11" ht="27" customHeight="1" x14ac:dyDescent="0.15">
      <c r="A5" s="27" t="s">
        <v>47</v>
      </c>
      <c r="B5" s="121" t="s">
        <v>51</v>
      </c>
      <c r="C5" s="123"/>
      <c r="D5" s="193"/>
      <c r="E5" s="122"/>
      <c r="F5" s="124"/>
      <c r="G5" s="125"/>
      <c r="J5" s="143" t="str">
        <f>(C5&lt;&gt;"")*1&amp;(D5&lt;&gt;"")*1&amp;(E5&lt;&gt;"")*1&amp;(F5&lt;&gt;"")*1&amp;(G5&lt;&gt;"")*1</f>
        <v>00000</v>
      </c>
      <c r="K5" s="143">
        <f>IF(B5="右のすべてを含む",0,1)</f>
        <v>0</v>
      </c>
    </row>
    <row r="6" spans="1:11" ht="22.5" customHeight="1" x14ac:dyDescent="0.15">
      <c r="A6" s="28"/>
      <c r="B6" s="144" t="s">
        <v>131</v>
      </c>
      <c r="C6" s="195" t="str">
        <f>IF(OR(J3="00000",J5="00000"),"","←　条件１・２と別の条件を入れる場合は、左のセルで　「かつ」　か　「または」　を選択してから条件３に入力してください。")</f>
        <v/>
      </c>
      <c r="D6" s="5"/>
      <c r="E6" s="4"/>
      <c r="F6" s="5"/>
      <c r="G6" s="29"/>
      <c r="K6" s="143">
        <f>IF(B6="または",0,1)</f>
        <v>1</v>
      </c>
    </row>
    <row r="7" spans="1:11" ht="26.25" customHeight="1" thickBot="1" x14ac:dyDescent="0.2">
      <c r="A7" s="30" t="s">
        <v>48</v>
      </c>
      <c r="B7" s="126" t="s">
        <v>51</v>
      </c>
      <c r="C7" s="128"/>
      <c r="D7" s="194"/>
      <c r="E7" s="127"/>
      <c r="F7" s="129"/>
      <c r="G7" s="130"/>
      <c r="J7" s="143" t="str">
        <f>(C7&lt;&gt;"")*1&amp;(D7&lt;&gt;"")*1&amp;(E7&lt;&gt;"")*1&amp;(F7&lt;&gt;"")*1&amp;(G7&lt;&gt;"")*1</f>
        <v>00000</v>
      </c>
      <c r="K7" s="143">
        <f>IF(B7="右のすべてを含む",0,1)</f>
        <v>0</v>
      </c>
    </row>
    <row r="9" spans="1:11" ht="14.25" thickBot="1" x14ac:dyDescent="0.2">
      <c r="A9" s="13"/>
      <c r="B9" s="13"/>
    </row>
    <row r="10" spans="1:11" ht="16.5" x14ac:dyDescent="0.15">
      <c r="A10" s="13"/>
      <c r="B10" s="173"/>
      <c r="C10" s="226" t="s">
        <v>138</v>
      </c>
      <c r="D10" s="227"/>
      <c r="E10" s="227"/>
      <c r="F10" s="227"/>
      <c r="G10" s="228"/>
    </row>
    <row r="11" spans="1:11" ht="23.25" customHeight="1" thickBot="1" x14ac:dyDescent="0.2">
      <c r="A11" s="13"/>
      <c r="B11" s="174"/>
      <c r="C11" s="31"/>
      <c r="D11" s="8" t="str">
        <f>IF(MAX(台帳!AK:AK)&gt;35,"※抽出結果が３０件を超えているので、条件を追加してください。","")</f>
        <v/>
      </c>
      <c r="E11" s="9"/>
      <c r="F11" s="9"/>
      <c r="G11" s="32"/>
    </row>
    <row r="12" spans="1:11" ht="21" customHeight="1" x14ac:dyDescent="0.15">
      <c r="B12" s="172" t="s">
        <v>73</v>
      </c>
      <c r="C12" s="196" t="s">
        <v>45</v>
      </c>
      <c r="D12" s="1" t="s">
        <v>557</v>
      </c>
      <c r="E12" s="192" t="s">
        <v>147</v>
      </c>
      <c r="F12" s="1" t="s">
        <v>40</v>
      </c>
      <c r="G12" s="26" t="s">
        <v>41</v>
      </c>
      <c r="J12" t="s">
        <v>456</v>
      </c>
    </row>
    <row r="13" spans="1:11" x14ac:dyDescent="0.15">
      <c r="A13" s="41" t="str">
        <f>IFERROR(INDEX(台帳!$A$2:$J$500,MATCH(ROW()-12,台帳!$AK$2:$AK$500,0),COLUMN()),"")</f>
        <v/>
      </c>
      <c r="B13" s="175" t="str">
        <f t="shared" ref="B13:B47" si="0">A13</f>
        <v/>
      </c>
      <c r="C13" s="197" t="str">
        <f>IFERROR(INDEX(台帳!$A$2:$J$500,MATCH(ROW()-12,台帳!$AK$2:$AK$500,0),COLUMN()-1),"")</f>
        <v/>
      </c>
      <c r="D13" s="7" t="str">
        <f>IFERROR(INDEX(台帳!$A$2:$J$500,MATCH(ROW()-12,台帳!$AK$2:$AK$500,0),COLUMN()-1),"")</f>
        <v/>
      </c>
      <c r="E13" s="199" t="str">
        <f>IFERROR(INDEX(台帳!$A$2:$J$500,MATCH(ROW()-12,台帳!$AK$2:$AK$500,0),COLUMN()-1),"")</f>
        <v/>
      </c>
      <c r="F13" s="7" t="str">
        <f>IFERROR(INDEX(台帳!$A$2:$J$500,MATCH(ROW()-12,台帳!$AK$2:$AK$500,0),COLUMN()-1),"")</f>
        <v/>
      </c>
      <c r="G13" s="33" t="str">
        <f>IFERROR(INDEX(台帳!$A$2:$J$500,MATCH(ROW()-12,台帳!$AK$2:$AK$500,0),COLUMN()-1),"")</f>
        <v/>
      </c>
    </row>
    <row r="14" spans="1:11" x14ac:dyDescent="0.15">
      <c r="A14" s="41" t="str">
        <f>IFERROR(INDEX(台帳!$A$2:$J$500,MATCH(ROW()-12,台帳!$AK$2:$AK$500,0),COLUMN()),"")</f>
        <v/>
      </c>
      <c r="B14" s="175" t="str">
        <f t="shared" si="0"/>
        <v/>
      </c>
      <c r="C14" s="197" t="str">
        <f>IFERROR(INDEX(台帳!$A$2:$J$500,MATCH(ROW()-12,台帳!$AK$2:$AK$500,0),COLUMN()-1),"")</f>
        <v/>
      </c>
      <c r="D14" s="7" t="str">
        <f>IFERROR(INDEX(台帳!$A$2:$J$500,MATCH(ROW()-12,台帳!$AK$2:$AK$500,0),COLUMN()-1),"")</f>
        <v/>
      </c>
      <c r="E14" s="199" t="str">
        <f>IFERROR(INDEX(台帳!$A$2:$J$500,MATCH(ROW()-12,台帳!$AK$2:$AK$500,0),COLUMN()-1),"")</f>
        <v/>
      </c>
      <c r="F14" s="7" t="str">
        <f>IFERROR(INDEX(台帳!$A$2:$J$500,MATCH(ROW()-12,台帳!$AK$2:$AK$500,0),COLUMN()-1),"")</f>
        <v/>
      </c>
      <c r="G14" s="33" t="str">
        <f>IFERROR(INDEX(台帳!$A$2:$J$500,MATCH(ROW()-12,台帳!$AK$2:$AK$500,0),COLUMN()-1),"")</f>
        <v/>
      </c>
    </row>
    <row r="15" spans="1:11" x14ac:dyDescent="0.15">
      <c r="A15" s="41" t="str">
        <f>IFERROR(INDEX(台帳!$A$2:$J$500,MATCH(ROW()-12,台帳!$AK$2:$AK$500,0),COLUMN()),"")</f>
        <v/>
      </c>
      <c r="B15" s="175" t="str">
        <f t="shared" si="0"/>
        <v/>
      </c>
      <c r="C15" s="197" t="str">
        <f>IFERROR(INDEX(台帳!$A$2:$J$500,MATCH(ROW()-12,台帳!$AK$2:$AK$500,0),COLUMN()-1),"")</f>
        <v/>
      </c>
      <c r="D15" s="7" t="str">
        <f>IFERROR(INDEX(台帳!$A$2:$J$500,MATCH(ROW()-12,台帳!$AK$2:$AK$500,0),COLUMN()-1),"")</f>
        <v/>
      </c>
      <c r="E15" s="199" t="str">
        <f>IFERROR(INDEX(台帳!$A$2:$J$500,MATCH(ROW()-12,台帳!$AK$2:$AK$500,0),COLUMN()-1),"")</f>
        <v/>
      </c>
      <c r="F15" s="7" t="str">
        <f>IFERROR(INDEX(台帳!$A$2:$J$500,MATCH(ROW()-12,台帳!$AK$2:$AK$500,0),COLUMN()-1),"")</f>
        <v/>
      </c>
      <c r="G15" s="33" t="str">
        <f>IFERROR(INDEX(台帳!$A$2:$J$500,MATCH(ROW()-12,台帳!$AK$2:$AK$500,0),COLUMN()-1),"")</f>
        <v/>
      </c>
    </row>
    <row r="16" spans="1:11" x14ac:dyDescent="0.15">
      <c r="A16" s="41" t="str">
        <f>IFERROR(INDEX(台帳!$A$2:$J$500,MATCH(ROW()-12,台帳!$AK$2:$AK$500,0),COLUMN()),"")</f>
        <v/>
      </c>
      <c r="B16" s="175" t="str">
        <f t="shared" si="0"/>
        <v/>
      </c>
      <c r="C16" s="197" t="str">
        <f>IFERROR(INDEX(台帳!$A$2:$J$500,MATCH(ROW()-12,台帳!$AK$2:$AK$500,0),COLUMN()-1),"")</f>
        <v/>
      </c>
      <c r="D16" s="7" t="str">
        <f>IFERROR(INDEX(台帳!$A$2:$J$500,MATCH(ROW()-12,台帳!$AK$2:$AK$500,0),COLUMN()-1),"")</f>
        <v/>
      </c>
      <c r="E16" s="199" t="str">
        <f>IFERROR(INDEX(台帳!$A$2:$J$500,MATCH(ROW()-12,台帳!$AK$2:$AK$500,0),COLUMN()-1),"")</f>
        <v/>
      </c>
      <c r="F16" s="7" t="str">
        <f>IFERROR(INDEX(台帳!$A$2:$J$500,MATCH(ROW()-12,台帳!$AK$2:$AK$500,0),COLUMN()-1),"")</f>
        <v/>
      </c>
      <c r="G16" s="33" t="str">
        <f>IFERROR(INDEX(台帳!$A$2:$J$500,MATCH(ROW()-12,台帳!$AK$2:$AK$500,0),COLUMN()-1),"")</f>
        <v/>
      </c>
    </row>
    <row r="17" spans="1:7" x14ac:dyDescent="0.15">
      <c r="A17" s="41" t="str">
        <f>IFERROR(INDEX(台帳!$A$2:$J$500,MATCH(ROW()-12,台帳!$AK$2:$AK$500,0),COLUMN()),"")</f>
        <v/>
      </c>
      <c r="B17" s="175" t="str">
        <f t="shared" si="0"/>
        <v/>
      </c>
      <c r="C17" s="197" t="str">
        <f>IFERROR(INDEX(台帳!$A$2:$J$500,MATCH(ROW()-12,台帳!$AK$2:$AK$500,0),COLUMN()-1),"")</f>
        <v/>
      </c>
      <c r="D17" s="7" t="str">
        <f>IFERROR(INDEX(台帳!$A$2:$J$500,MATCH(ROW()-12,台帳!$AK$2:$AK$500,0),COLUMN()-1),"")</f>
        <v/>
      </c>
      <c r="E17" s="199" t="str">
        <f>IFERROR(INDEX(台帳!$A$2:$J$500,MATCH(ROW()-12,台帳!$AK$2:$AK$500,0),COLUMN()-1),"")</f>
        <v/>
      </c>
      <c r="F17" s="7" t="str">
        <f>IFERROR(INDEX(台帳!$A$2:$J$500,MATCH(ROW()-12,台帳!$AK$2:$AK$500,0),COLUMN()-1),"")</f>
        <v/>
      </c>
      <c r="G17" s="33" t="str">
        <f>IFERROR(INDEX(台帳!$A$2:$J$500,MATCH(ROW()-12,台帳!$AK$2:$AK$500,0),COLUMN()-1),"")</f>
        <v/>
      </c>
    </row>
    <row r="18" spans="1:7" x14ac:dyDescent="0.15">
      <c r="A18" s="41" t="str">
        <f>IFERROR(INDEX(台帳!$A$2:$J$500,MATCH(ROW()-12,台帳!$AK$2:$AK$500,0),COLUMN()),"")</f>
        <v/>
      </c>
      <c r="B18" s="175" t="str">
        <f t="shared" si="0"/>
        <v/>
      </c>
      <c r="C18" s="197" t="str">
        <f>IFERROR(INDEX(台帳!$A$2:$J$500,MATCH(ROW()-12,台帳!$AK$2:$AK$500,0),COLUMN()-1),"")</f>
        <v/>
      </c>
      <c r="D18" s="7" t="str">
        <f>IFERROR(INDEX(台帳!$A$2:$J$500,MATCH(ROW()-12,台帳!$AK$2:$AK$500,0),COLUMN()-1),"")</f>
        <v/>
      </c>
      <c r="E18" s="199" t="str">
        <f>IFERROR(INDEX(台帳!$A$2:$J$500,MATCH(ROW()-12,台帳!$AK$2:$AK$500,0),COLUMN()-1),"")</f>
        <v/>
      </c>
      <c r="F18" s="7" t="str">
        <f>IFERROR(INDEX(台帳!$A$2:$J$500,MATCH(ROW()-12,台帳!$AK$2:$AK$500,0),COLUMN()-1),"")</f>
        <v/>
      </c>
      <c r="G18" s="33" t="str">
        <f>IFERROR(INDEX(台帳!$A$2:$J$500,MATCH(ROW()-12,台帳!$AK$2:$AK$500,0),COLUMN()-1),"")</f>
        <v/>
      </c>
    </row>
    <row r="19" spans="1:7" x14ac:dyDescent="0.15">
      <c r="A19" s="41" t="str">
        <f>IFERROR(INDEX(台帳!$A$2:$J$500,MATCH(ROW()-12,台帳!$AK$2:$AK$500,0),COLUMN()),"")</f>
        <v/>
      </c>
      <c r="B19" s="175" t="str">
        <f t="shared" si="0"/>
        <v/>
      </c>
      <c r="C19" s="197" t="str">
        <f>IFERROR(INDEX(台帳!$A$2:$J$500,MATCH(ROW()-12,台帳!$AK$2:$AK$500,0),COLUMN()-1),"")</f>
        <v/>
      </c>
      <c r="D19" s="7" t="str">
        <f>IFERROR(INDEX(台帳!$A$2:$J$500,MATCH(ROW()-12,台帳!$AK$2:$AK$500,0),COLUMN()-1),"")</f>
        <v/>
      </c>
      <c r="E19" s="199" t="str">
        <f>IFERROR(INDEX(台帳!$A$2:$J$500,MATCH(ROW()-12,台帳!$AK$2:$AK$500,0),COLUMN()-1),"")</f>
        <v/>
      </c>
      <c r="F19" s="7" t="str">
        <f>IFERROR(INDEX(台帳!$A$2:$J$500,MATCH(ROW()-12,台帳!$AK$2:$AK$500,0),COLUMN()-1),"")</f>
        <v/>
      </c>
      <c r="G19" s="33" t="str">
        <f>IFERROR(INDEX(台帳!$A$2:$J$500,MATCH(ROW()-12,台帳!$AK$2:$AK$500,0),COLUMN()-1),"")</f>
        <v/>
      </c>
    </row>
    <row r="20" spans="1:7" x14ac:dyDescent="0.15">
      <c r="A20" s="41" t="str">
        <f>IFERROR(INDEX(台帳!$A$2:$J$500,MATCH(ROW()-12,台帳!$AK$2:$AK$500,0),COLUMN()),"")</f>
        <v/>
      </c>
      <c r="B20" s="175" t="str">
        <f t="shared" si="0"/>
        <v/>
      </c>
      <c r="C20" s="197" t="str">
        <f>IFERROR(INDEX(台帳!$A$2:$J$500,MATCH(ROW()-12,台帳!$AK$2:$AK$500,0),COLUMN()-1),"")</f>
        <v/>
      </c>
      <c r="D20" s="7" t="str">
        <f>IFERROR(INDEX(台帳!$A$2:$J$500,MATCH(ROW()-12,台帳!$AK$2:$AK$500,0),COLUMN()-1),"")</f>
        <v/>
      </c>
      <c r="E20" s="199" t="str">
        <f>IFERROR(INDEX(台帳!$A$2:$J$500,MATCH(ROW()-12,台帳!$AK$2:$AK$500,0),COLUMN()-1),"")</f>
        <v/>
      </c>
      <c r="F20" s="7" t="str">
        <f>IFERROR(INDEX(台帳!$A$2:$J$500,MATCH(ROW()-12,台帳!$AK$2:$AK$500,0),COLUMN()-1),"")</f>
        <v/>
      </c>
      <c r="G20" s="33" t="str">
        <f>IFERROR(INDEX(台帳!$A$2:$J$500,MATCH(ROW()-12,台帳!$AK$2:$AK$500,0),COLUMN()-1),"")</f>
        <v/>
      </c>
    </row>
    <row r="21" spans="1:7" x14ac:dyDescent="0.15">
      <c r="A21" s="41" t="str">
        <f>IFERROR(INDEX(台帳!$A$2:$J$500,MATCH(ROW()-12,台帳!$AK$2:$AK$500,0),COLUMN()),"")</f>
        <v/>
      </c>
      <c r="B21" s="175" t="str">
        <f t="shared" si="0"/>
        <v/>
      </c>
      <c r="C21" s="197" t="str">
        <f>IFERROR(INDEX(台帳!$A$2:$J$500,MATCH(ROW()-12,台帳!$AK$2:$AK$500,0),COLUMN()-1),"")</f>
        <v/>
      </c>
      <c r="D21" s="7" t="str">
        <f>IFERROR(INDEX(台帳!$A$2:$J$500,MATCH(ROW()-12,台帳!$AK$2:$AK$500,0),COLUMN()-1),"")</f>
        <v/>
      </c>
      <c r="E21" s="199" t="str">
        <f>IFERROR(INDEX(台帳!$A$2:$J$500,MATCH(ROW()-12,台帳!$AK$2:$AK$500,0),COLUMN()-1),"")</f>
        <v/>
      </c>
      <c r="F21" s="7" t="str">
        <f>IFERROR(INDEX(台帳!$A$2:$J$500,MATCH(ROW()-12,台帳!$AK$2:$AK$500,0),COLUMN()-1),"")</f>
        <v/>
      </c>
      <c r="G21" s="33" t="str">
        <f>IFERROR(INDEX(台帳!$A$2:$J$500,MATCH(ROW()-12,台帳!$AK$2:$AK$500,0),COLUMN()-1),"")</f>
        <v/>
      </c>
    </row>
    <row r="22" spans="1:7" x14ac:dyDescent="0.15">
      <c r="A22" s="41" t="str">
        <f>IFERROR(INDEX(台帳!$A$2:$J$500,MATCH(ROW()-12,台帳!$AK$2:$AK$500,0),COLUMN()),"")</f>
        <v/>
      </c>
      <c r="B22" s="175" t="str">
        <f t="shared" si="0"/>
        <v/>
      </c>
      <c r="C22" s="197" t="str">
        <f>IFERROR(INDEX(台帳!$A$2:$J$500,MATCH(ROW()-12,台帳!$AK$2:$AK$500,0),COLUMN()-1),"")</f>
        <v/>
      </c>
      <c r="D22" s="7" t="str">
        <f>IFERROR(INDEX(台帳!$A$2:$J$500,MATCH(ROW()-12,台帳!$AK$2:$AK$500,0),COLUMN()-1),"")</f>
        <v/>
      </c>
      <c r="E22" s="199" t="str">
        <f>IFERROR(INDEX(台帳!$A$2:$J$500,MATCH(ROW()-12,台帳!$AK$2:$AK$500,0),COLUMN()-1),"")</f>
        <v/>
      </c>
      <c r="F22" s="7" t="str">
        <f>IFERROR(INDEX(台帳!$A$2:$J$500,MATCH(ROW()-12,台帳!$AK$2:$AK$500,0),COLUMN()-1),"")</f>
        <v/>
      </c>
      <c r="G22" s="33" t="str">
        <f>IFERROR(INDEX(台帳!$A$2:$J$500,MATCH(ROW()-12,台帳!$AK$2:$AK$500,0),COLUMN()-1),"")</f>
        <v/>
      </c>
    </row>
    <row r="23" spans="1:7" x14ac:dyDescent="0.15">
      <c r="A23" s="41" t="str">
        <f>IFERROR(INDEX(台帳!$A$2:$J$500,MATCH(ROW()-12,台帳!$AK$2:$AK$500,0),COLUMN()),"")</f>
        <v/>
      </c>
      <c r="B23" s="175" t="str">
        <f t="shared" si="0"/>
        <v/>
      </c>
      <c r="C23" s="197" t="str">
        <f>IFERROR(INDEX(台帳!$A$2:$J$500,MATCH(ROW()-12,台帳!$AK$2:$AK$500,0),COLUMN()-1),"")</f>
        <v/>
      </c>
      <c r="D23" s="7" t="str">
        <f>IFERROR(INDEX(台帳!$A$2:$J$500,MATCH(ROW()-12,台帳!$AK$2:$AK$500,0),COLUMN()-1),"")</f>
        <v/>
      </c>
      <c r="E23" s="199" t="str">
        <f>IFERROR(INDEX(台帳!$A$2:$J$500,MATCH(ROW()-12,台帳!$AK$2:$AK$500,0),COLUMN()-1),"")</f>
        <v/>
      </c>
      <c r="F23" s="7" t="str">
        <f>IFERROR(INDEX(台帳!$A$2:$J$500,MATCH(ROW()-12,台帳!$AK$2:$AK$500,0),COLUMN()-1),"")</f>
        <v/>
      </c>
      <c r="G23" s="33" t="str">
        <f>IFERROR(INDEX(台帳!$A$2:$J$500,MATCH(ROW()-12,台帳!$AK$2:$AK$500,0),COLUMN()-1),"")</f>
        <v/>
      </c>
    </row>
    <row r="24" spans="1:7" x14ac:dyDescent="0.15">
      <c r="A24" s="41" t="str">
        <f>IFERROR(INDEX(台帳!$A$2:$J$500,MATCH(ROW()-12,台帳!$AK$2:$AK$500,0),COLUMN()),"")</f>
        <v/>
      </c>
      <c r="B24" s="175" t="str">
        <f t="shared" si="0"/>
        <v/>
      </c>
      <c r="C24" s="197" t="str">
        <f>IFERROR(INDEX(台帳!$A$2:$J$500,MATCH(ROW()-12,台帳!$AK$2:$AK$500,0),COLUMN()-1),"")</f>
        <v/>
      </c>
      <c r="D24" s="7" t="str">
        <f>IFERROR(INDEX(台帳!$A$2:$J$500,MATCH(ROW()-12,台帳!$AK$2:$AK$500,0),COLUMN()-1),"")</f>
        <v/>
      </c>
      <c r="E24" s="199" t="str">
        <f>IFERROR(INDEX(台帳!$A$2:$J$500,MATCH(ROW()-12,台帳!$AK$2:$AK$500,0),COLUMN()-1),"")</f>
        <v/>
      </c>
      <c r="F24" s="7" t="str">
        <f>IFERROR(INDEX(台帳!$A$2:$J$500,MATCH(ROW()-12,台帳!$AK$2:$AK$500,0),COLUMN()-1),"")</f>
        <v/>
      </c>
      <c r="G24" s="33" t="str">
        <f>IFERROR(INDEX(台帳!$A$2:$J$500,MATCH(ROW()-12,台帳!$AK$2:$AK$500,0),COLUMN()-1),"")</f>
        <v/>
      </c>
    </row>
    <row r="25" spans="1:7" x14ac:dyDescent="0.15">
      <c r="A25" s="41" t="str">
        <f>IFERROR(INDEX(台帳!$A$2:$J$500,MATCH(ROW()-12,台帳!$AK$2:$AK$500,0),COLUMN()),"")</f>
        <v/>
      </c>
      <c r="B25" s="175" t="str">
        <f t="shared" si="0"/>
        <v/>
      </c>
      <c r="C25" s="197" t="str">
        <f>IFERROR(INDEX(台帳!$A$2:$J$500,MATCH(ROW()-12,台帳!$AK$2:$AK$500,0),COLUMN()-1),"")</f>
        <v/>
      </c>
      <c r="D25" s="7" t="str">
        <f>IFERROR(INDEX(台帳!$A$2:$J$500,MATCH(ROW()-12,台帳!$AK$2:$AK$500,0),COLUMN()-1),"")</f>
        <v/>
      </c>
      <c r="E25" s="199" t="str">
        <f>IFERROR(INDEX(台帳!$A$2:$J$500,MATCH(ROW()-12,台帳!$AK$2:$AK$500,0),COLUMN()-1),"")</f>
        <v/>
      </c>
      <c r="F25" s="7" t="str">
        <f>IFERROR(INDEX(台帳!$A$2:$J$500,MATCH(ROW()-12,台帳!$AK$2:$AK$500,0),COLUMN()-1),"")</f>
        <v/>
      </c>
      <c r="G25" s="33" t="str">
        <f>IFERROR(INDEX(台帳!$A$2:$J$500,MATCH(ROW()-12,台帳!$AK$2:$AK$500,0),COLUMN()-1),"")</f>
        <v/>
      </c>
    </row>
    <row r="26" spans="1:7" x14ac:dyDescent="0.15">
      <c r="A26" s="41" t="str">
        <f>IFERROR(INDEX(台帳!$A$2:$J$500,MATCH(ROW()-12,台帳!$AK$2:$AK$500,0),COLUMN()),"")</f>
        <v/>
      </c>
      <c r="B26" s="175" t="str">
        <f t="shared" si="0"/>
        <v/>
      </c>
      <c r="C26" s="197" t="str">
        <f>IFERROR(INDEX(台帳!$A$2:$J$500,MATCH(ROW()-12,台帳!$AK$2:$AK$500,0),COLUMN()-1),"")</f>
        <v/>
      </c>
      <c r="D26" s="7" t="str">
        <f>IFERROR(INDEX(台帳!$A$2:$J$500,MATCH(ROW()-12,台帳!$AK$2:$AK$500,0),COLUMN()-1),"")</f>
        <v/>
      </c>
      <c r="E26" s="199" t="str">
        <f>IFERROR(INDEX(台帳!$A$2:$J$500,MATCH(ROW()-12,台帳!$AK$2:$AK$500,0),COLUMN()-1),"")</f>
        <v/>
      </c>
      <c r="F26" s="7" t="str">
        <f>IFERROR(INDEX(台帳!$A$2:$J$500,MATCH(ROW()-12,台帳!$AK$2:$AK$500,0),COLUMN()-1),"")</f>
        <v/>
      </c>
      <c r="G26" s="33" t="str">
        <f>IFERROR(INDEX(台帳!$A$2:$J$500,MATCH(ROW()-12,台帳!$AK$2:$AK$500,0),COLUMN()-1),"")</f>
        <v/>
      </c>
    </row>
    <row r="27" spans="1:7" x14ac:dyDescent="0.15">
      <c r="A27" s="41" t="str">
        <f>IFERROR(INDEX(台帳!$A$2:$J$500,MATCH(ROW()-12,台帳!$AK$2:$AK$500,0),COLUMN()),"")</f>
        <v/>
      </c>
      <c r="B27" s="175" t="str">
        <f t="shared" si="0"/>
        <v/>
      </c>
      <c r="C27" s="197" t="str">
        <f>IFERROR(INDEX(台帳!$A$2:$J$500,MATCH(ROW()-12,台帳!$AK$2:$AK$500,0),COLUMN()-1),"")</f>
        <v/>
      </c>
      <c r="D27" s="7" t="str">
        <f>IFERROR(INDEX(台帳!$A$2:$J$500,MATCH(ROW()-12,台帳!$AK$2:$AK$500,0),COLUMN()-1),"")</f>
        <v/>
      </c>
      <c r="E27" s="199" t="str">
        <f>IFERROR(INDEX(台帳!$A$2:$J$500,MATCH(ROW()-12,台帳!$AK$2:$AK$500,0),COLUMN()-1),"")</f>
        <v/>
      </c>
      <c r="F27" s="7" t="str">
        <f>IFERROR(INDEX(台帳!$A$2:$J$500,MATCH(ROW()-12,台帳!$AK$2:$AK$500,0),COLUMN()-1),"")</f>
        <v/>
      </c>
      <c r="G27" s="33" t="str">
        <f>IFERROR(INDEX(台帳!$A$2:$J$500,MATCH(ROW()-12,台帳!$AK$2:$AK$500,0),COLUMN()-1),"")</f>
        <v/>
      </c>
    </row>
    <row r="28" spans="1:7" x14ac:dyDescent="0.15">
      <c r="A28" s="41" t="str">
        <f>IFERROR(INDEX(台帳!$A$2:$J$500,MATCH(ROW()-12,台帳!$AK$2:$AK$500,0),COLUMN()),"")</f>
        <v/>
      </c>
      <c r="B28" s="175" t="str">
        <f t="shared" si="0"/>
        <v/>
      </c>
      <c r="C28" s="197" t="str">
        <f>IFERROR(INDEX(台帳!$A$2:$J$500,MATCH(ROW()-12,台帳!$AK$2:$AK$500,0),COLUMN()-1),"")</f>
        <v/>
      </c>
      <c r="D28" s="7" t="str">
        <f>IFERROR(INDEX(台帳!$A$2:$J$500,MATCH(ROW()-12,台帳!$AK$2:$AK$500,0),COLUMN()-1),"")</f>
        <v/>
      </c>
      <c r="E28" s="199" t="str">
        <f>IFERROR(INDEX(台帳!$A$2:$J$500,MATCH(ROW()-12,台帳!$AK$2:$AK$500,0),COLUMN()-1),"")</f>
        <v/>
      </c>
      <c r="F28" s="7" t="str">
        <f>IFERROR(INDEX(台帳!$A$2:$J$500,MATCH(ROW()-12,台帳!$AK$2:$AK$500,0),COLUMN()-1),"")</f>
        <v/>
      </c>
      <c r="G28" s="33" t="str">
        <f>IFERROR(INDEX(台帳!$A$2:$J$500,MATCH(ROW()-12,台帳!$AK$2:$AK$500,0),COLUMN()-1),"")</f>
        <v/>
      </c>
    </row>
    <row r="29" spans="1:7" x14ac:dyDescent="0.15">
      <c r="A29" s="41" t="str">
        <f>IFERROR(INDEX(台帳!$A$2:$J$500,MATCH(ROW()-12,台帳!$AK$2:$AK$500,0),COLUMN()),"")</f>
        <v/>
      </c>
      <c r="B29" s="175" t="str">
        <f t="shared" si="0"/>
        <v/>
      </c>
      <c r="C29" s="197" t="str">
        <f>IFERROR(INDEX(台帳!$A$2:$J$500,MATCH(ROW()-12,台帳!$AK$2:$AK$500,0),COLUMN()-1),"")</f>
        <v/>
      </c>
      <c r="D29" s="7" t="str">
        <f>IFERROR(INDEX(台帳!$A$2:$J$500,MATCH(ROW()-12,台帳!$AK$2:$AK$500,0),COLUMN()-1),"")</f>
        <v/>
      </c>
      <c r="E29" s="199" t="str">
        <f>IFERROR(INDEX(台帳!$A$2:$J$500,MATCH(ROW()-12,台帳!$AK$2:$AK$500,0),COLUMN()-1),"")</f>
        <v/>
      </c>
      <c r="F29" s="7" t="str">
        <f>IFERROR(INDEX(台帳!$A$2:$J$500,MATCH(ROW()-12,台帳!$AK$2:$AK$500,0),COLUMN()-1),"")</f>
        <v/>
      </c>
      <c r="G29" s="33" t="str">
        <f>IFERROR(INDEX(台帳!$A$2:$J$500,MATCH(ROW()-12,台帳!$AK$2:$AK$500,0),COLUMN()-1),"")</f>
        <v/>
      </c>
    </row>
    <row r="30" spans="1:7" x14ac:dyDescent="0.15">
      <c r="A30" s="41" t="str">
        <f>IFERROR(INDEX(台帳!$A$2:$J$500,MATCH(ROW()-12,台帳!$AK$2:$AK$500,0),COLUMN()),"")</f>
        <v/>
      </c>
      <c r="B30" s="175" t="str">
        <f t="shared" si="0"/>
        <v/>
      </c>
      <c r="C30" s="197" t="str">
        <f>IFERROR(INDEX(台帳!$A$2:$J$500,MATCH(ROW()-12,台帳!$AK$2:$AK$500,0),COLUMN()-1),"")</f>
        <v/>
      </c>
      <c r="D30" s="7" t="str">
        <f>IFERROR(INDEX(台帳!$A$2:$J$500,MATCH(ROW()-12,台帳!$AK$2:$AK$500,0),COLUMN()-1),"")</f>
        <v/>
      </c>
      <c r="E30" s="199" t="str">
        <f>IFERROR(INDEX(台帳!$A$2:$J$500,MATCH(ROW()-12,台帳!$AK$2:$AK$500,0),COLUMN()-1),"")</f>
        <v/>
      </c>
      <c r="F30" s="7" t="str">
        <f>IFERROR(INDEX(台帳!$A$2:$J$500,MATCH(ROW()-12,台帳!$AK$2:$AK$500,0),COLUMN()-1),"")</f>
        <v/>
      </c>
      <c r="G30" s="33" t="str">
        <f>IFERROR(INDEX(台帳!$A$2:$J$500,MATCH(ROW()-12,台帳!$AK$2:$AK$500,0),COLUMN()-1),"")</f>
        <v/>
      </c>
    </row>
    <row r="31" spans="1:7" x14ac:dyDescent="0.15">
      <c r="A31" s="41" t="str">
        <f>IFERROR(INDEX(台帳!$A$2:$J$500,MATCH(ROW()-12,台帳!$AK$2:$AK$500,0),COLUMN()),"")</f>
        <v/>
      </c>
      <c r="B31" s="175" t="str">
        <f t="shared" si="0"/>
        <v/>
      </c>
      <c r="C31" s="197" t="str">
        <f>IFERROR(INDEX(台帳!$A$2:$J$500,MATCH(ROW()-12,台帳!$AK$2:$AK$500,0),COLUMN()-1),"")</f>
        <v/>
      </c>
      <c r="D31" s="7" t="str">
        <f>IFERROR(INDEX(台帳!$A$2:$J$500,MATCH(ROW()-12,台帳!$AK$2:$AK$500,0),COLUMN()-1),"")</f>
        <v/>
      </c>
      <c r="E31" s="199" t="str">
        <f>IFERROR(INDEX(台帳!$A$2:$J$500,MATCH(ROW()-12,台帳!$AK$2:$AK$500,0),COLUMN()-1),"")</f>
        <v/>
      </c>
      <c r="F31" s="7" t="str">
        <f>IFERROR(INDEX(台帳!$A$2:$J$500,MATCH(ROW()-12,台帳!$AK$2:$AK$500,0),COLUMN()-1),"")</f>
        <v/>
      </c>
      <c r="G31" s="33" t="str">
        <f>IFERROR(INDEX(台帳!$A$2:$J$500,MATCH(ROW()-12,台帳!$AK$2:$AK$500,0),COLUMN()-1),"")</f>
        <v/>
      </c>
    </row>
    <row r="32" spans="1:7" x14ac:dyDescent="0.15">
      <c r="A32" s="41" t="str">
        <f>IFERROR(INDEX(台帳!$A$2:$J$500,MATCH(ROW()-12,台帳!$AK$2:$AK$500,0),COLUMN()),"")</f>
        <v/>
      </c>
      <c r="B32" s="175" t="str">
        <f t="shared" si="0"/>
        <v/>
      </c>
      <c r="C32" s="197" t="str">
        <f>IFERROR(INDEX(台帳!$A$2:$J$500,MATCH(ROW()-12,台帳!$AK$2:$AK$500,0),COLUMN()-1),"")</f>
        <v/>
      </c>
      <c r="D32" s="7" t="str">
        <f>IFERROR(INDEX(台帳!$A$2:$J$500,MATCH(ROW()-12,台帳!$AK$2:$AK$500,0),COLUMN()-1),"")</f>
        <v/>
      </c>
      <c r="E32" s="199" t="str">
        <f>IFERROR(INDEX(台帳!$A$2:$J$500,MATCH(ROW()-12,台帳!$AK$2:$AK$500,0),COLUMN()-1),"")</f>
        <v/>
      </c>
      <c r="F32" s="7" t="str">
        <f>IFERROR(INDEX(台帳!$A$2:$J$500,MATCH(ROW()-12,台帳!$AK$2:$AK$500,0),COLUMN()-1),"")</f>
        <v/>
      </c>
      <c r="G32" s="33" t="str">
        <f>IFERROR(INDEX(台帳!$A$2:$J$500,MATCH(ROW()-12,台帳!$AK$2:$AK$500,0),COLUMN()-1),"")</f>
        <v/>
      </c>
    </row>
    <row r="33" spans="1:8" x14ac:dyDescent="0.15">
      <c r="A33" s="41" t="str">
        <f>IFERROR(INDEX(台帳!$A$2:$J$500,MATCH(ROW()-12,台帳!$AK$2:$AK$500,0),COLUMN()),"")</f>
        <v/>
      </c>
      <c r="B33" s="175" t="str">
        <f t="shared" si="0"/>
        <v/>
      </c>
      <c r="C33" s="197" t="str">
        <f>IFERROR(INDEX(台帳!$A$2:$J$500,MATCH(ROW()-12,台帳!$AK$2:$AK$500,0),COLUMN()-1),"")</f>
        <v/>
      </c>
      <c r="D33" s="7" t="str">
        <f>IFERROR(INDEX(台帳!$A$2:$J$500,MATCH(ROW()-12,台帳!$AK$2:$AK$500,0),COLUMN()-1),"")</f>
        <v/>
      </c>
      <c r="E33" s="199" t="str">
        <f>IFERROR(INDEX(台帳!$A$2:$J$500,MATCH(ROW()-12,台帳!$AK$2:$AK$500,0),COLUMN()-1),"")</f>
        <v/>
      </c>
      <c r="F33" s="7" t="str">
        <f>IFERROR(INDEX(台帳!$A$2:$J$500,MATCH(ROW()-12,台帳!$AK$2:$AK$500,0),COLUMN()-1),"")</f>
        <v/>
      </c>
      <c r="G33" s="33" t="str">
        <f>IFERROR(INDEX(台帳!$A$2:$J$500,MATCH(ROW()-12,台帳!$AK$2:$AK$500,0),COLUMN()-1),"")</f>
        <v/>
      </c>
    </row>
    <row r="34" spans="1:8" x14ac:dyDescent="0.15">
      <c r="A34" s="41" t="str">
        <f>IFERROR(INDEX(台帳!$A$2:$J$500,MATCH(ROW()-12,台帳!$AK$2:$AK$500,0),COLUMN()),"")</f>
        <v/>
      </c>
      <c r="B34" s="175" t="str">
        <f t="shared" si="0"/>
        <v/>
      </c>
      <c r="C34" s="197" t="str">
        <f>IFERROR(INDEX(台帳!$A$2:$J$500,MATCH(ROW()-12,台帳!$AK$2:$AK$500,0),COLUMN()-1),"")</f>
        <v/>
      </c>
      <c r="D34" s="7" t="str">
        <f>IFERROR(INDEX(台帳!$A$2:$J$500,MATCH(ROW()-12,台帳!$AK$2:$AK$500,0),COLUMN()-1),"")</f>
        <v/>
      </c>
      <c r="E34" s="199" t="str">
        <f>IFERROR(INDEX(台帳!$A$2:$J$500,MATCH(ROW()-12,台帳!$AK$2:$AK$500,0),COLUMN()-1),"")</f>
        <v/>
      </c>
      <c r="F34" s="7" t="str">
        <f>IFERROR(INDEX(台帳!$A$2:$J$500,MATCH(ROW()-12,台帳!$AK$2:$AK$500,0),COLUMN()-1),"")</f>
        <v/>
      </c>
      <c r="G34" s="33" t="str">
        <f>IFERROR(INDEX(台帳!$A$2:$J$500,MATCH(ROW()-12,台帳!$AK$2:$AK$500,0),COLUMN()-1),"")</f>
        <v/>
      </c>
    </row>
    <row r="35" spans="1:8" x14ac:dyDescent="0.15">
      <c r="A35" s="41" t="str">
        <f>IFERROR(INDEX(台帳!$A$2:$J$500,MATCH(ROW()-12,台帳!$AK$2:$AK$500,0),COLUMN()),"")</f>
        <v/>
      </c>
      <c r="B35" s="175" t="str">
        <f t="shared" si="0"/>
        <v/>
      </c>
      <c r="C35" s="197" t="str">
        <f>IFERROR(INDEX(台帳!$A$2:$J$500,MATCH(ROW()-12,台帳!$AK$2:$AK$500,0),COLUMN()-1),"")</f>
        <v/>
      </c>
      <c r="D35" s="7" t="str">
        <f>IFERROR(INDEX(台帳!$A$2:$J$500,MATCH(ROW()-12,台帳!$AK$2:$AK$500,0),COLUMN()-1),"")</f>
        <v/>
      </c>
      <c r="E35" s="199" t="str">
        <f>IFERROR(INDEX(台帳!$A$2:$J$500,MATCH(ROW()-12,台帳!$AK$2:$AK$500,0),COLUMN()-1),"")</f>
        <v/>
      </c>
      <c r="F35" s="7" t="str">
        <f>IFERROR(INDEX(台帳!$A$2:$J$500,MATCH(ROW()-12,台帳!$AK$2:$AK$500,0),COLUMN()-1),"")</f>
        <v/>
      </c>
      <c r="G35" s="33" t="str">
        <f>IFERROR(INDEX(台帳!$A$2:$J$500,MATCH(ROW()-12,台帳!$AK$2:$AK$500,0),COLUMN()-1),"")</f>
        <v/>
      </c>
    </row>
    <row r="36" spans="1:8" x14ac:dyDescent="0.15">
      <c r="A36" s="41" t="str">
        <f>IFERROR(INDEX(台帳!$A$2:$J$500,MATCH(ROW()-12,台帳!$AK$2:$AK$500,0),COLUMN()),"")</f>
        <v/>
      </c>
      <c r="B36" s="175" t="str">
        <f t="shared" si="0"/>
        <v/>
      </c>
      <c r="C36" s="197" t="str">
        <f>IFERROR(INDEX(台帳!$A$2:$J$500,MATCH(ROW()-12,台帳!$AK$2:$AK$500,0),COLUMN()-1),"")</f>
        <v/>
      </c>
      <c r="D36" s="7" t="str">
        <f>IFERROR(INDEX(台帳!$A$2:$J$500,MATCH(ROW()-12,台帳!$AK$2:$AK$500,0),COLUMN()-1),"")</f>
        <v/>
      </c>
      <c r="E36" s="199" t="str">
        <f>IFERROR(INDEX(台帳!$A$2:$J$500,MATCH(ROW()-12,台帳!$AK$2:$AK$500,0),COLUMN()-1),"")</f>
        <v/>
      </c>
      <c r="F36" s="7" t="str">
        <f>IFERROR(INDEX(台帳!$A$2:$J$500,MATCH(ROW()-12,台帳!$AK$2:$AK$500,0),COLUMN()-1),"")</f>
        <v/>
      </c>
      <c r="G36" s="33" t="str">
        <f>IFERROR(INDEX(台帳!$A$2:$J$500,MATCH(ROW()-12,台帳!$AK$2:$AK$500,0),COLUMN()-1),"")</f>
        <v/>
      </c>
    </row>
    <row r="37" spans="1:8" x14ac:dyDescent="0.15">
      <c r="A37" s="41" t="str">
        <f>IFERROR(INDEX(台帳!$A$2:$J$500,MATCH(ROW()-12,台帳!$AK$2:$AK$500,0),COLUMN()),"")</f>
        <v/>
      </c>
      <c r="B37" s="175" t="str">
        <f t="shared" si="0"/>
        <v/>
      </c>
      <c r="C37" s="197" t="str">
        <f>IFERROR(INDEX(台帳!$A$2:$J$500,MATCH(ROW()-12,台帳!$AK$2:$AK$500,0),COLUMN()-1),"")</f>
        <v/>
      </c>
      <c r="D37" s="7" t="str">
        <f>IFERROR(INDEX(台帳!$A$2:$J$500,MATCH(ROW()-12,台帳!$AK$2:$AK$500,0),COLUMN()-1),"")</f>
        <v/>
      </c>
      <c r="E37" s="199" t="str">
        <f>IFERROR(INDEX(台帳!$A$2:$J$500,MATCH(ROW()-12,台帳!$AK$2:$AK$500,0),COLUMN()-1),"")</f>
        <v/>
      </c>
      <c r="F37" s="7" t="str">
        <f>IFERROR(INDEX(台帳!$A$2:$J$500,MATCH(ROW()-12,台帳!$AK$2:$AK$500,0),COLUMN()-1),"")</f>
        <v/>
      </c>
      <c r="G37" s="33" t="str">
        <f>IFERROR(INDEX(台帳!$A$2:$J$500,MATCH(ROW()-12,台帳!$AK$2:$AK$500,0),COLUMN()-1),"")</f>
        <v/>
      </c>
    </row>
    <row r="38" spans="1:8" x14ac:dyDescent="0.15">
      <c r="A38" s="41" t="str">
        <f>IFERROR(INDEX(台帳!$A$2:$J$500,MATCH(ROW()-12,台帳!$AK$2:$AK$500,0),COLUMN()),"")</f>
        <v/>
      </c>
      <c r="B38" s="175" t="str">
        <f t="shared" si="0"/>
        <v/>
      </c>
      <c r="C38" s="197" t="str">
        <f>IFERROR(INDEX(台帳!$A$2:$J$500,MATCH(ROW()-12,台帳!$AK$2:$AK$500,0),COLUMN()-1),"")</f>
        <v/>
      </c>
      <c r="D38" s="7" t="str">
        <f>IFERROR(INDEX(台帳!$A$2:$J$500,MATCH(ROW()-12,台帳!$AK$2:$AK$500,0),COLUMN()-1),"")</f>
        <v/>
      </c>
      <c r="E38" s="199" t="str">
        <f>IFERROR(INDEX(台帳!$A$2:$J$500,MATCH(ROW()-12,台帳!$AK$2:$AK$500,0),COLUMN()-1),"")</f>
        <v/>
      </c>
      <c r="F38" s="7" t="str">
        <f>IFERROR(INDEX(台帳!$A$2:$J$500,MATCH(ROW()-12,台帳!$AK$2:$AK$500,0),COLUMN()-1),"")</f>
        <v/>
      </c>
      <c r="G38" s="33" t="str">
        <f>IFERROR(INDEX(台帳!$A$2:$J$500,MATCH(ROW()-12,台帳!$AK$2:$AK$500,0),COLUMN()-1),"")</f>
        <v/>
      </c>
    </row>
    <row r="39" spans="1:8" x14ac:dyDescent="0.15">
      <c r="A39" s="41" t="str">
        <f>IFERROR(INDEX(台帳!$A$2:$J$500,MATCH(ROW()-12,台帳!$AK$2:$AK$500,0),COLUMN()),"")</f>
        <v/>
      </c>
      <c r="B39" s="175" t="str">
        <f t="shared" si="0"/>
        <v/>
      </c>
      <c r="C39" s="197" t="str">
        <f>IFERROR(INDEX(台帳!$A$2:$J$500,MATCH(ROW()-12,台帳!$AK$2:$AK$500,0),COLUMN()-1),"")</f>
        <v/>
      </c>
      <c r="D39" s="7" t="str">
        <f>IFERROR(INDEX(台帳!$A$2:$J$500,MATCH(ROW()-12,台帳!$AK$2:$AK$500,0),COLUMN()-1),"")</f>
        <v/>
      </c>
      <c r="E39" s="199" t="str">
        <f>IFERROR(INDEX(台帳!$A$2:$J$500,MATCH(ROW()-12,台帳!$AK$2:$AK$500,0),COLUMN()-1),"")</f>
        <v/>
      </c>
      <c r="F39" s="7" t="str">
        <f>IFERROR(INDEX(台帳!$A$2:$J$500,MATCH(ROW()-12,台帳!$AK$2:$AK$500,0),COLUMN()-1),"")</f>
        <v/>
      </c>
      <c r="G39" s="33" t="str">
        <f>IFERROR(INDEX(台帳!$A$2:$J$500,MATCH(ROW()-12,台帳!$AK$2:$AK$500,0),COLUMN()-1),"")</f>
        <v/>
      </c>
    </row>
    <row r="40" spans="1:8" x14ac:dyDescent="0.15">
      <c r="A40" s="41" t="str">
        <f>IFERROR(INDEX(台帳!$A$2:$J$500,MATCH(ROW()-12,台帳!$AK$2:$AK$500,0),COLUMN()),"")</f>
        <v/>
      </c>
      <c r="B40" s="175" t="str">
        <f t="shared" si="0"/>
        <v/>
      </c>
      <c r="C40" s="197" t="str">
        <f>IFERROR(INDEX(台帳!$A$2:$J$500,MATCH(ROW()-12,台帳!$AK$2:$AK$500,0),COLUMN()-1),"")</f>
        <v/>
      </c>
      <c r="D40" s="7" t="str">
        <f>IFERROR(INDEX(台帳!$A$2:$J$500,MATCH(ROW()-12,台帳!$AK$2:$AK$500,0),COLUMN()-1),"")</f>
        <v/>
      </c>
      <c r="E40" s="199" t="str">
        <f>IFERROR(INDEX(台帳!$A$2:$J$500,MATCH(ROW()-12,台帳!$AK$2:$AK$500,0),COLUMN()-1),"")</f>
        <v/>
      </c>
      <c r="F40" s="7" t="str">
        <f>IFERROR(INDEX(台帳!$A$2:$J$500,MATCH(ROW()-12,台帳!$AK$2:$AK$500,0),COLUMN()-1),"")</f>
        <v/>
      </c>
      <c r="G40" s="33" t="str">
        <f>IFERROR(INDEX(台帳!$A$2:$J$500,MATCH(ROW()-12,台帳!$AK$2:$AK$500,0),COLUMN()-1),"")</f>
        <v/>
      </c>
    </row>
    <row r="41" spans="1:8" x14ac:dyDescent="0.15">
      <c r="A41" s="41" t="str">
        <f>IFERROR(INDEX(台帳!$A$2:$J$500,MATCH(ROW()-12,台帳!$AK$2:$AK$500,0),COLUMN()),"")</f>
        <v/>
      </c>
      <c r="B41" s="175" t="str">
        <f t="shared" si="0"/>
        <v/>
      </c>
      <c r="C41" s="197" t="str">
        <f>IFERROR(INDEX(台帳!$A$2:$J$500,MATCH(ROW()-12,台帳!$AK$2:$AK$500,0),COLUMN()-1),"")</f>
        <v/>
      </c>
      <c r="D41" s="7" t="str">
        <f>IFERROR(INDEX(台帳!$A$2:$J$500,MATCH(ROW()-12,台帳!$AK$2:$AK$500,0),COLUMN()-1),"")</f>
        <v/>
      </c>
      <c r="E41" s="199" t="str">
        <f>IFERROR(INDEX(台帳!$A$2:$J$500,MATCH(ROW()-12,台帳!$AK$2:$AK$500,0),COLUMN()-1),"")</f>
        <v/>
      </c>
      <c r="F41" s="7" t="str">
        <f>IFERROR(INDEX(台帳!$A$2:$J$500,MATCH(ROW()-12,台帳!$AK$2:$AK$500,0),COLUMN()-1),"")</f>
        <v/>
      </c>
      <c r="G41" s="33" t="str">
        <f>IFERROR(INDEX(台帳!$A$2:$J$500,MATCH(ROW()-12,台帳!$AK$2:$AK$500,0),COLUMN()-1),"")</f>
        <v/>
      </c>
    </row>
    <row r="42" spans="1:8" x14ac:dyDescent="0.15">
      <c r="A42" s="41" t="str">
        <f>IFERROR(INDEX(台帳!$A$2:$J$500,MATCH(ROW()-12,台帳!$AK$2:$AK$500,0),COLUMN()),"")</f>
        <v/>
      </c>
      <c r="B42" s="175" t="str">
        <f t="shared" si="0"/>
        <v/>
      </c>
      <c r="C42" s="197" t="str">
        <f>IFERROR(INDEX(台帳!$A$2:$J$500,MATCH(ROW()-12,台帳!$AK$2:$AK$500,0),COLUMN()-1),"")</f>
        <v/>
      </c>
      <c r="D42" s="7" t="str">
        <f>IFERROR(INDEX(台帳!$A$2:$J$500,MATCH(ROW()-12,台帳!$AK$2:$AK$500,0),COLUMN()-1),"")</f>
        <v/>
      </c>
      <c r="E42" s="199" t="str">
        <f>IFERROR(INDEX(台帳!$A$2:$J$500,MATCH(ROW()-12,台帳!$AK$2:$AK$500,0),COLUMN()-1),"")</f>
        <v/>
      </c>
      <c r="F42" s="7" t="str">
        <f>IFERROR(INDEX(台帳!$A$2:$J$500,MATCH(ROW()-12,台帳!$AK$2:$AK$500,0),COLUMN()-1),"")</f>
        <v/>
      </c>
      <c r="G42" s="33" t="str">
        <f>IFERROR(INDEX(台帳!$A$2:$J$500,MATCH(ROW()-12,台帳!$AK$2:$AK$500,0),COLUMN()-1),"")</f>
        <v/>
      </c>
    </row>
    <row r="43" spans="1:8" x14ac:dyDescent="0.15">
      <c r="A43" s="41" t="str">
        <f>IFERROR(INDEX(台帳!$A$2:$J$500,MATCH(ROW()-12,台帳!$AK$2:$AK$500,0),COLUMN()),"")</f>
        <v/>
      </c>
      <c r="B43" s="175" t="str">
        <f t="shared" si="0"/>
        <v/>
      </c>
      <c r="C43" s="197" t="str">
        <f>IFERROR(INDEX(台帳!$A$2:$J$500,MATCH(ROW()-12,台帳!$AK$2:$AK$500,0),COLUMN()-1),"")</f>
        <v/>
      </c>
      <c r="D43" s="7" t="str">
        <f>IFERROR(INDEX(台帳!$A$2:$J$500,MATCH(ROW()-12,台帳!$AK$2:$AK$500,0),COLUMN()-1),"")</f>
        <v/>
      </c>
      <c r="E43" s="199" t="str">
        <f>IFERROR(INDEX(台帳!$A$2:$J$500,MATCH(ROW()-12,台帳!$AK$2:$AK$500,0),COLUMN()-1),"")</f>
        <v/>
      </c>
      <c r="F43" s="7" t="str">
        <f>IFERROR(INDEX(台帳!$A$2:$J$500,MATCH(ROW()-12,台帳!$AK$2:$AK$500,0),COLUMN()-1),"")</f>
        <v/>
      </c>
      <c r="G43" s="33" t="str">
        <f>IFERROR(INDEX(台帳!$A$2:$J$500,MATCH(ROW()-12,台帳!$AK$2:$AK$500,0),COLUMN()-1),"")</f>
        <v/>
      </c>
    </row>
    <row r="44" spans="1:8" x14ac:dyDescent="0.15">
      <c r="A44" s="41" t="str">
        <f>IFERROR(INDEX(台帳!$A$2:$J$500,MATCH(ROW()-12,台帳!$AK$2:$AK$500,0),COLUMN()),"")</f>
        <v/>
      </c>
      <c r="B44" s="175" t="str">
        <f t="shared" si="0"/>
        <v/>
      </c>
      <c r="C44" s="197" t="str">
        <f>IFERROR(INDEX(台帳!$A$2:$J$500,MATCH(ROW()-12,台帳!$AK$2:$AK$500,0),COLUMN()-1),"")</f>
        <v/>
      </c>
      <c r="D44" s="7" t="str">
        <f>IFERROR(INDEX(台帳!$A$2:$J$500,MATCH(ROW()-12,台帳!$AK$2:$AK$500,0),COLUMN()-1),"")</f>
        <v/>
      </c>
      <c r="E44" s="199" t="str">
        <f>IFERROR(INDEX(台帳!$A$2:$J$500,MATCH(ROW()-12,台帳!$AK$2:$AK$500,0),COLUMN()-1),"")</f>
        <v/>
      </c>
      <c r="F44" s="7" t="str">
        <f>IFERROR(INDEX(台帳!$A$2:$J$500,MATCH(ROW()-12,台帳!$AK$2:$AK$500,0),COLUMN()-1),"")</f>
        <v/>
      </c>
      <c r="G44" s="33" t="str">
        <f>IFERROR(INDEX(台帳!$A$2:$J$500,MATCH(ROW()-12,台帳!$AK$2:$AK$500,0),COLUMN()-1),"")</f>
        <v/>
      </c>
    </row>
    <row r="45" spans="1:8" x14ac:dyDescent="0.15">
      <c r="A45" s="41" t="str">
        <f>IFERROR(INDEX(台帳!$A$2:$J$500,MATCH(ROW()-12,台帳!$AK$2:$AK$500,0),COLUMN()),"")</f>
        <v/>
      </c>
      <c r="B45" s="175" t="str">
        <f t="shared" si="0"/>
        <v/>
      </c>
      <c r="C45" s="197" t="str">
        <f>IFERROR(INDEX(台帳!$A$2:$J$500,MATCH(ROW()-12,台帳!$AK$2:$AK$500,0),COLUMN()-1),"")</f>
        <v/>
      </c>
      <c r="D45" s="7" t="str">
        <f>IFERROR(INDEX(台帳!$A$2:$J$500,MATCH(ROW()-12,台帳!$AK$2:$AK$500,0),COLUMN()-1),"")</f>
        <v/>
      </c>
      <c r="E45" s="199" t="str">
        <f>IFERROR(INDEX(台帳!$A$2:$J$500,MATCH(ROW()-12,台帳!$AK$2:$AK$500,0),COLUMN()-1),"")</f>
        <v/>
      </c>
      <c r="F45" s="7" t="str">
        <f>IFERROR(INDEX(台帳!$A$2:$J$500,MATCH(ROW()-12,台帳!$AK$2:$AK$500,0),COLUMN()-1),"")</f>
        <v/>
      </c>
      <c r="G45" s="33" t="str">
        <f>IFERROR(INDEX(台帳!$A$2:$J$500,MATCH(ROW()-12,台帳!$AK$2:$AK$500,0),COLUMN()-1),"")</f>
        <v/>
      </c>
    </row>
    <row r="46" spans="1:8" x14ac:dyDescent="0.15">
      <c r="A46" s="41" t="str">
        <f>IFERROR(INDEX(台帳!$A$2:$J$500,MATCH(ROW()-12,台帳!$AK$2:$AK$500,0),COLUMN()),"")</f>
        <v/>
      </c>
      <c r="B46" s="175" t="str">
        <f t="shared" si="0"/>
        <v/>
      </c>
      <c r="C46" s="197" t="str">
        <f>IFERROR(INDEX(台帳!$A$2:$J$500,MATCH(ROW()-12,台帳!$AK$2:$AK$500,0),COLUMN()-1),"")</f>
        <v/>
      </c>
      <c r="D46" s="7" t="str">
        <f>IFERROR(INDEX(台帳!$A$2:$J$500,MATCH(ROW()-12,台帳!$AK$2:$AK$500,0),COLUMN()-1),"")</f>
        <v/>
      </c>
      <c r="E46" s="199" t="str">
        <f>IFERROR(INDEX(台帳!$A$2:$J$500,MATCH(ROW()-12,台帳!$AK$2:$AK$500,0),COLUMN()-1),"")</f>
        <v/>
      </c>
      <c r="F46" s="7" t="str">
        <f>IFERROR(INDEX(台帳!$A$2:$J$500,MATCH(ROW()-12,台帳!$AK$2:$AK$500,0),COLUMN()-1),"")</f>
        <v/>
      </c>
      <c r="G46" s="33" t="str">
        <f>IFERROR(INDEX(台帳!$A$2:$J$500,MATCH(ROW()-12,台帳!$AK$2:$AK$500,0),COLUMN()-1),"")</f>
        <v/>
      </c>
    </row>
    <row r="47" spans="1:8" ht="14.25" thickBot="1" x14ac:dyDescent="0.2">
      <c r="A47" s="41" t="str">
        <f>IFERROR(INDEX(台帳!$A$2:$J$500,MATCH(ROW()-12,台帳!$AK$2:$AK$500,0),COLUMN()),"")</f>
        <v/>
      </c>
      <c r="B47" s="176" t="str">
        <f t="shared" si="0"/>
        <v/>
      </c>
      <c r="C47" s="198" t="str">
        <f>IFERROR(INDEX(台帳!$A$2:$J$500,MATCH(ROW()-12,台帳!$AK$2:$AK$500,0),COLUMN()-1),"")</f>
        <v/>
      </c>
      <c r="D47" s="34" t="str">
        <f>IFERROR(INDEX(台帳!$A$2:$J$500,MATCH(ROW()-12,台帳!$AK$2:$AK$500,0),COLUMN()-1),"")</f>
        <v/>
      </c>
      <c r="E47" s="200" t="str">
        <f>IFERROR(INDEX(台帳!$A$2:$J$500,MATCH(ROW()-12,台帳!$AK$2:$AK$500,0),COLUMN()-1),"")</f>
        <v/>
      </c>
      <c r="F47" s="34" t="str">
        <f>IFERROR(INDEX(台帳!$A$2:$J$500,MATCH(ROW()-12,台帳!$AK$2:$AK$500,0),COLUMN()-1),"")</f>
        <v/>
      </c>
      <c r="G47" s="35" t="str">
        <f>IFERROR(INDEX(台帳!$A$2:$J$500,MATCH(ROW()-12,台帳!$AK$2:$AK$500,0),COLUMN()-1),"")</f>
        <v/>
      </c>
    </row>
    <row r="48" spans="1:8" x14ac:dyDescent="0.15">
      <c r="A48" s="13"/>
      <c r="B48" s="14"/>
      <c r="C48" s="14"/>
      <c r="D48" s="14"/>
      <c r="E48" s="14"/>
      <c r="F48" s="14"/>
      <c r="G48" s="14"/>
      <c r="H48" s="13"/>
    </row>
    <row r="49" spans="1:8" x14ac:dyDescent="0.15">
      <c r="A49" s="13"/>
      <c r="B49" s="14"/>
      <c r="C49" s="14"/>
      <c r="D49" s="14"/>
      <c r="E49" s="14"/>
      <c r="F49" s="14"/>
      <c r="G49" s="14"/>
      <c r="H49" s="13"/>
    </row>
    <row r="50" spans="1:8" x14ac:dyDescent="0.15">
      <c r="A50" s="13"/>
      <c r="B50" s="13"/>
      <c r="C50" s="13"/>
      <c r="D50" s="13"/>
      <c r="E50" s="13"/>
      <c r="F50" s="13"/>
      <c r="G50" s="13"/>
      <c r="H50" s="13"/>
    </row>
  </sheetData>
  <sheetProtection algorithmName="SHA-512" hashValue="z0JCmph5csMXeuM5+EuM3JLiEN1RaOmFXcltO4vK6nn+Z2HWe2TZiGwTSDoeIlQiKp4UZT/mobopmg0PTRa06w==" saltValue="41VE4Zlw1BMnGRX7Cw7tPw==" spinCount="100000" sheet="1" selectLockedCells="1"/>
  <mergeCells count="2">
    <mergeCell ref="C1:G1"/>
    <mergeCell ref="C10:G10"/>
  </mergeCells>
  <phoneticPr fontId="2"/>
  <conditionalFormatting sqref="B4:D4">
    <cfRule type="expression" dxfId="7" priority="2">
      <formula>$J$3="00000"</formula>
    </cfRule>
  </conditionalFormatting>
  <conditionalFormatting sqref="B6:D6">
    <cfRule type="expression" dxfId="6" priority="1">
      <formula>OR($J$3="00000",$J$5="00000")</formula>
    </cfRule>
  </conditionalFormatting>
  <conditionalFormatting sqref="A5:G5">
    <cfRule type="expression" dxfId="5" priority="5">
      <formula>OR($J$3="00000",$B$4="",$B$4="　")</formula>
    </cfRule>
  </conditionalFormatting>
  <conditionalFormatting sqref="A7:G7">
    <cfRule type="expression" dxfId="4" priority="6">
      <formula>OR($J$3="00000",$J$5="00000",$B$6="",$B$6="　")</formula>
    </cfRule>
  </conditionalFormatting>
  <dataValidations count="6">
    <dataValidation type="list" allowBlank="1" showInputMessage="1" showErrorMessage="1" sqref="B7 B3 B5" xr:uid="{00000000-0002-0000-0000-000000000000}">
      <formula1>"右のすべてを含む,右のどれかを含む"</formula1>
    </dataValidation>
    <dataValidation type="list" allowBlank="1" showInputMessage="1" showErrorMessage="1" sqref="B6 B4" xr:uid="{00000000-0002-0000-0000-000001000000}">
      <formula1>"　,かつ,または"</formula1>
    </dataValidation>
    <dataValidation imeMode="disabled" allowBlank="1" showInputMessage="1" showErrorMessage="1" sqref="F3 F5 F7" xr:uid="{00000000-0002-0000-0000-000002000000}"/>
    <dataValidation type="list" allowBlank="1" showInputMessage="1" sqref="E7 E5" xr:uid="{00000000-0002-0000-0000-000003000000}">
      <formula1>$J$12:$J$28</formula1>
    </dataValidation>
    <dataValidation type="whole" operator="equal" allowBlank="1" showInputMessage="1" showErrorMessage="1" sqref="B13:D47" xr:uid="{00000000-0002-0000-0000-000004000000}">
      <formula1>-10</formula1>
    </dataValidation>
    <dataValidation type="list" allowBlank="1" showInputMessage="1" sqref="E3" xr:uid="{809155C5-E632-43DB-A850-54AA9975E2C5}">
      <formula1>$J$12:$J$12</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F83"/>
  <sheetViews>
    <sheetView topLeftCell="A34" zoomScaleNormal="100" workbookViewId="0">
      <selection activeCell="B44" sqref="B44:B50"/>
    </sheetView>
  </sheetViews>
  <sheetFormatPr defaultColWidth="1.36328125" defaultRowHeight="17.25" customHeight="1" x14ac:dyDescent="0.15"/>
  <cols>
    <col min="1" max="1" width="1.54296875" style="44" customWidth="1"/>
    <col min="2" max="2" width="12.6328125" style="46" customWidth="1"/>
    <col min="3" max="28" width="1.36328125" style="46"/>
    <col min="29" max="29" width="1.36328125" style="46" customWidth="1"/>
    <col min="30" max="30" width="1.36328125" style="46"/>
    <col min="31" max="31" width="1.36328125" style="46" customWidth="1"/>
    <col min="32" max="32" width="1.36328125" style="46"/>
    <col min="33" max="33" width="1.36328125" style="46" customWidth="1"/>
    <col min="34" max="38" width="1.36328125" style="46"/>
    <col min="39" max="39" width="1.36328125" style="46" customWidth="1"/>
    <col min="40" max="40" width="1.7265625" style="46" customWidth="1"/>
    <col min="41" max="41" width="13.81640625" style="46" customWidth="1"/>
    <col min="42" max="42" width="1.36328125" style="46"/>
    <col min="43" max="43" width="18.1796875" style="46" customWidth="1"/>
    <col min="44" max="92" width="1.36328125" style="46"/>
    <col min="93" max="93" width="1.26953125" style="46" customWidth="1"/>
    <col min="94" max="16384" width="1.36328125" style="46"/>
  </cols>
  <sheetData>
    <row r="1" spans="1:58" ht="20.25" customHeight="1" x14ac:dyDescent="0.15">
      <c r="B1" s="45" t="s">
        <v>92</v>
      </c>
      <c r="AA1" s="242"/>
      <c r="AB1" s="242"/>
      <c r="AJ1" s="47"/>
      <c r="AK1" s="47"/>
      <c r="AL1" s="47"/>
      <c r="AO1" s="120" t="s">
        <v>28</v>
      </c>
      <c r="AQ1" s="269" t="s">
        <v>130</v>
      </c>
    </row>
    <row r="2" spans="1:58" ht="22.5" customHeight="1" x14ac:dyDescent="0.15">
      <c r="C2" s="48" t="s">
        <v>126</v>
      </c>
      <c r="AA2" s="49"/>
      <c r="AB2" s="49"/>
      <c r="AJ2" s="50"/>
      <c r="AK2" s="50"/>
      <c r="AL2" s="50"/>
      <c r="AO2" s="270" t="str">
        <f>IF((COUNTIF(AO5:AO79,"←未入力")+COUNTIF(AO5:AO79,"←エラー")+COUNTIF(AO5:AO79,"重複"))&gt;0,"エラー（未入力）が残っています","OK")</f>
        <v>エラー（未入力）が残っています</v>
      </c>
      <c r="AP2" s="51"/>
      <c r="AQ2" s="269"/>
      <c r="AR2" s="51"/>
      <c r="AS2" s="51"/>
      <c r="AT2" s="51"/>
      <c r="AU2" s="51"/>
      <c r="AV2" s="51"/>
      <c r="AW2" s="51"/>
      <c r="AX2" s="51"/>
      <c r="AY2" s="51"/>
      <c r="AZ2" s="51"/>
      <c r="BA2" s="51"/>
      <c r="BB2" s="51"/>
      <c r="BC2" s="51"/>
      <c r="BD2" s="51"/>
      <c r="BE2" s="51"/>
      <c r="BF2" s="51"/>
    </row>
    <row r="3" spans="1:58" ht="22.5" customHeight="1" x14ac:dyDescent="0.15">
      <c r="C3" s="52" t="s">
        <v>555</v>
      </c>
      <c r="AA3" s="49"/>
      <c r="AB3" s="49"/>
      <c r="AJ3" s="50"/>
      <c r="AK3" s="50"/>
      <c r="AL3" s="50"/>
      <c r="AO3" s="270"/>
      <c r="AP3" s="51"/>
      <c r="AQ3" s="269"/>
      <c r="AR3" s="51"/>
      <c r="AS3" s="51"/>
      <c r="AT3" s="51"/>
      <c r="AU3" s="51"/>
      <c r="AV3" s="51"/>
      <c r="AW3" s="51"/>
      <c r="AX3" s="51"/>
      <c r="AY3" s="51"/>
      <c r="AZ3" s="51"/>
      <c r="BA3" s="51"/>
      <c r="BB3" s="51"/>
      <c r="BC3" s="51"/>
      <c r="BD3" s="51"/>
      <c r="BE3" s="51"/>
      <c r="BF3" s="51"/>
    </row>
    <row r="4" spans="1:58" ht="12.75" customHeight="1" x14ac:dyDescent="0.15">
      <c r="B4" s="53"/>
      <c r="AJ4" s="50"/>
      <c r="AK4" s="50"/>
      <c r="AL4" s="50"/>
      <c r="AO4" s="271"/>
      <c r="AP4" s="54"/>
      <c r="AQ4" s="269"/>
      <c r="AR4" s="54"/>
      <c r="AS4" s="54"/>
      <c r="AT4" s="54"/>
      <c r="AU4" s="54"/>
      <c r="AV4" s="54"/>
      <c r="AW4" s="54"/>
      <c r="AX4" s="54"/>
      <c r="AY4" s="54"/>
      <c r="AZ4" s="54"/>
      <c r="BA4" s="54"/>
      <c r="BB4" s="54"/>
      <c r="BC4" s="54"/>
      <c r="BD4" s="54"/>
      <c r="BE4" s="54"/>
      <c r="BF4" s="54"/>
    </row>
    <row r="5" spans="1:58" ht="27" customHeight="1" x14ac:dyDescent="0.15">
      <c r="B5" s="46" t="s">
        <v>83</v>
      </c>
      <c r="C5" s="55"/>
      <c r="D5" s="56"/>
      <c r="E5" s="57" t="s">
        <v>93</v>
      </c>
      <c r="F5" s="243"/>
      <c r="G5" s="243"/>
      <c r="H5" s="58" t="s">
        <v>0</v>
      </c>
      <c r="I5" s="243"/>
      <c r="J5" s="243"/>
      <c r="K5" s="58" t="s">
        <v>1</v>
      </c>
      <c r="L5" s="243"/>
      <c r="M5" s="243"/>
      <c r="N5" s="58" t="s">
        <v>2</v>
      </c>
      <c r="O5" s="59"/>
      <c r="W5" s="49"/>
      <c r="AO5" s="60" t="str">
        <f>IF(OR(F5="",I5="",L5=""),"←未入力","←ＯＫ")</f>
        <v>←未入力</v>
      </c>
      <c r="AP5" s="61"/>
      <c r="AR5" s="61"/>
      <c r="AS5" s="61"/>
      <c r="AT5" s="61"/>
      <c r="AU5" s="61"/>
      <c r="AV5" s="61"/>
      <c r="AW5" s="61"/>
      <c r="AX5" s="61"/>
      <c r="AY5" s="61"/>
      <c r="AZ5" s="61"/>
      <c r="BA5" s="61"/>
      <c r="BB5" s="61"/>
      <c r="BC5" s="61"/>
      <c r="BD5" s="61"/>
      <c r="BE5" s="61"/>
      <c r="BF5" s="61"/>
    </row>
    <row r="6" spans="1:58" ht="11.25" customHeight="1" x14ac:dyDescent="0.15">
      <c r="C6" s="62"/>
      <c r="D6" s="63"/>
      <c r="E6" s="64"/>
      <c r="F6" s="65"/>
      <c r="G6" s="65"/>
      <c r="H6" s="65"/>
      <c r="I6" s="65"/>
      <c r="J6" s="65"/>
      <c r="K6" s="65"/>
      <c r="L6" s="65"/>
      <c r="M6" s="65"/>
      <c r="N6" s="65"/>
      <c r="O6" s="63"/>
      <c r="P6" s="66"/>
      <c r="Q6" s="66"/>
      <c r="R6" s="66"/>
      <c r="W6" s="49"/>
      <c r="AO6" s="67"/>
      <c r="AP6" s="61"/>
      <c r="AR6" s="61"/>
      <c r="AS6" s="61"/>
      <c r="AT6" s="61"/>
      <c r="AU6" s="61"/>
      <c r="AV6" s="61"/>
      <c r="AW6" s="61"/>
      <c r="AX6" s="61"/>
      <c r="AY6" s="61"/>
      <c r="AZ6" s="61"/>
      <c r="BA6" s="61"/>
      <c r="BB6" s="61"/>
      <c r="BC6" s="61"/>
      <c r="BD6" s="61"/>
      <c r="BE6" s="61"/>
      <c r="BF6" s="61"/>
    </row>
    <row r="7" spans="1:58" ht="17.25" customHeight="1" x14ac:dyDescent="0.15">
      <c r="B7" s="46" t="s">
        <v>27</v>
      </c>
      <c r="AO7" s="68"/>
    </row>
    <row r="8" spans="1:58" ht="15.75" customHeight="1" x14ac:dyDescent="0.15">
      <c r="B8" s="245" t="s">
        <v>3</v>
      </c>
      <c r="C8" s="246"/>
      <c r="D8" s="287"/>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9"/>
      <c r="AO8" s="69" t="str">
        <f>IF(D8="","←未入力","←ＯＫ")</f>
        <v>←未入力</v>
      </c>
      <c r="AP8" s="61"/>
      <c r="AQ8" s="61"/>
      <c r="AR8" s="61"/>
      <c r="AS8" s="61"/>
      <c r="AT8" s="61"/>
    </row>
    <row r="9" spans="1:58" ht="15.75" customHeight="1" x14ac:dyDescent="0.15">
      <c r="B9" s="252" t="s">
        <v>85</v>
      </c>
      <c r="C9" s="253"/>
      <c r="D9" s="284"/>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6"/>
      <c r="AO9" s="69" t="str">
        <f>IF(D9="","←未入力","←ＯＫ")</f>
        <v>←未入力</v>
      </c>
      <c r="AP9" s="61"/>
      <c r="AQ9" s="61"/>
      <c r="AR9" s="61"/>
      <c r="AS9" s="61"/>
      <c r="AT9" s="61"/>
    </row>
    <row r="10" spans="1:58" ht="15.75" customHeight="1" x14ac:dyDescent="0.15">
      <c r="B10" s="262" t="s">
        <v>84</v>
      </c>
      <c r="C10" s="263"/>
      <c r="D10" s="257" t="s">
        <v>4</v>
      </c>
      <c r="E10" s="258"/>
      <c r="F10" s="258"/>
      <c r="G10" s="258"/>
      <c r="H10" s="258"/>
      <c r="I10" s="254"/>
      <c r="J10" s="254"/>
      <c r="K10" s="254"/>
      <c r="L10" s="70" t="s">
        <v>5</v>
      </c>
      <c r="M10" s="254"/>
      <c r="N10" s="254"/>
      <c r="O10" s="254"/>
      <c r="P10" s="254"/>
      <c r="Q10" s="70" t="s">
        <v>6</v>
      </c>
      <c r="R10" s="70"/>
      <c r="S10" s="70"/>
      <c r="T10" s="70"/>
      <c r="U10" s="70"/>
      <c r="V10" s="70"/>
      <c r="W10" s="70"/>
      <c r="X10" s="70"/>
      <c r="Y10" s="70"/>
      <c r="Z10" s="70"/>
      <c r="AA10" s="70"/>
      <c r="AB10" s="70"/>
      <c r="AC10" s="70"/>
      <c r="AD10" s="70"/>
      <c r="AE10" s="70"/>
      <c r="AF10" s="70"/>
      <c r="AG10" s="70"/>
      <c r="AH10" s="70"/>
      <c r="AI10" s="70"/>
      <c r="AJ10" s="70"/>
      <c r="AK10" s="70"/>
      <c r="AL10" s="70"/>
      <c r="AM10" s="71"/>
      <c r="AO10" s="69" t="str">
        <f>IF(OR(I10="",M10=""),"←未入力","←ＯＫ")</f>
        <v>←未入力</v>
      </c>
      <c r="AP10" s="61"/>
      <c r="AQ10" s="61"/>
      <c r="AR10" s="61"/>
      <c r="AS10" s="61"/>
      <c r="AT10" s="61"/>
      <c r="AU10" s="61"/>
      <c r="AV10" s="61"/>
      <c r="AW10" s="61"/>
      <c r="AX10" s="61"/>
      <c r="AY10" s="61"/>
      <c r="AZ10" s="61"/>
    </row>
    <row r="11" spans="1:58" ht="15.75" customHeight="1" x14ac:dyDescent="0.15">
      <c r="B11" s="264"/>
      <c r="C11" s="265"/>
      <c r="D11" s="259"/>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1"/>
      <c r="AO11" s="69" t="str">
        <f>IF(D11="","←未入力","←ＯＫ")</f>
        <v>←未入力</v>
      </c>
      <c r="AP11" s="61"/>
      <c r="AQ11" s="61"/>
      <c r="AR11" s="61"/>
      <c r="AS11" s="61"/>
      <c r="AT11" s="61"/>
    </row>
    <row r="12" spans="1:58" ht="15.75" customHeight="1" x14ac:dyDescent="0.15">
      <c r="B12" s="255" t="s">
        <v>7</v>
      </c>
      <c r="C12" s="256"/>
      <c r="D12" s="237" t="s">
        <v>8</v>
      </c>
      <c r="E12" s="238"/>
      <c r="F12" s="238"/>
      <c r="G12" s="238"/>
      <c r="H12" s="238"/>
      <c r="I12" s="241"/>
      <c r="J12" s="249"/>
      <c r="K12" s="250"/>
      <c r="L12" s="250"/>
      <c r="M12" s="250"/>
      <c r="N12" s="250"/>
      <c r="O12" s="250"/>
      <c r="P12" s="250"/>
      <c r="Q12" s="250"/>
      <c r="R12" s="250"/>
      <c r="S12" s="251"/>
      <c r="T12" s="244" t="s">
        <v>9</v>
      </c>
      <c r="U12" s="244"/>
      <c r="V12" s="244"/>
      <c r="W12" s="244"/>
      <c r="X12" s="249"/>
      <c r="Y12" s="250"/>
      <c r="Z12" s="250"/>
      <c r="AA12" s="250"/>
      <c r="AB12" s="250"/>
      <c r="AC12" s="250"/>
      <c r="AD12" s="250"/>
      <c r="AE12" s="250"/>
      <c r="AF12" s="250"/>
      <c r="AG12" s="250"/>
      <c r="AH12" s="250"/>
      <c r="AI12" s="250"/>
      <c r="AJ12" s="250"/>
      <c r="AK12" s="250"/>
      <c r="AL12" s="250"/>
      <c r="AM12" s="251"/>
      <c r="AO12" s="69" t="str">
        <f>IF(OR(J12="",X12=""),"←未入力","←ＯＫ")</f>
        <v>←未入力</v>
      </c>
      <c r="AP12" s="61"/>
      <c r="AQ12" s="61"/>
      <c r="AR12" s="61"/>
      <c r="AS12" s="61"/>
      <c r="AT12" s="61"/>
      <c r="AU12" s="61"/>
      <c r="AV12" s="61"/>
      <c r="AW12" s="61"/>
      <c r="AX12" s="61"/>
      <c r="AY12" s="61"/>
      <c r="AZ12" s="61"/>
    </row>
    <row r="13" spans="1:58" ht="15.75" customHeight="1" x14ac:dyDescent="0.15">
      <c r="B13" s="255" t="s">
        <v>10</v>
      </c>
      <c r="C13" s="256"/>
      <c r="D13" s="237" t="s">
        <v>11</v>
      </c>
      <c r="E13" s="238"/>
      <c r="F13" s="238"/>
      <c r="G13" s="238"/>
      <c r="H13" s="238"/>
      <c r="I13" s="241"/>
      <c r="J13" s="247"/>
      <c r="K13" s="247"/>
      <c r="L13" s="247"/>
      <c r="M13" s="247"/>
      <c r="N13" s="247"/>
      <c r="O13" s="247"/>
      <c r="P13" s="247"/>
      <c r="Q13" s="247"/>
      <c r="R13" s="247"/>
      <c r="S13" s="247"/>
      <c r="T13" s="247"/>
      <c r="U13" s="247"/>
      <c r="V13" s="247"/>
      <c r="W13" s="237" t="s">
        <v>12</v>
      </c>
      <c r="X13" s="238"/>
      <c r="Y13" s="238"/>
      <c r="Z13" s="238"/>
      <c r="AA13" s="248"/>
      <c r="AB13" s="248"/>
      <c r="AC13" s="247"/>
      <c r="AD13" s="247"/>
      <c r="AE13" s="247"/>
      <c r="AF13" s="247"/>
      <c r="AG13" s="247"/>
      <c r="AH13" s="247"/>
      <c r="AI13" s="247"/>
      <c r="AJ13" s="247"/>
      <c r="AK13" s="247"/>
      <c r="AL13" s="247"/>
      <c r="AM13" s="247"/>
      <c r="AO13" s="69" t="str">
        <f>IF(OR(J13="",AC13=""),"←未入力","←ＯＫ")</f>
        <v>←未入力</v>
      </c>
      <c r="AP13" s="61"/>
      <c r="AQ13" s="61"/>
      <c r="AR13" s="61"/>
      <c r="AS13" s="61"/>
      <c r="AT13" s="61"/>
      <c r="AU13" s="61"/>
      <c r="AV13" s="61"/>
      <c r="AW13" s="61"/>
      <c r="AX13" s="61"/>
      <c r="AY13" s="61"/>
      <c r="AZ13" s="61"/>
    </row>
    <row r="14" spans="1:58" ht="15.75" customHeight="1" x14ac:dyDescent="0.15">
      <c r="B14" s="255" t="s">
        <v>13</v>
      </c>
      <c r="C14" s="256"/>
      <c r="D14" s="237" t="s">
        <v>11</v>
      </c>
      <c r="E14" s="238"/>
      <c r="F14" s="238"/>
      <c r="G14" s="238"/>
      <c r="H14" s="238"/>
      <c r="I14" s="241"/>
      <c r="J14" s="247"/>
      <c r="K14" s="247"/>
      <c r="L14" s="247"/>
      <c r="M14" s="247"/>
      <c r="N14" s="247"/>
      <c r="O14" s="247"/>
      <c r="P14" s="247"/>
      <c r="Q14" s="247"/>
      <c r="R14" s="247"/>
      <c r="S14" s="247"/>
      <c r="T14" s="247"/>
      <c r="U14" s="247"/>
      <c r="V14" s="247"/>
      <c r="W14" s="237" t="s">
        <v>12</v>
      </c>
      <c r="X14" s="238"/>
      <c r="Y14" s="238"/>
      <c r="Z14" s="238"/>
      <c r="AA14" s="238"/>
      <c r="AB14" s="238"/>
      <c r="AC14" s="249"/>
      <c r="AD14" s="250"/>
      <c r="AE14" s="250"/>
      <c r="AF14" s="250"/>
      <c r="AG14" s="250"/>
      <c r="AH14" s="250"/>
      <c r="AI14" s="250"/>
      <c r="AJ14" s="250"/>
      <c r="AK14" s="250"/>
      <c r="AL14" s="250"/>
      <c r="AM14" s="251"/>
      <c r="AO14" s="69" t="str">
        <f>IF(AC14="","←未入力","←ＯＫ")</f>
        <v>←未入力</v>
      </c>
      <c r="AP14" s="61"/>
      <c r="AQ14" s="61"/>
      <c r="AR14" s="61"/>
      <c r="AS14" s="61"/>
      <c r="AT14" s="61"/>
      <c r="AU14" s="61"/>
      <c r="AV14" s="61"/>
      <c r="AW14" s="61"/>
      <c r="AX14" s="61"/>
      <c r="AY14" s="61"/>
      <c r="AZ14" s="61"/>
    </row>
    <row r="15" spans="1:58" s="63" customFormat="1" ht="9" customHeight="1" x14ac:dyDescent="0.15">
      <c r="A15" s="72"/>
      <c r="B15" s="73"/>
      <c r="C15" s="74"/>
      <c r="D15" s="75"/>
      <c r="E15" s="75"/>
      <c r="F15" s="75"/>
      <c r="G15" s="75"/>
      <c r="H15" s="75"/>
      <c r="I15" s="75"/>
      <c r="J15" s="74"/>
      <c r="K15" s="74"/>
      <c r="L15" s="74"/>
      <c r="M15" s="74"/>
      <c r="N15" s="74"/>
      <c r="O15" s="74"/>
      <c r="P15" s="74"/>
      <c r="Q15" s="74"/>
      <c r="R15" s="74"/>
      <c r="S15" s="74"/>
      <c r="T15" s="74"/>
      <c r="U15" s="74"/>
      <c r="V15" s="75"/>
      <c r="W15" s="75"/>
      <c r="X15" s="75"/>
      <c r="Y15" s="75"/>
      <c r="Z15" s="75"/>
      <c r="AA15" s="75"/>
      <c r="AB15" s="74"/>
      <c r="AC15" s="74"/>
      <c r="AD15" s="74"/>
      <c r="AE15" s="74"/>
      <c r="AF15" s="74"/>
      <c r="AG15" s="74"/>
      <c r="AH15" s="74"/>
      <c r="AI15" s="74"/>
      <c r="AJ15" s="74"/>
      <c r="AK15" s="74"/>
      <c r="AL15" s="74"/>
      <c r="AO15" s="68"/>
    </row>
    <row r="16" spans="1:58" ht="17.25" customHeight="1" x14ac:dyDescent="0.15">
      <c r="B16" s="46" t="s">
        <v>26</v>
      </c>
      <c r="C16" s="145" t="s">
        <v>127</v>
      </c>
      <c r="D16" s="76"/>
      <c r="E16" s="76"/>
      <c r="F16" s="76"/>
      <c r="G16" s="76"/>
      <c r="H16" s="76"/>
      <c r="I16" s="76"/>
      <c r="J16" s="76"/>
      <c r="K16" s="76"/>
      <c r="L16" s="76"/>
      <c r="M16" s="77"/>
      <c r="N16" s="77"/>
      <c r="O16" s="77"/>
      <c r="P16" s="77"/>
      <c r="Q16" s="76"/>
      <c r="R16" s="76"/>
      <c r="S16" s="76"/>
      <c r="T16" s="76"/>
      <c r="U16" s="76"/>
      <c r="V16" s="78"/>
      <c r="W16" s="78"/>
      <c r="X16" s="78"/>
      <c r="Y16" s="78"/>
      <c r="Z16" s="78"/>
      <c r="AA16" s="78"/>
      <c r="AB16" s="78"/>
      <c r="AC16" s="78"/>
      <c r="AD16" s="78"/>
      <c r="AE16" s="78"/>
      <c r="AF16" s="78"/>
      <c r="AG16" s="78"/>
      <c r="AH16" s="77"/>
      <c r="AI16" s="77"/>
      <c r="AJ16" s="77"/>
      <c r="AK16" s="77"/>
      <c r="AL16" s="79"/>
      <c r="AO16" s="68"/>
    </row>
    <row r="17" spans="2:52" ht="17.25" customHeight="1" x14ac:dyDescent="0.15">
      <c r="B17" s="80" t="s">
        <v>21</v>
      </c>
      <c r="C17" s="249"/>
      <c r="D17" s="250"/>
      <c r="E17" s="250"/>
      <c r="F17" s="250"/>
      <c r="G17" s="250"/>
      <c r="H17" s="250"/>
      <c r="I17" s="250"/>
      <c r="J17" s="250"/>
      <c r="K17" s="250"/>
      <c r="L17" s="250"/>
      <c r="M17" s="250"/>
      <c r="N17" s="250"/>
      <c r="O17" s="250"/>
      <c r="P17" s="250"/>
      <c r="Q17" s="250"/>
      <c r="R17" s="250"/>
      <c r="S17" s="250"/>
      <c r="T17" s="250"/>
      <c r="U17" s="250"/>
      <c r="V17" s="250"/>
      <c r="W17" s="272" t="s">
        <v>86</v>
      </c>
      <c r="X17" s="273"/>
      <c r="Y17" s="273"/>
      <c r="Z17" s="273"/>
      <c r="AA17" s="273"/>
      <c r="AB17" s="273"/>
      <c r="AC17" s="273"/>
      <c r="AD17" s="274"/>
      <c r="AE17" s="275"/>
      <c r="AF17" s="275"/>
      <c r="AG17" s="275"/>
      <c r="AH17" s="275"/>
      <c r="AI17" s="275"/>
      <c r="AJ17" s="275"/>
      <c r="AK17" s="275"/>
      <c r="AL17" s="275"/>
      <c r="AO17" s="69" t="str">
        <f>IF(OR(C17="",AE17=""),"←未入力","←ＯＫ")</f>
        <v>←未入力</v>
      </c>
      <c r="AP17" s="61"/>
      <c r="AQ17" s="61"/>
      <c r="AR17" s="61"/>
      <c r="AS17" s="61"/>
      <c r="AT17" s="61"/>
      <c r="AU17" s="61"/>
      <c r="AV17" s="61"/>
      <c r="AW17" s="61"/>
      <c r="AX17" s="61"/>
      <c r="AY17" s="61"/>
      <c r="AZ17" s="61"/>
    </row>
    <row r="18" spans="2:52" ht="17.25" customHeight="1" x14ac:dyDescent="0.15">
      <c r="B18" s="81" t="s">
        <v>100</v>
      </c>
      <c r="C18" s="249"/>
      <c r="D18" s="250"/>
      <c r="E18" s="250"/>
      <c r="F18" s="250"/>
      <c r="G18" s="250"/>
      <c r="H18" s="250"/>
      <c r="I18" s="250"/>
      <c r="J18" s="250"/>
      <c r="K18" s="250"/>
      <c r="L18" s="250"/>
      <c r="M18" s="250"/>
      <c r="N18" s="250"/>
      <c r="O18" s="250"/>
      <c r="P18" s="250"/>
      <c r="Q18" s="250"/>
      <c r="R18" s="250"/>
      <c r="S18" s="250"/>
      <c r="T18" s="250"/>
      <c r="U18" s="250"/>
      <c r="V18" s="250"/>
      <c r="W18" s="272" t="s">
        <v>87</v>
      </c>
      <c r="X18" s="273"/>
      <c r="Y18" s="273"/>
      <c r="Z18" s="273"/>
      <c r="AA18" s="273"/>
      <c r="AB18" s="273"/>
      <c r="AC18" s="273"/>
      <c r="AD18" s="274"/>
      <c r="AE18" s="275"/>
      <c r="AF18" s="275"/>
      <c r="AG18" s="275"/>
      <c r="AH18" s="275"/>
      <c r="AI18" s="275"/>
      <c r="AJ18" s="275"/>
      <c r="AK18" s="275"/>
      <c r="AL18" s="275"/>
      <c r="AO18" s="69" t="str">
        <f>IF(OR(C18="",AE18=""),"←未入力","←ＯＫ")</f>
        <v>←未入力</v>
      </c>
      <c r="AP18" s="61"/>
      <c r="AQ18" s="61"/>
      <c r="AR18" s="61"/>
      <c r="AS18" s="61"/>
      <c r="AT18" s="61"/>
    </row>
    <row r="19" spans="2:52" ht="17.25" customHeight="1" x14ac:dyDescent="0.15">
      <c r="B19" s="82" t="s">
        <v>22</v>
      </c>
      <c r="C19" s="276"/>
      <c r="D19" s="277"/>
      <c r="E19" s="277"/>
      <c r="F19" s="277"/>
      <c r="G19" s="277"/>
      <c r="H19" s="277"/>
      <c r="I19" s="277"/>
      <c r="J19" s="277"/>
      <c r="K19" s="277"/>
      <c r="L19" s="277"/>
      <c r="M19" s="277"/>
      <c r="N19" s="277"/>
      <c r="O19" s="277"/>
      <c r="P19" s="277"/>
      <c r="Q19" s="277"/>
      <c r="R19" s="237" t="s">
        <v>23</v>
      </c>
      <c r="S19" s="238"/>
      <c r="T19" s="238"/>
      <c r="U19" s="238"/>
      <c r="V19" s="238"/>
      <c r="W19" s="238"/>
      <c r="X19" s="238"/>
      <c r="Y19" s="241"/>
      <c r="Z19" s="278"/>
      <c r="AA19" s="279"/>
      <c r="AB19" s="279"/>
      <c r="AC19" s="279"/>
      <c r="AD19" s="279"/>
      <c r="AE19" s="279"/>
      <c r="AF19" s="279"/>
      <c r="AG19" s="279"/>
      <c r="AH19" s="279"/>
      <c r="AI19" s="279"/>
      <c r="AJ19" s="279"/>
      <c r="AK19" s="279"/>
      <c r="AL19" s="280"/>
      <c r="AO19" s="69" t="str">
        <f>IF(OR(C19="",Z19=""),"←未入力","←ＯＫ")</f>
        <v>←未入力</v>
      </c>
      <c r="AP19" s="61"/>
      <c r="AQ19" s="61"/>
      <c r="AR19" s="61"/>
      <c r="AS19" s="61"/>
      <c r="AT19" s="61"/>
    </row>
    <row r="20" spans="2:52" ht="17.25" customHeight="1" x14ac:dyDescent="0.15">
      <c r="B20" s="83" t="s">
        <v>99</v>
      </c>
      <c r="C20" s="287"/>
      <c r="D20" s="288"/>
      <c r="E20" s="288"/>
      <c r="F20" s="288"/>
      <c r="G20" s="288"/>
      <c r="H20" s="288"/>
      <c r="I20" s="288"/>
      <c r="J20" s="288"/>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9"/>
      <c r="AO20" s="69" t="str">
        <f>IF(C20="","←未入力","←ＯＫ")</f>
        <v>←未入力</v>
      </c>
      <c r="AP20" s="61"/>
      <c r="AQ20" s="61"/>
      <c r="AR20" s="61"/>
      <c r="AS20" s="61"/>
      <c r="AT20" s="61"/>
    </row>
    <row r="21" spans="2:52" ht="17.25" customHeight="1" x14ac:dyDescent="0.15">
      <c r="B21" s="82" t="s">
        <v>24</v>
      </c>
      <c r="C21" s="284"/>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5"/>
      <c r="AL21" s="286"/>
      <c r="AO21" s="69" t="str">
        <f>IF(C21="","←未入力","←ＯＫ")</f>
        <v>←未入力</v>
      </c>
      <c r="AP21" s="61"/>
      <c r="AQ21" s="61"/>
      <c r="AR21" s="61"/>
      <c r="AS21" s="61"/>
      <c r="AT21" s="61"/>
    </row>
    <row r="22" spans="2:52" ht="12.75" customHeight="1" x14ac:dyDescent="0.15">
      <c r="AO22" s="68"/>
    </row>
    <row r="23" spans="2:52" ht="17.25" customHeight="1" x14ac:dyDescent="0.15">
      <c r="B23" s="47" t="s">
        <v>88</v>
      </c>
      <c r="AB23" s="84"/>
      <c r="AO23" s="68"/>
    </row>
    <row r="24" spans="2:52" ht="17.25" customHeight="1" x14ac:dyDescent="0.15">
      <c r="B24" s="281" t="s">
        <v>14</v>
      </c>
      <c r="C24" s="282"/>
      <c r="D24" s="282"/>
      <c r="E24" s="282"/>
      <c r="F24" s="282"/>
      <c r="G24" s="282"/>
      <c r="H24" s="282"/>
      <c r="I24" s="282"/>
      <c r="J24" s="282"/>
      <c r="K24" s="282"/>
      <c r="L24" s="282"/>
      <c r="M24" s="282"/>
      <c r="N24" s="282"/>
      <c r="O24" s="282"/>
      <c r="P24" s="282"/>
      <c r="Q24" s="282"/>
      <c r="R24" s="282"/>
      <c r="S24" s="282"/>
      <c r="T24" s="282"/>
      <c r="U24" s="85"/>
      <c r="V24" s="85"/>
      <c r="W24" s="85"/>
      <c r="X24" s="85"/>
      <c r="Y24" s="86"/>
      <c r="Z24" s="86"/>
      <c r="AA24" s="86"/>
      <c r="AC24" s="86"/>
      <c r="AD24" s="86"/>
      <c r="AE24" s="86"/>
      <c r="AF24" s="86"/>
      <c r="AG24" s="86"/>
      <c r="AH24" s="86"/>
      <c r="AI24" s="86"/>
      <c r="AJ24" s="86"/>
      <c r="AK24" s="86"/>
      <c r="AL24" s="86"/>
      <c r="AM24" s="134" t="s">
        <v>15</v>
      </c>
      <c r="AO24" s="88"/>
    </row>
    <row r="25" spans="2:52" ht="14.25" customHeight="1" x14ac:dyDescent="0.15">
      <c r="B25" s="266" t="s">
        <v>16</v>
      </c>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171" t="b">
        <v>0</v>
      </c>
      <c r="AM25" s="89"/>
      <c r="AO25" s="69" t="str">
        <f>IF(AL25=TRUE,"←ＯＫ","←未入力")</f>
        <v>←未入力</v>
      </c>
      <c r="AP25" s="61"/>
      <c r="AQ25" s="61"/>
      <c r="AR25" s="61"/>
      <c r="AS25" s="61"/>
      <c r="AT25" s="61"/>
    </row>
    <row r="26" spans="2:52" ht="14.25" customHeight="1" x14ac:dyDescent="0.15">
      <c r="B26" s="266" t="s">
        <v>17</v>
      </c>
      <c r="C26" s="283"/>
      <c r="D26" s="283"/>
      <c r="E26" s="283"/>
      <c r="F26" s="283"/>
      <c r="G26" s="283"/>
      <c r="H26" s="283"/>
      <c r="I26" s="283"/>
      <c r="J26" s="283"/>
      <c r="K26" s="283"/>
      <c r="L26" s="283"/>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3"/>
      <c r="AL26" s="171" t="b">
        <v>0</v>
      </c>
      <c r="AM26" s="89"/>
      <c r="AO26" s="69" t="str">
        <f t="shared" ref="AO26:AO27" si="0">IF(AL26=TRUE,"←ＯＫ","←未入力")</f>
        <v>←未入力</v>
      </c>
      <c r="AP26" s="61"/>
      <c r="AQ26" s="61"/>
      <c r="AR26" s="61"/>
      <c r="AS26" s="61"/>
      <c r="AT26" s="61"/>
    </row>
    <row r="27" spans="2:52" ht="14.25" customHeight="1" x14ac:dyDescent="0.15">
      <c r="B27" s="266" t="s">
        <v>18</v>
      </c>
      <c r="C27" s="267"/>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171" t="b">
        <v>0</v>
      </c>
      <c r="AM27" s="89"/>
      <c r="AO27" s="69" t="str">
        <f t="shared" si="0"/>
        <v>←未入力</v>
      </c>
      <c r="AP27" s="61"/>
      <c r="AQ27" s="61"/>
      <c r="AR27" s="61"/>
      <c r="AS27" s="61"/>
      <c r="AT27" s="61"/>
    </row>
    <row r="28" spans="2:52" ht="3" customHeight="1" x14ac:dyDescent="0.15">
      <c r="B28" s="90"/>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84"/>
      <c r="AM28" s="92"/>
      <c r="AO28" s="88"/>
    </row>
    <row r="29" spans="2:52" ht="14.25" customHeight="1" x14ac:dyDescent="0.15">
      <c r="B29" s="93" t="s">
        <v>89</v>
      </c>
      <c r="C29" s="94"/>
      <c r="D29" s="94"/>
      <c r="E29" s="94"/>
      <c r="F29" s="94"/>
      <c r="G29" s="94"/>
      <c r="H29" s="94"/>
      <c r="I29" s="94"/>
      <c r="J29" s="94"/>
      <c r="K29" s="94"/>
      <c r="L29" s="94"/>
      <c r="M29" s="94"/>
      <c r="N29" s="94"/>
      <c r="O29" s="94"/>
      <c r="P29" s="94"/>
      <c r="Q29" s="94"/>
      <c r="R29" s="94"/>
      <c r="S29" s="94"/>
      <c r="T29" s="94"/>
      <c r="U29" s="94"/>
      <c r="V29" s="94"/>
      <c r="W29" s="94"/>
      <c r="X29" s="94"/>
      <c r="Y29" s="86"/>
      <c r="Z29" s="86"/>
      <c r="AA29" s="86"/>
      <c r="AC29" s="86"/>
      <c r="AD29" s="86"/>
      <c r="AE29" s="86"/>
      <c r="AF29" s="86"/>
      <c r="AG29" s="86"/>
      <c r="AH29" s="86"/>
      <c r="AI29" s="86"/>
      <c r="AJ29" s="86"/>
      <c r="AK29" s="86"/>
      <c r="AL29" s="86"/>
      <c r="AM29" s="134" t="s">
        <v>15</v>
      </c>
      <c r="AO29" s="88"/>
    </row>
    <row r="30" spans="2:52" ht="14.25" customHeight="1" x14ac:dyDescent="0.15">
      <c r="B30" s="266" t="s">
        <v>139</v>
      </c>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171" t="b">
        <v>0</v>
      </c>
      <c r="AM30" s="89"/>
      <c r="AO30" s="69" t="str">
        <f t="shared" ref="AO30:AO31" si="1">IF(AL30=TRUE,"←ＯＫ","←未入力")</f>
        <v>←未入力</v>
      </c>
      <c r="AP30" s="61"/>
      <c r="AQ30" s="61"/>
      <c r="AR30" s="61"/>
      <c r="AS30" s="61"/>
      <c r="AT30" s="61"/>
    </row>
    <row r="31" spans="2:52" ht="14.25" customHeight="1" x14ac:dyDescent="0.15">
      <c r="B31" s="266" t="s">
        <v>19</v>
      </c>
      <c r="C31" s="267"/>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171" t="b">
        <v>0</v>
      </c>
      <c r="AM31" s="89"/>
      <c r="AO31" s="69" t="str">
        <f t="shared" si="1"/>
        <v>←未入力</v>
      </c>
      <c r="AP31" s="61"/>
      <c r="AQ31" s="61"/>
      <c r="AR31" s="61"/>
      <c r="AS31" s="61"/>
      <c r="AT31" s="61"/>
    </row>
    <row r="32" spans="2:52" ht="3" customHeight="1" x14ac:dyDescent="0.15">
      <c r="B32" s="95"/>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92"/>
      <c r="AO32" s="88"/>
    </row>
    <row r="33" spans="1:46" ht="14.25" customHeight="1" x14ac:dyDescent="0.15">
      <c r="B33" s="93" t="s">
        <v>168</v>
      </c>
      <c r="C33" s="94"/>
      <c r="D33" s="94"/>
      <c r="E33" s="94"/>
      <c r="F33" s="94"/>
      <c r="G33" s="94"/>
      <c r="H33" s="94"/>
      <c r="I33" s="94"/>
      <c r="J33" s="94"/>
      <c r="K33" s="94"/>
      <c r="L33" s="94"/>
      <c r="M33" s="94"/>
      <c r="N33" s="94"/>
      <c r="O33" s="94"/>
      <c r="P33" s="94"/>
      <c r="Q33" s="94"/>
      <c r="R33" s="94"/>
      <c r="S33" s="94"/>
      <c r="T33" s="94"/>
      <c r="U33" s="94"/>
      <c r="V33" s="94"/>
      <c r="W33" s="94"/>
      <c r="X33" s="94"/>
      <c r="Y33" s="86"/>
      <c r="Z33" s="86"/>
      <c r="AA33" s="86"/>
      <c r="AC33" s="86"/>
      <c r="AD33" s="86"/>
      <c r="AE33" s="86"/>
      <c r="AF33" s="86"/>
      <c r="AG33" s="86"/>
      <c r="AH33" s="86"/>
      <c r="AI33" s="86"/>
      <c r="AJ33" s="86"/>
      <c r="AK33" s="86"/>
      <c r="AL33" s="86"/>
      <c r="AM33" s="134" t="s">
        <v>15</v>
      </c>
      <c r="AO33" s="88"/>
    </row>
    <row r="34" spans="1:46" ht="14.25" customHeight="1" x14ac:dyDescent="0.15">
      <c r="B34" s="266" t="s">
        <v>160</v>
      </c>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171" t="b">
        <v>0</v>
      </c>
      <c r="AM34" s="89"/>
      <c r="AO34" s="69" t="str">
        <f t="shared" ref="AO34:AO35" si="2">IF(AL34=TRUE,"←ＯＫ","←未入力")</f>
        <v>←未入力</v>
      </c>
      <c r="AP34" s="61"/>
      <c r="AQ34" s="61"/>
      <c r="AR34" s="61"/>
      <c r="AS34" s="61"/>
      <c r="AT34" s="61"/>
    </row>
    <row r="35" spans="1:46" ht="14.25" customHeight="1" x14ac:dyDescent="0.15">
      <c r="B35" s="266" t="s">
        <v>169</v>
      </c>
      <c r="C35" s="267"/>
      <c r="D35" s="267"/>
      <c r="E35" s="267"/>
      <c r="F35" s="267"/>
      <c r="G35" s="267"/>
      <c r="H35" s="267"/>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7"/>
      <c r="AG35" s="267"/>
      <c r="AH35" s="267"/>
      <c r="AI35" s="267"/>
      <c r="AJ35" s="267"/>
      <c r="AK35" s="267"/>
      <c r="AL35" s="171" t="b">
        <v>0</v>
      </c>
      <c r="AM35" s="89"/>
      <c r="AO35" s="69" t="str">
        <f t="shared" si="2"/>
        <v>←未入力</v>
      </c>
      <c r="AP35" s="61"/>
      <c r="AQ35" s="61"/>
      <c r="AR35" s="61"/>
      <c r="AS35" s="61"/>
      <c r="AT35" s="61"/>
    </row>
    <row r="36" spans="1:46" ht="3" customHeight="1" x14ac:dyDescent="0.15">
      <c r="B36" s="95"/>
      <c r="C36" s="84" t="b">
        <v>0</v>
      </c>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92"/>
      <c r="AO36" s="88"/>
    </row>
    <row r="37" spans="1:46" ht="10.5" customHeight="1" x14ac:dyDescent="0.15">
      <c r="AO37" s="68"/>
    </row>
    <row r="38" spans="1:46" s="63" customFormat="1" ht="17.25" customHeight="1" x14ac:dyDescent="0.15">
      <c r="A38" s="72"/>
      <c r="B38" s="63" t="s">
        <v>25</v>
      </c>
      <c r="C38" s="96" t="s">
        <v>90</v>
      </c>
      <c r="AO38" s="68"/>
    </row>
    <row r="39" spans="1:46" s="63" customFormat="1" ht="17.25" customHeight="1" x14ac:dyDescent="0.15">
      <c r="A39" s="72"/>
      <c r="C39" s="96" t="s">
        <v>91</v>
      </c>
      <c r="AO39" s="68"/>
    </row>
    <row r="40" spans="1:46" s="63" customFormat="1" ht="17.25" customHeight="1" x14ac:dyDescent="0.15">
      <c r="A40" s="72"/>
      <c r="C40" s="268" t="s">
        <v>129</v>
      </c>
      <c r="D40" s="268"/>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68"/>
      <c r="AG40" s="268"/>
      <c r="AH40" s="268"/>
      <c r="AI40" s="268"/>
      <c r="AJ40" s="268"/>
      <c r="AK40" s="268"/>
      <c r="AL40" s="268"/>
      <c r="AO40" s="68"/>
    </row>
    <row r="41" spans="1:46" s="63" customFormat="1" ht="17.25" customHeight="1" x14ac:dyDescent="0.15">
      <c r="A41" s="72"/>
      <c r="C41" s="268"/>
      <c r="D41" s="268"/>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O41" s="68"/>
    </row>
    <row r="42" spans="1:46" s="63" customFormat="1" ht="17.25" customHeight="1" x14ac:dyDescent="0.15">
      <c r="A42" s="72"/>
      <c r="C42" s="97"/>
      <c r="D42" s="46"/>
      <c r="F42" s="46"/>
      <c r="AO42" s="68"/>
    </row>
    <row r="43" spans="1:46" ht="17.25" customHeight="1" x14ac:dyDescent="0.15">
      <c r="B43" s="98" t="s">
        <v>80</v>
      </c>
      <c r="C43" s="237" t="s">
        <v>144</v>
      </c>
      <c r="D43" s="238"/>
      <c r="E43" s="238"/>
      <c r="F43" s="238"/>
      <c r="G43" s="238"/>
      <c r="H43" s="238"/>
      <c r="I43" s="238"/>
      <c r="J43" s="238"/>
      <c r="K43" s="238"/>
      <c r="L43" s="238"/>
      <c r="M43" s="238"/>
      <c r="N43" s="238"/>
      <c r="O43" s="238"/>
      <c r="P43" s="238"/>
      <c r="Q43" s="241"/>
      <c r="R43" s="237" t="s">
        <v>145</v>
      </c>
      <c r="S43" s="238"/>
      <c r="T43" s="238"/>
      <c r="U43" s="238"/>
      <c r="V43" s="238"/>
      <c r="W43" s="238"/>
      <c r="X43" s="238"/>
      <c r="Y43" s="238"/>
      <c r="Z43" s="238"/>
      <c r="AA43" s="238"/>
      <c r="AB43" s="238"/>
      <c r="AC43" s="238"/>
      <c r="AD43" s="238"/>
      <c r="AE43" s="238"/>
      <c r="AF43" s="238"/>
      <c r="AG43" s="244" t="s">
        <v>95</v>
      </c>
      <c r="AH43" s="244"/>
      <c r="AI43" s="244"/>
      <c r="AJ43" s="244"/>
      <c r="AK43" s="244"/>
      <c r="AL43" s="244"/>
      <c r="AM43" s="244"/>
      <c r="AO43" s="68"/>
      <c r="AQ43" s="99" t="s">
        <v>167</v>
      </c>
      <c r="AR43" s="61"/>
      <c r="AS43" s="61"/>
      <c r="AT43" s="61"/>
    </row>
    <row r="44" spans="1:46" ht="15.75" customHeight="1" x14ac:dyDescent="0.15">
      <c r="A44" s="100">
        <v>1</v>
      </c>
      <c r="B44" s="43"/>
      <c r="C44" s="229" t="str">
        <f>IF(B44="","",VLOOKUP(IF(ISTEXT(B44),0,B44),台帳!$A$2:$K$500,3,0))</f>
        <v/>
      </c>
      <c r="D44" s="230"/>
      <c r="E44" s="230"/>
      <c r="F44" s="230"/>
      <c r="G44" s="230"/>
      <c r="H44" s="230"/>
      <c r="I44" s="230"/>
      <c r="J44" s="230"/>
      <c r="K44" s="230"/>
      <c r="L44" s="230"/>
      <c r="M44" s="230"/>
      <c r="N44" s="230"/>
      <c r="O44" s="230"/>
      <c r="P44" s="230"/>
      <c r="Q44" s="231"/>
      <c r="R44" s="229" t="str">
        <f>IF(B44="","",VLOOKUP(IF(ISTEXT(B44),0,B44),台帳!$A$2:$K$500,11,0))</f>
        <v/>
      </c>
      <c r="S44" s="230"/>
      <c r="T44" s="230"/>
      <c r="U44" s="230"/>
      <c r="V44" s="230"/>
      <c r="W44" s="230"/>
      <c r="X44" s="230"/>
      <c r="Y44" s="230"/>
      <c r="Z44" s="230"/>
      <c r="AA44" s="230"/>
      <c r="AB44" s="230"/>
      <c r="AC44" s="230"/>
      <c r="AD44" s="230"/>
      <c r="AE44" s="230"/>
      <c r="AF44" s="231"/>
      <c r="AG44" s="232" t="str">
        <f>IF(B44="","",VLOOKUP(IF(ISTEXT(B44),0,B44),台帳!$A$2:$K$500,10,0))</f>
        <v/>
      </c>
      <c r="AH44" s="233"/>
      <c r="AI44" s="233"/>
      <c r="AJ44" s="233"/>
      <c r="AK44" s="233"/>
      <c r="AL44" s="233"/>
      <c r="AM44" s="234"/>
      <c r="AN44" s="202">
        <f>(B44&lt;100)*(B44&gt;0)</f>
        <v>0</v>
      </c>
      <c r="AO44" s="69" t="str">
        <f>IF(B44="","←未入力",IF(IFERROR(C44,1)=1,"←エラー",IF(COUNTIF(B44:B78,B44)&gt;1,"重複","")))</f>
        <v>←未入力</v>
      </c>
      <c r="AP44" s="61"/>
      <c r="AQ44" s="101" t="str">
        <f>IF(B44="","",VLOOKUP(IF(ISTEXT(B44),0,B44),台帳!$A$2:$K$500,2,0))</f>
        <v/>
      </c>
      <c r="AR44" s="61"/>
      <c r="AS44" s="61"/>
      <c r="AT44" s="61"/>
    </row>
    <row r="45" spans="1:46" ht="15.75" customHeight="1" x14ac:dyDescent="0.15">
      <c r="A45" s="100">
        <v>2</v>
      </c>
      <c r="B45" s="43"/>
      <c r="C45" s="229" t="str">
        <f>IF(B45="","",VLOOKUP(IF(ISTEXT(B45),0,B45),台帳!$A$2:$K$500,3,0))</f>
        <v/>
      </c>
      <c r="D45" s="230"/>
      <c r="E45" s="230"/>
      <c r="F45" s="230"/>
      <c r="G45" s="230"/>
      <c r="H45" s="230"/>
      <c r="I45" s="230"/>
      <c r="J45" s="230"/>
      <c r="K45" s="230"/>
      <c r="L45" s="230"/>
      <c r="M45" s="230"/>
      <c r="N45" s="230"/>
      <c r="O45" s="230"/>
      <c r="P45" s="230"/>
      <c r="Q45" s="231"/>
      <c r="R45" s="229" t="str">
        <f>IF(B45="","",VLOOKUP(IF(ISTEXT(B45),0,B45),台帳!$A$2:$K$500,11,0))</f>
        <v/>
      </c>
      <c r="S45" s="230"/>
      <c r="T45" s="230"/>
      <c r="U45" s="230"/>
      <c r="V45" s="230"/>
      <c r="W45" s="230"/>
      <c r="X45" s="230"/>
      <c r="Y45" s="230"/>
      <c r="Z45" s="230"/>
      <c r="AA45" s="230"/>
      <c r="AB45" s="230"/>
      <c r="AC45" s="230"/>
      <c r="AD45" s="230"/>
      <c r="AE45" s="230"/>
      <c r="AF45" s="231"/>
      <c r="AG45" s="232" t="str">
        <f>IF(B45="","",VLOOKUP(IF(ISTEXT(B45),0,B45),台帳!$A$2:$K$500,10,0))</f>
        <v/>
      </c>
      <c r="AH45" s="233"/>
      <c r="AI45" s="233"/>
      <c r="AJ45" s="233"/>
      <c r="AK45" s="233"/>
      <c r="AL45" s="233"/>
      <c r="AM45" s="234"/>
      <c r="AN45" s="202">
        <f t="shared" ref="AN45:AN78" si="3">(B45&lt;100)*(B45&gt;0)</f>
        <v>0</v>
      </c>
      <c r="AO45" s="69" t="str">
        <f>IF(AND(B45=0,SUM(B46:B$78)&gt;0),"←未入力",IF(IFERROR(C45,1)=1,"←エラー",IF(COUNTIF(B$44:B$78,B45)&gt;1,"重複","")))</f>
        <v/>
      </c>
      <c r="AP45" s="61"/>
      <c r="AQ45" s="101" t="str">
        <f>IF(B45="","",VLOOKUP(IF(ISTEXT(B45),0,B45),台帳!$A$2:$K$500,2,0))</f>
        <v/>
      </c>
      <c r="AR45" s="61"/>
      <c r="AS45" s="61"/>
      <c r="AT45" s="61"/>
    </row>
    <row r="46" spans="1:46" ht="15.75" customHeight="1" x14ac:dyDescent="0.15">
      <c r="A46" s="100">
        <v>3</v>
      </c>
      <c r="B46" s="43"/>
      <c r="C46" s="229" t="str">
        <f>IF(B46="","",VLOOKUP(IF(ISTEXT(B46),0,B46),台帳!$A$2:$K$500,3,0))</f>
        <v/>
      </c>
      <c r="D46" s="230"/>
      <c r="E46" s="230"/>
      <c r="F46" s="230"/>
      <c r="G46" s="230"/>
      <c r="H46" s="230"/>
      <c r="I46" s="230"/>
      <c r="J46" s="230"/>
      <c r="K46" s="230"/>
      <c r="L46" s="230"/>
      <c r="M46" s="230"/>
      <c r="N46" s="230"/>
      <c r="O46" s="230"/>
      <c r="P46" s="230"/>
      <c r="Q46" s="231"/>
      <c r="R46" s="229" t="str">
        <f>IF(B46="","",VLOOKUP(IF(ISTEXT(B46),0,B46),台帳!$A$2:$K$500,11,0))</f>
        <v/>
      </c>
      <c r="S46" s="230"/>
      <c r="T46" s="230"/>
      <c r="U46" s="230"/>
      <c r="V46" s="230"/>
      <c r="W46" s="230"/>
      <c r="X46" s="230"/>
      <c r="Y46" s="230"/>
      <c r="Z46" s="230"/>
      <c r="AA46" s="230"/>
      <c r="AB46" s="230"/>
      <c r="AC46" s="230"/>
      <c r="AD46" s="230"/>
      <c r="AE46" s="230"/>
      <c r="AF46" s="231"/>
      <c r="AG46" s="232" t="str">
        <f>IF(B46="","",VLOOKUP(IF(ISTEXT(B46),0,B46),台帳!$A$2:$K$500,10,0))</f>
        <v/>
      </c>
      <c r="AH46" s="233"/>
      <c r="AI46" s="233"/>
      <c r="AJ46" s="233"/>
      <c r="AK46" s="233"/>
      <c r="AL46" s="233"/>
      <c r="AM46" s="234"/>
      <c r="AN46" s="202">
        <f t="shared" si="3"/>
        <v>0</v>
      </c>
      <c r="AO46" s="69" t="str">
        <f>IF(AND(B46=0,SUM(B47:B$78)&gt;0),"←未入力",IF(IFERROR(C46,1)=1,"←エラー",IF(COUNTIF(B$44:B$78,B46)&gt;1,"重複","")))</f>
        <v/>
      </c>
      <c r="AP46" s="61"/>
      <c r="AQ46" s="101" t="str">
        <f>IF(B46="","",VLOOKUP(IF(ISTEXT(B46),0,B46),台帳!$A$2:$K$500,2,0))</f>
        <v/>
      </c>
      <c r="AR46" s="61"/>
      <c r="AS46" s="61"/>
      <c r="AT46" s="61"/>
    </row>
    <row r="47" spans="1:46" ht="15.75" customHeight="1" x14ac:dyDescent="0.15">
      <c r="A47" s="100">
        <v>4</v>
      </c>
      <c r="B47" s="43"/>
      <c r="C47" s="229" t="str">
        <f>IF(B47="","",VLOOKUP(IF(ISTEXT(B47),0,B47),台帳!$A$2:$K$500,3,0))</f>
        <v/>
      </c>
      <c r="D47" s="230"/>
      <c r="E47" s="230"/>
      <c r="F47" s="230"/>
      <c r="G47" s="230"/>
      <c r="H47" s="230"/>
      <c r="I47" s="230"/>
      <c r="J47" s="230"/>
      <c r="K47" s="230"/>
      <c r="L47" s="230"/>
      <c r="M47" s="230"/>
      <c r="N47" s="230"/>
      <c r="O47" s="230"/>
      <c r="P47" s="230"/>
      <c r="Q47" s="231"/>
      <c r="R47" s="229" t="str">
        <f>IF(B47="","",VLOOKUP(IF(ISTEXT(B47),0,B47),台帳!$A$2:$K$500,11,0))</f>
        <v/>
      </c>
      <c r="S47" s="230"/>
      <c r="T47" s="230"/>
      <c r="U47" s="230"/>
      <c r="V47" s="230"/>
      <c r="W47" s="230"/>
      <c r="X47" s="230"/>
      <c r="Y47" s="230"/>
      <c r="Z47" s="230"/>
      <c r="AA47" s="230"/>
      <c r="AB47" s="230"/>
      <c r="AC47" s="230"/>
      <c r="AD47" s="230"/>
      <c r="AE47" s="230"/>
      <c r="AF47" s="231"/>
      <c r="AG47" s="232" t="str">
        <f>IF(B47="","",VLOOKUP(IF(ISTEXT(B47),0,B47),台帳!$A$2:$K$500,10,0))</f>
        <v/>
      </c>
      <c r="AH47" s="233"/>
      <c r="AI47" s="233"/>
      <c r="AJ47" s="233"/>
      <c r="AK47" s="233"/>
      <c r="AL47" s="233"/>
      <c r="AM47" s="234"/>
      <c r="AN47" s="202">
        <f t="shared" si="3"/>
        <v>0</v>
      </c>
      <c r="AO47" s="69" t="str">
        <f>IF(AND(B47=0,SUM(B48:B$78)&gt;0),"←未入力",IF(IFERROR(C47,1)=1,"←エラー",IF(COUNTIF(B$44:B$78,B47)&gt;1,"重複","")))</f>
        <v/>
      </c>
      <c r="AP47" s="61"/>
      <c r="AQ47" s="101" t="str">
        <f>IF(B47="","",VLOOKUP(IF(ISTEXT(B47),0,B47),台帳!$A$2:$K$500,2,0))</f>
        <v/>
      </c>
      <c r="AR47" s="61"/>
      <c r="AS47" s="61"/>
      <c r="AT47" s="61"/>
    </row>
    <row r="48" spans="1:46" ht="15.75" customHeight="1" x14ac:dyDescent="0.15">
      <c r="A48" s="100">
        <v>5</v>
      </c>
      <c r="B48" s="43"/>
      <c r="C48" s="229" t="str">
        <f>IF(B48="","",VLOOKUP(IF(ISTEXT(B48),0,B48),台帳!$A$2:$K$500,3,0))</f>
        <v/>
      </c>
      <c r="D48" s="230"/>
      <c r="E48" s="230"/>
      <c r="F48" s="230"/>
      <c r="G48" s="230"/>
      <c r="H48" s="230"/>
      <c r="I48" s="230"/>
      <c r="J48" s="230"/>
      <c r="K48" s="230"/>
      <c r="L48" s="230"/>
      <c r="M48" s="230"/>
      <c r="N48" s="230"/>
      <c r="O48" s="230"/>
      <c r="P48" s="230"/>
      <c r="Q48" s="231"/>
      <c r="R48" s="229" t="str">
        <f>IF(B48="","",VLOOKUP(IF(ISTEXT(B48),0,B48),台帳!$A$2:$K$500,11,0))</f>
        <v/>
      </c>
      <c r="S48" s="230"/>
      <c r="T48" s="230"/>
      <c r="U48" s="230"/>
      <c r="V48" s="230"/>
      <c r="W48" s="230"/>
      <c r="X48" s="230"/>
      <c r="Y48" s="230"/>
      <c r="Z48" s="230"/>
      <c r="AA48" s="230"/>
      <c r="AB48" s="230"/>
      <c r="AC48" s="230"/>
      <c r="AD48" s="230"/>
      <c r="AE48" s="230"/>
      <c r="AF48" s="231"/>
      <c r="AG48" s="232" t="str">
        <f>IF(B48="","",VLOOKUP(IF(ISTEXT(B48),0,B48),台帳!$A$2:$K$500,10,0))</f>
        <v/>
      </c>
      <c r="AH48" s="233"/>
      <c r="AI48" s="233"/>
      <c r="AJ48" s="233"/>
      <c r="AK48" s="233"/>
      <c r="AL48" s="233"/>
      <c r="AM48" s="234"/>
      <c r="AN48" s="202">
        <f t="shared" si="3"/>
        <v>0</v>
      </c>
      <c r="AO48" s="69" t="str">
        <f>IF(AND(B48=0,SUM(B49:B$78)&gt;0),"←未入力",IF(IFERROR(C48,1)=1,"←エラー",IF(COUNTIF(B$44:B$78,B48)&gt;1,"重複","")))</f>
        <v/>
      </c>
      <c r="AP48" s="61"/>
      <c r="AQ48" s="101" t="str">
        <f>IF(B48="","",VLOOKUP(IF(ISTEXT(B48),0,B48),台帳!$A$2:$K$500,2,0))</f>
        <v/>
      </c>
      <c r="AR48" s="61"/>
      <c r="AS48" s="61"/>
      <c r="AT48" s="61"/>
    </row>
    <row r="49" spans="1:46" ht="15.75" customHeight="1" x14ac:dyDescent="0.15">
      <c r="A49" s="100">
        <v>6</v>
      </c>
      <c r="B49" s="43"/>
      <c r="C49" s="229" t="str">
        <f>IF(B49="","",VLOOKUP(IF(ISTEXT(B49),0,B49),台帳!$A$2:$K$500,3,0))</f>
        <v/>
      </c>
      <c r="D49" s="230"/>
      <c r="E49" s="230"/>
      <c r="F49" s="230"/>
      <c r="G49" s="230"/>
      <c r="H49" s="230"/>
      <c r="I49" s="230"/>
      <c r="J49" s="230"/>
      <c r="K49" s="230"/>
      <c r="L49" s="230"/>
      <c r="M49" s="230"/>
      <c r="N49" s="230"/>
      <c r="O49" s="230"/>
      <c r="P49" s="230"/>
      <c r="Q49" s="231"/>
      <c r="R49" s="229" t="str">
        <f>IF(B49="","",VLOOKUP(IF(ISTEXT(B49),0,B49),台帳!$A$2:$K$500,11,0))</f>
        <v/>
      </c>
      <c r="S49" s="230"/>
      <c r="T49" s="230"/>
      <c r="U49" s="230"/>
      <c r="V49" s="230"/>
      <c r="W49" s="230"/>
      <c r="X49" s="230"/>
      <c r="Y49" s="230"/>
      <c r="Z49" s="230"/>
      <c r="AA49" s="230"/>
      <c r="AB49" s="230"/>
      <c r="AC49" s="230"/>
      <c r="AD49" s="230"/>
      <c r="AE49" s="230"/>
      <c r="AF49" s="231"/>
      <c r="AG49" s="232" t="str">
        <f>IF(B49="","",VLOOKUP(IF(ISTEXT(B49),0,B49),台帳!$A$2:$K$500,10,0))</f>
        <v/>
      </c>
      <c r="AH49" s="233"/>
      <c r="AI49" s="233"/>
      <c r="AJ49" s="233"/>
      <c r="AK49" s="233"/>
      <c r="AL49" s="233"/>
      <c r="AM49" s="234"/>
      <c r="AN49" s="202">
        <f t="shared" si="3"/>
        <v>0</v>
      </c>
      <c r="AO49" s="69" t="str">
        <f>IF(AND(B49=0,SUM(B50:B$78)&gt;0),"←未入力",IF(IFERROR(C49,1)=1,"←エラー",IF(COUNTIF(B$44:B$78,B49)&gt;1,"重複","")))</f>
        <v/>
      </c>
      <c r="AP49" s="61"/>
      <c r="AQ49" s="101" t="str">
        <f>IF(B49="","",VLOOKUP(IF(ISTEXT(B49),0,B49),台帳!$A$2:$K$500,2,0))</f>
        <v/>
      </c>
      <c r="AR49" s="61"/>
      <c r="AS49" s="61"/>
      <c r="AT49" s="61"/>
    </row>
    <row r="50" spans="1:46" ht="15.75" customHeight="1" x14ac:dyDescent="0.15">
      <c r="A50" s="100">
        <v>7</v>
      </c>
      <c r="B50" s="43"/>
      <c r="C50" s="229" t="str">
        <f>IF(B50="","",VLOOKUP(IF(ISTEXT(B50),0,B50),台帳!$A$2:$K$500,3,0))</f>
        <v/>
      </c>
      <c r="D50" s="230"/>
      <c r="E50" s="230"/>
      <c r="F50" s="230"/>
      <c r="G50" s="230"/>
      <c r="H50" s="230"/>
      <c r="I50" s="230"/>
      <c r="J50" s="230"/>
      <c r="K50" s="230"/>
      <c r="L50" s="230"/>
      <c r="M50" s="230"/>
      <c r="N50" s="230"/>
      <c r="O50" s="230"/>
      <c r="P50" s="230"/>
      <c r="Q50" s="231"/>
      <c r="R50" s="229" t="str">
        <f>IF(B50="","",VLOOKUP(IF(ISTEXT(B50),0,B50),台帳!$A$2:$K$500,11,0))</f>
        <v/>
      </c>
      <c r="S50" s="230"/>
      <c r="T50" s="230"/>
      <c r="U50" s="230"/>
      <c r="V50" s="230"/>
      <c r="W50" s="230"/>
      <c r="X50" s="230"/>
      <c r="Y50" s="230"/>
      <c r="Z50" s="230"/>
      <c r="AA50" s="230"/>
      <c r="AB50" s="230"/>
      <c r="AC50" s="230"/>
      <c r="AD50" s="230"/>
      <c r="AE50" s="230"/>
      <c r="AF50" s="231"/>
      <c r="AG50" s="232" t="str">
        <f>IF(B50="","",VLOOKUP(IF(ISTEXT(B50),0,B50),台帳!$A$2:$K$500,10,0))</f>
        <v/>
      </c>
      <c r="AH50" s="233"/>
      <c r="AI50" s="233"/>
      <c r="AJ50" s="233"/>
      <c r="AK50" s="233"/>
      <c r="AL50" s="233"/>
      <c r="AM50" s="234"/>
      <c r="AN50" s="202">
        <f t="shared" si="3"/>
        <v>0</v>
      </c>
      <c r="AO50" s="69" t="str">
        <f>IF(AND(B50=0,SUM(B51:B$78)&gt;0),"←未入力",IF(IFERROR(C50,1)=1,"←エラー",IF(COUNTIF(B$44:B$78,B50)&gt;1,"重複","")))</f>
        <v/>
      </c>
      <c r="AP50" s="61"/>
      <c r="AQ50" s="101" t="str">
        <f>IF(B50="","",VLOOKUP(IF(ISTEXT(B50),0,B50),台帳!$A$2:$K$500,2,0))</f>
        <v/>
      </c>
      <c r="AR50" s="61"/>
      <c r="AS50" s="61"/>
      <c r="AT50" s="61"/>
    </row>
    <row r="51" spans="1:46" ht="15.75" customHeight="1" x14ac:dyDescent="0.15">
      <c r="A51" s="100">
        <v>8</v>
      </c>
      <c r="B51" s="43"/>
      <c r="C51" s="229" t="str">
        <f>IF(B51="","",VLOOKUP(IF(ISTEXT(B51),0,B51),台帳!$A$2:$K$500,3,0))</f>
        <v/>
      </c>
      <c r="D51" s="230"/>
      <c r="E51" s="230"/>
      <c r="F51" s="230"/>
      <c r="G51" s="230"/>
      <c r="H51" s="230"/>
      <c r="I51" s="230"/>
      <c r="J51" s="230"/>
      <c r="K51" s="230"/>
      <c r="L51" s="230"/>
      <c r="M51" s="230"/>
      <c r="N51" s="230"/>
      <c r="O51" s="230"/>
      <c r="P51" s="230"/>
      <c r="Q51" s="231"/>
      <c r="R51" s="229" t="str">
        <f>IF(B51="","",VLOOKUP(IF(ISTEXT(B51),0,B51),台帳!$A$2:$K$500,11,0))</f>
        <v/>
      </c>
      <c r="S51" s="230"/>
      <c r="T51" s="230"/>
      <c r="U51" s="230"/>
      <c r="V51" s="230"/>
      <c r="W51" s="230"/>
      <c r="X51" s="230"/>
      <c r="Y51" s="230"/>
      <c r="Z51" s="230"/>
      <c r="AA51" s="230"/>
      <c r="AB51" s="230"/>
      <c r="AC51" s="230"/>
      <c r="AD51" s="230"/>
      <c r="AE51" s="230"/>
      <c r="AF51" s="231"/>
      <c r="AG51" s="232" t="str">
        <f>IF(B51="","",VLOOKUP(IF(ISTEXT(B51),0,B51),台帳!$A$2:$K$500,10,0))</f>
        <v/>
      </c>
      <c r="AH51" s="233"/>
      <c r="AI51" s="233"/>
      <c r="AJ51" s="233"/>
      <c r="AK51" s="233"/>
      <c r="AL51" s="233"/>
      <c r="AM51" s="234"/>
      <c r="AN51" s="202">
        <f t="shared" si="3"/>
        <v>0</v>
      </c>
      <c r="AO51" s="69" t="str">
        <f>IF(AND(B51=0,SUM(B52:B$78)&gt;0),"←未入力",IF(IFERROR(C51,1)=1,"←エラー",IF(COUNTIF(B$44:B$78,B51)&gt;1,"重複","")))</f>
        <v/>
      </c>
      <c r="AP51" s="61"/>
      <c r="AQ51" s="101" t="str">
        <f>IF(B51="","",VLOOKUP(IF(ISTEXT(B51),0,B51),台帳!$A$2:$K$500,2,0))</f>
        <v/>
      </c>
      <c r="AR51" s="61"/>
      <c r="AS51" s="61"/>
      <c r="AT51" s="61"/>
    </row>
    <row r="52" spans="1:46" ht="15.75" customHeight="1" x14ac:dyDescent="0.15">
      <c r="A52" s="100">
        <v>9</v>
      </c>
      <c r="B52" s="43"/>
      <c r="C52" s="229" t="str">
        <f>IF(B52="","",VLOOKUP(IF(ISTEXT(B52),0,B52),台帳!$A$2:$K$500,3,0))</f>
        <v/>
      </c>
      <c r="D52" s="230"/>
      <c r="E52" s="230"/>
      <c r="F52" s="230"/>
      <c r="G52" s="230"/>
      <c r="H52" s="230"/>
      <c r="I52" s="230"/>
      <c r="J52" s="230"/>
      <c r="K52" s="230"/>
      <c r="L52" s="230"/>
      <c r="M52" s="230"/>
      <c r="N52" s="230"/>
      <c r="O52" s="230"/>
      <c r="P52" s="230"/>
      <c r="Q52" s="231"/>
      <c r="R52" s="229" t="str">
        <f>IF(B52="","",VLOOKUP(IF(ISTEXT(B52),0,B52),台帳!$A$2:$K$500,11,0))</f>
        <v/>
      </c>
      <c r="S52" s="230"/>
      <c r="T52" s="230"/>
      <c r="U52" s="230"/>
      <c r="V52" s="230"/>
      <c r="W52" s="230"/>
      <c r="X52" s="230"/>
      <c r="Y52" s="230"/>
      <c r="Z52" s="230"/>
      <c r="AA52" s="230"/>
      <c r="AB52" s="230"/>
      <c r="AC52" s="230"/>
      <c r="AD52" s="230"/>
      <c r="AE52" s="230"/>
      <c r="AF52" s="231"/>
      <c r="AG52" s="232" t="str">
        <f>IF(B52="","",VLOOKUP(IF(ISTEXT(B52),0,B52),台帳!$A$2:$K$500,10,0))</f>
        <v/>
      </c>
      <c r="AH52" s="233"/>
      <c r="AI52" s="233"/>
      <c r="AJ52" s="233"/>
      <c r="AK52" s="233"/>
      <c r="AL52" s="233"/>
      <c r="AM52" s="234"/>
      <c r="AN52" s="202">
        <f t="shared" si="3"/>
        <v>0</v>
      </c>
      <c r="AO52" s="69" t="str">
        <f>IF(AND(B52=0,SUM(B53:B$78)&gt;0),"←未入力",IF(IFERROR(C52,1)=1,"←エラー",IF(COUNTIF(B$44:B$78,B52)&gt;1,"重複","")))</f>
        <v/>
      </c>
      <c r="AP52" s="61"/>
      <c r="AQ52" s="101" t="str">
        <f>IF(B52="","",VLOOKUP(IF(ISTEXT(B52),0,B52),台帳!$A$2:$K$500,2,0))</f>
        <v/>
      </c>
      <c r="AR52" s="61"/>
      <c r="AS52" s="61"/>
      <c r="AT52" s="61"/>
    </row>
    <row r="53" spans="1:46" ht="15.75" customHeight="1" x14ac:dyDescent="0.15">
      <c r="A53" s="100">
        <v>10</v>
      </c>
      <c r="B53" s="43"/>
      <c r="C53" s="229" t="str">
        <f>IF(B53="","",VLOOKUP(IF(ISTEXT(B53),0,B53),台帳!$A$2:$K$500,3,0))</f>
        <v/>
      </c>
      <c r="D53" s="230"/>
      <c r="E53" s="230"/>
      <c r="F53" s="230"/>
      <c r="G53" s="230"/>
      <c r="H53" s="230"/>
      <c r="I53" s="230"/>
      <c r="J53" s="230"/>
      <c r="K53" s="230"/>
      <c r="L53" s="230"/>
      <c r="M53" s="230"/>
      <c r="N53" s="230"/>
      <c r="O53" s="230"/>
      <c r="P53" s="230"/>
      <c r="Q53" s="231"/>
      <c r="R53" s="229" t="str">
        <f>IF(B53="","",VLOOKUP(IF(ISTEXT(B53),0,B53),台帳!$A$2:$K$500,11,0))</f>
        <v/>
      </c>
      <c r="S53" s="230"/>
      <c r="T53" s="230"/>
      <c r="U53" s="230"/>
      <c r="V53" s="230"/>
      <c r="W53" s="230"/>
      <c r="X53" s="230"/>
      <c r="Y53" s="230"/>
      <c r="Z53" s="230"/>
      <c r="AA53" s="230"/>
      <c r="AB53" s="230"/>
      <c r="AC53" s="230"/>
      <c r="AD53" s="230"/>
      <c r="AE53" s="230"/>
      <c r="AF53" s="231"/>
      <c r="AG53" s="232" t="str">
        <f>IF(B53="","",VLOOKUP(IF(ISTEXT(B53),0,B53),台帳!$A$2:$K$500,10,0))</f>
        <v/>
      </c>
      <c r="AH53" s="233"/>
      <c r="AI53" s="233"/>
      <c r="AJ53" s="233"/>
      <c r="AK53" s="233"/>
      <c r="AL53" s="233"/>
      <c r="AM53" s="234"/>
      <c r="AN53" s="202">
        <f t="shared" si="3"/>
        <v>0</v>
      </c>
      <c r="AO53" s="69" t="str">
        <f>IF(AND(B53=0,SUM(B54:B$78)&gt;0),"←未入力",IF(IFERROR(C53,1)=1,"←エラー",IF(COUNTIF(B$44:B$78,B53)&gt;1,"重複","")))</f>
        <v/>
      </c>
      <c r="AP53" s="61"/>
      <c r="AQ53" s="101" t="str">
        <f>IF(B53="","",VLOOKUP(IF(ISTEXT(B53),0,B53),台帳!$A$2:$K$500,2,0))</f>
        <v/>
      </c>
      <c r="AR53" s="61"/>
      <c r="AS53" s="61"/>
      <c r="AT53" s="61"/>
    </row>
    <row r="54" spans="1:46" ht="15.75" customHeight="1" x14ac:dyDescent="0.15">
      <c r="A54" s="100">
        <v>11</v>
      </c>
      <c r="B54" s="43"/>
      <c r="C54" s="229" t="str">
        <f>IF(B54="","",VLOOKUP(IF(ISTEXT(B54),0,B54),台帳!$A$2:$K$500,3,0))</f>
        <v/>
      </c>
      <c r="D54" s="230"/>
      <c r="E54" s="230"/>
      <c r="F54" s="230"/>
      <c r="G54" s="230"/>
      <c r="H54" s="230"/>
      <c r="I54" s="230"/>
      <c r="J54" s="230"/>
      <c r="K54" s="230"/>
      <c r="L54" s="230"/>
      <c r="M54" s="230"/>
      <c r="N54" s="230"/>
      <c r="O54" s="230"/>
      <c r="P54" s="230"/>
      <c r="Q54" s="231"/>
      <c r="R54" s="229" t="str">
        <f>IF(B54="","",VLOOKUP(IF(ISTEXT(B54),0,B54),台帳!$A$2:$K$500,11,0))</f>
        <v/>
      </c>
      <c r="S54" s="230"/>
      <c r="T54" s="230"/>
      <c r="U54" s="230"/>
      <c r="V54" s="230"/>
      <c r="W54" s="230"/>
      <c r="X54" s="230"/>
      <c r="Y54" s="230"/>
      <c r="Z54" s="230"/>
      <c r="AA54" s="230"/>
      <c r="AB54" s="230"/>
      <c r="AC54" s="230"/>
      <c r="AD54" s="230"/>
      <c r="AE54" s="230"/>
      <c r="AF54" s="231"/>
      <c r="AG54" s="232" t="str">
        <f>IF(B54="","",VLOOKUP(IF(ISTEXT(B54),0,B54),台帳!$A$2:$K$500,10,0))</f>
        <v/>
      </c>
      <c r="AH54" s="233"/>
      <c r="AI54" s="233"/>
      <c r="AJ54" s="233"/>
      <c r="AK54" s="233"/>
      <c r="AL54" s="233"/>
      <c r="AM54" s="234"/>
      <c r="AN54" s="202">
        <f t="shared" si="3"/>
        <v>0</v>
      </c>
      <c r="AO54" s="69" t="str">
        <f>IF(AND(B54=0,SUM(B55:B$78)&gt;0),"←未入力",IF(IFERROR(C54,1)=1,"←エラー",IF(COUNTIF(B$44:B$78,B54)&gt;1,"重複","")))</f>
        <v/>
      </c>
      <c r="AP54" s="61"/>
      <c r="AQ54" s="101" t="str">
        <f>IF(B54="","",VLOOKUP(IF(ISTEXT(B54),0,B54),台帳!$A$2:$K$500,2,0))</f>
        <v/>
      </c>
      <c r="AR54" s="61"/>
      <c r="AS54" s="61"/>
      <c r="AT54" s="61"/>
    </row>
    <row r="55" spans="1:46" ht="15.75" customHeight="1" x14ac:dyDescent="0.15">
      <c r="A55" s="100">
        <v>12</v>
      </c>
      <c r="B55" s="43"/>
      <c r="C55" s="229" t="str">
        <f>IF(B55="","",VLOOKUP(IF(ISTEXT(B55),0,B55),台帳!$A$2:$K$500,3,0))</f>
        <v/>
      </c>
      <c r="D55" s="230"/>
      <c r="E55" s="230"/>
      <c r="F55" s="230"/>
      <c r="G55" s="230"/>
      <c r="H55" s="230"/>
      <c r="I55" s="230"/>
      <c r="J55" s="230"/>
      <c r="K55" s="230"/>
      <c r="L55" s="230"/>
      <c r="M55" s="230"/>
      <c r="N55" s="230"/>
      <c r="O55" s="230"/>
      <c r="P55" s="230"/>
      <c r="Q55" s="231"/>
      <c r="R55" s="229" t="str">
        <f>IF(B55="","",VLOOKUP(IF(ISTEXT(B55),0,B55),台帳!$A$2:$K$500,11,0))</f>
        <v/>
      </c>
      <c r="S55" s="230"/>
      <c r="T55" s="230"/>
      <c r="U55" s="230"/>
      <c r="V55" s="230"/>
      <c r="W55" s="230"/>
      <c r="X55" s="230"/>
      <c r="Y55" s="230"/>
      <c r="Z55" s="230"/>
      <c r="AA55" s="230"/>
      <c r="AB55" s="230"/>
      <c r="AC55" s="230"/>
      <c r="AD55" s="230"/>
      <c r="AE55" s="230"/>
      <c r="AF55" s="231"/>
      <c r="AG55" s="232" t="str">
        <f>IF(B55="","",VLOOKUP(IF(ISTEXT(B55),0,B55),台帳!$A$2:$K$500,10,0))</f>
        <v/>
      </c>
      <c r="AH55" s="233"/>
      <c r="AI55" s="233"/>
      <c r="AJ55" s="233"/>
      <c r="AK55" s="233"/>
      <c r="AL55" s="233"/>
      <c r="AM55" s="234"/>
      <c r="AN55" s="202">
        <f t="shared" si="3"/>
        <v>0</v>
      </c>
      <c r="AO55" s="69" t="str">
        <f>IF(AND(B55=0,SUM(B56:B$78)&gt;0),"←未入力",IF(IFERROR(C55,1)=1,"←エラー",IF(COUNTIF(B$44:B$78,B55)&gt;1,"重複","")))</f>
        <v/>
      </c>
      <c r="AP55" s="61"/>
      <c r="AQ55" s="101" t="str">
        <f>IF(B55="","",VLOOKUP(IF(ISTEXT(B55),0,B55),台帳!$A$2:$K$500,2,0))</f>
        <v/>
      </c>
      <c r="AR55" s="61"/>
      <c r="AS55" s="61"/>
      <c r="AT55" s="61"/>
    </row>
    <row r="56" spans="1:46" ht="15.75" customHeight="1" x14ac:dyDescent="0.15">
      <c r="A56" s="100">
        <v>13</v>
      </c>
      <c r="B56" s="43"/>
      <c r="C56" s="229" t="str">
        <f>IF(B56="","",VLOOKUP(IF(ISTEXT(B56),0,B56),台帳!$A$2:$K$500,3,0))</f>
        <v/>
      </c>
      <c r="D56" s="230"/>
      <c r="E56" s="230"/>
      <c r="F56" s="230"/>
      <c r="G56" s="230"/>
      <c r="H56" s="230"/>
      <c r="I56" s="230"/>
      <c r="J56" s="230"/>
      <c r="K56" s="230"/>
      <c r="L56" s="230"/>
      <c r="M56" s="230"/>
      <c r="N56" s="230"/>
      <c r="O56" s="230"/>
      <c r="P56" s="230"/>
      <c r="Q56" s="231"/>
      <c r="R56" s="229" t="str">
        <f>IF(B56="","",VLOOKUP(IF(ISTEXT(B56),0,B56),台帳!$A$2:$K$500,11,0))</f>
        <v/>
      </c>
      <c r="S56" s="230"/>
      <c r="T56" s="230"/>
      <c r="U56" s="230"/>
      <c r="V56" s="230"/>
      <c r="W56" s="230"/>
      <c r="X56" s="230"/>
      <c r="Y56" s="230"/>
      <c r="Z56" s="230"/>
      <c r="AA56" s="230"/>
      <c r="AB56" s="230"/>
      <c r="AC56" s="230"/>
      <c r="AD56" s="230"/>
      <c r="AE56" s="230"/>
      <c r="AF56" s="231"/>
      <c r="AG56" s="232" t="str">
        <f>IF(B56="","",VLOOKUP(IF(ISTEXT(B56),0,B56),台帳!$A$2:$K$500,10,0))</f>
        <v/>
      </c>
      <c r="AH56" s="233"/>
      <c r="AI56" s="233"/>
      <c r="AJ56" s="233"/>
      <c r="AK56" s="233"/>
      <c r="AL56" s="233"/>
      <c r="AM56" s="234"/>
      <c r="AN56" s="202">
        <f t="shared" si="3"/>
        <v>0</v>
      </c>
      <c r="AO56" s="69" t="str">
        <f>IF(AND(B56=0,SUM(B57:B$78)&gt;0),"←未入力",IF(IFERROR(C56,1)=1,"←エラー",IF(COUNTIF(B$44:B$78,B56)&gt;1,"重複","")))</f>
        <v/>
      </c>
      <c r="AP56" s="61"/>
      <c r="AQ56" s="101" t="str">
        <f>IF(B56="","",VLOOKUP(IF(ISTEXT(B56),0,B56),台帳!$A$2:$K$500,2,0))</f>
        <v/>
      </c>
      <c r="AR56" s="61"/>
      <c r="AS56" s="61"/>
      <c r="AT56" s="61"/>
    </row>
    <row r="57" spans="1:46" ht="15.75" customHeight="1" x14ac:dyDescent="0.15">
      <c r="A57" s="100">
        <v>14</v>
      </c>
      <c r="B57" s="43"/>
      <c r="C57" s="229" t="str">
        <f>IF(B57="","",VLOOKUP(IF(ISTEXT(B57),0,B57),台帳!$A$2:$K$500,3,0))</f>
        <v/>
      </c>
      <c r="D57" s="230"/>
      <c r="E57" s="230"/>
      <c r="F57" s="230"/>
      <c r="G57" s="230"/>
      <c r="H57" s="230"/>
      <c r="I57" s="230"/>
      <c r="J57" s="230"/>
      <c r="K57" s="230"/>
      <c r="L57" s="230"/>
      <c r="M57" s="230"/>
      <c r="N57" s="230"/>
      <c r="O57" s="230"/>
      <c r="P57" s="230"/>
      <c r="Q57" s="231"/>
      <c r="R57" s="229" t="str">
        <f>IF(B57="","",VLOOKUP(IF(ISTEXT(B57),0,B57),台帳!$A$2:$K$500,11,0))</f>
        <v/>
      </c>
      <c r="S57" s="230"/>
      <c r="T57" s="230"/>
      <c r="U57" s="230"/>
      <c r="V57" s="230"/>
      <c r="W57" s="230"/>
      <c r="X57" s="230"/>
      <c r="Y57" s="230"/>
      <c r="Z57" s="230"/>
      <c r="AA57" s="230"/>
      <c r="AB57" s="230"/>
      <c r="AC57" s="230"/>
      <c r="AD57" s="230"/>
      <c r="AE57" s="230"/>
      <c r="AF57" s="231"/>
      <c r="AG57" s="232" t="str">
        <f>IF(B57="","",VLOOKUP(IF(ISTEXT(B57),0,B57),台帳!$A$2:$K$500,10,0))</f>
        <v/>
      </c>
      <c r="AH57" s="233"/>
      <c r="AI57" s="233"/>
      <c r="AJ57" s="233"/>
      <c r="AK57" s="233"/>
      <c r="AL57" s="233"/>
      <c r="AM57" s="234"/>
      <c r="AN57" s="202">
        <f t="shared" si="3"/>
        <v>0</v>
      </c>
      <c r="AO57" s="69" t="str">
        <f>IF(AND(B57=0,SUM(B58:B$78)&gt;0),"←未入力",IF(IFERROR(C57,1)=1,"←エラー",IF(COUNTIF(B$44:B$78,B57)&gt;1,"重複","")))</f>
        <v/>
      </c>
      <c r="AP57" s="61"/>
      <c r="AQ57" s="101" t="str">
        <f>IF(B57="","",VLOOKUP(IF(ISTEXT(B57),0,B57),台帳!$A$2:$K$500,2,0))</f>
        <v/>
      </c>
      <c r="AR57" s="61"/>
      <c r="AS57" s="61"/>
      <c r="AT57" s="61"/>
    </row>
    <row r="58" spans="1:46" ht="15.75" customHeight="1" x14ac:dyDescent="0.15">
      <c r="A58" s="100">
        <v>15</v>
      </c>
      <c r="B58" s="43"/>
      <c r="C58" s="229" t="str">
        <f>IF(B58="","",VLOOKUP(IF(ISTEXT(B58),0,B58),台帳!$A$2:$K$500,3,0))</f>
        <v/>
      </c>
      <c r="D58" s="230"/>
      <c r="E58" s="230"/>
      <c r="F58" s="230"/>
      <c r="G58" s="230"/>
      <c r="H58" s="230"/>
      <c r="I58" s="230"/>
      <c r="J58" s="230"/>
      <c r="K58" s="230"/>
      <c r="L58" s="230"/>
      <c r="M58" s="230"/>
      <c r="N58" s="230"/>
      <c r="O58" s="230"/>
      <c r="P58" s="230"/>
      <c r="Q58" s="231"/>
      <c r="R58" s="229" t="str">
        <f>IF(B58="","",VLOOKUP(IF(ISTEXT(B58),0,B58),台帳!$A$2:$K$500,11,0))</f>
        <v/>
      </c>
      <c r="S58" s="230"/>
      <c r="T58" s="230"/>
      <c r="U58" s="230"/>
      <c r="V58" s="230"/>
      <c r="W58" s="230"/>
      <c r="X58" s="230"/>
      <c r="Y58" s="230"/>
      <c r="Z58" s="230"/>
      <c r="AA58" s="230"/>
      <c r="AB58" s="230"/>
      <c r="AC58" s="230"/>
      <c r="AD58" s="230"/>
      <c r="AE58" s="230"/>
      <c r="AF58" s="231"/>
      <c r="AG58" s="232" t="str">
        <f>IF(B58="","",VLOOKUP(IF(ISTEXT(B58),0,B58),台帳!$A$2:$K$500,10,0))</f>
        <v/>
      </c>
      <c r="AH58" s="233"/>
      <c r="AI58" s="233"/>
      <c r="AJ58" s="233"/>
      <c r="AK58" s="233"/>
      <c r="AL58" s="233"/>
      <c r="AM58" s="234"/>
      <c r="AN58" s="202">
        <f t="shared" si="3"/>
        <v>0</v>
      </c>
      <c r="AO58" s="69" t="str">
        <f>IF(AND(B58=0,SUM(B59:B$78)&gt;0),"←未入力",IF(IFERROR(C58,1)=1,"←エラー",IF(COUNTIF(B$44:B$78,B58)&gt;1,"重複","")))</f>
        <v/>
      </c>
      <c r="AP58" s="61"/>
      <c r="AQ58" s="101" t="str">
        <f>IF(B58="","",VLOOKUP(IF(ISTEXT(B58),0,B58),台帳!$A$2:$K$500,2,0))</f>
        <v/>
      </c>
      <c r="AR58" s="61"/>
      <c r="AS58" s="61"/>
      <c r="AT58" s="61"/>
    </row>
    <row r="59" spans="1:46" ht="15.75" customHeight="1" x14ac:dyDescent="0.15">
      <c r="A59" s="100">
        <v>16</v>
      </c>
      <c r="B59" s="43"/>
      <c r="C59" s="229" t="str">
        <f>IF(B59="","",VLOOKUP(IF(ISTEXT(B59),0,B59),台帳!$A$2:$K$500,3,0))</f>
        <v/>
      </c>
      <c r="D59" s="230"/>
      <c r="E59" s="230"/>
      <c r="F59" s="230"/>
      <c r="G59" s="230"/>
      <c r="H59" s="230"/>
      <c r="I59" s="230"/>
      <c r="J59" s="230"/>
      <c r="K59" s="230"/>
      <c r="L59" s="230"/>
      <c r="M59" s="230"/>
      <c r="N59" s="230"/>
      <c r="O59" s="230"/>
      <c r="P59" s="230"/>
      <c r="Q59" s="231"/>
      <c r="R59" s="229" t="str">
        <f>IF(B59="","",VLOOKUP(IF(ISTEXT(B59),0,B59),台帳!$A$2:$K$500,11,0))</f>
        <v/>
      </c>
      <c r="S59" s="230"/>
      <c r="T59" s="230"/>
      <c r="U59" s="230"/>
      <c r="V59" s="230"/>
      <c r="W59" s="230"/>
      <c r="X59" s="230"/>
      <c r="Y59" s="230"/>
      <c r="Z59" s="230"/>
      <c r="AA59" s="230"/>
      <c r="AB59" s="230"/>
      <c r="AC59" s="230"/>
      <c r="AD59" s="230"/>
      <c r="AE59" s="230"/>
      <c r="AF59" s="231"/>
      <c r="AG59" s="232" t="str">
        <f>IF(B59="","",VLOOKUP(IF(ISTEXT(B59),0,B59),台帳!$A$2:$K$500,10,0))</f>
        <v/>
      </c>
      <c r="AH59" s="233"/>
      <c r="AI59" s="233"/>
      <c r="AJ59" s="233"/>
      <c r="AK59" s="233"/>
      <c r="AL59" s="233"/>
      <c r="AM59" s="234"/>
      <c r="AN59" s="202">
        <f t="shared" si="3"/>
        <v>0</v>
      </c>
      <c r="AO59" s="69" t="str">
        <f>IF(AND(B59=0,SUM(B60:B$78)&gt;0),"←未入力",IF(IFERROR(C59,1)=1,"←エラー",IF(COUNTIF(B$44:B$78,B59)&gt;1,"重複","")))</f>
        <v/>
      </c>
      <c r="AP59" s="61"/>
      <c r="AQ59" s="101" t="str">
        <f>IF(B59="","",VLOOKUP(IF(ISTEXT(B59),0,B59),台帳!$A$2:$K$500,2,0))</f>
        <v/>
      </c>
      <c r="AR59" s="61"/>
      <c r="AS59" s="61"/>
      <c r="AT59" s="61"/>
    </row>
    <row r="60" spans="1:46" ht="15.75" customHeight="1" x14ac:dyDescent="0.15">
      <c r="A60" s="100">
        <v>17</v>
      </c>
      <c r="B60" s="43"/>
      <c r="C60" s="229" t="str">
        <f>IF(B60="","",VLOOKUP(IF(ISTEXT(B60),0,B60),台帳!$A$2:$K$500,3,0))</f>
        <v/>
      </c>
      <c r="D60" s="230"/>
      <c r="E60" s="230"/>
      <c r="F60" s="230"/>
      <c r="G60" s="230"/>
      <c r="H60" s="230"/>
      <c r="I60" s="230"/>
      <c r="J60" s="230"/>
      <c r="K60" s="230"/>
      <c r="L60" s="230"/>
      <c r="M60" s="230"/>
      <c r="N60" s="230"/>
      <c r="O60" s="230"/>
      <c r="P60" s="230"/>
      <c r="Q60" s="231"/>
      <c r="R60" s="229" t="str">
        <f>IF(B60="","",VLOOKUP(IF(ISTEXT(B60),0,B60),台帳!$A$2:$K$500,11,0))</f>
        <v/>
      </c>
      <c r="S60" s="230"/>
      <c r="T60" s="230"/>
      <c r="U60" s="230"/>
      <c r="V60" s="230"/>
      <c r="W60" s="230"/>
      <c r="X60" s="230"/>
      <c r="Y60" s="230"/>
      <c r="Z60" s="230"/>
      <c r="AA60" s="230"/>
      <c r="AB60" s="230"/>
      <c r="AC60" s="230"/>
      <c r="AD60" s="230"/>
      <c r="AE60" s="230"/>
      <c r="AF60" s="231"/>
      <c r="AG60" s="232" t="str">
        <f>IF(B60="","",VLOOKUP(IF(ISTEXT(B60),0,B60),台帳!$A$2:$K$500,10,0))</f>
        <v/>
      </c>
      <c r="AH60" s="233"/>
      <c r="AI60" s="233"/>
      <c r="AJ60" s="233"/>
      <c r="AK60" s="233"/>
      <c r="AL60" s="233"/>
      <c r="AM60" s="234"/>
      <c r="AN60" s="202">
        <f t="shared" si="3"/>
        <v>0</v>
      </c>
      <c r="AO60" s="69" t="str">
        <f>IF(AND(B60=0,SUM(B61:B$78)&gt;0),"←未入力",IF(IFERROR(C60,1)=1,"←エラー",IF(COUNTIF(B$44:B$78,B60)&gt;1,"重複","")))</f>
        <v/>
      </c>
      <c r="AP60" s="61"/>
      <c r="AQ60" s="101" t="str">
        <f>IF(B60="","",VLOOKUP(IF(ISTEXT(B60),0,B60),台帳!$A$2:$K$500,2,0))</f>
        <v/>
      </c>
      <c r="AR60" s="61"/>
      <c r="AS60" s="61"/>
      <c r="AT60" s="61"/>
    </row>
    <row r="61" spans="1:46" ht="15.75" customHeight="1" x14ac:dyDescent="0.15">
      <c r="A61" s="100">
        <v>18</v>
      </c>
      <c r="B61" s="43"/>
      <c r="C61" s="229" t="str">
        <f>IF(B61="","",VLOOKUP(IF(ISTEXT(B61),0,B61),台帳!$A$2:$K$500,3,0))</f>
        <v/>
      </c>
      <c r="D61" s="230"/>
      <c r="E61" s="230"/>
      <c r="F61" s="230"/>
      <c r="G61" s="230"/>
      <c r="H61" s="230"/>
      <c r="I61" s="230"/>
      <c r="J61" s="230"/>
      <c r="K61" s="230"/>
      <c r="L61" s="230"/>
      <c r="M61" s="230"/>
      <c r="N61" s="230"/>
      <c r="O61" s="230"/>
      <c r="P61" s="230"/>
      <c r="Q61" s="231"/>
      <c r="R61" s="229" t="str">
        <f>IF(B61="","",VLOOKUP(IF(ISTEXT(B61),0,B61),台帳!$A$2:$K$500,11,0))</f>
        <v/>
      </c>
      <c r="S61" s="230"/>
      <c r="T61" s="230"/>
      <c r="U61" s="230"/>
      <c r="V61" s="230"/>
      <c r="W61" s="230"/>
      <c r="X61" s="230"/>
      <c r="Y61" s="230"/>
      <c r="Z61" s="230"/>
      <c r="AA61" s="230"/>
      <c r="AB61" s="230"/>
      <c r="AC61" s="230"/>
      <c r="AD61" s="230"/>
      <c r="AE61" s="230"/>
      <c r="AF61" s="231"/>
      <c r="AG61" s="232" t="str">
        <f>IF(B61="","",VLOOKUP(IF(ISTEXT(B61),0,B61),台帳!$A$2:$K$500,10,0))</f>
        <v/>
      </c>
      <c r="AH61" s="233"/>
      <c r="AI61" s="233"/>
      <c r="AJ61" s="233"/>
      <c r="AK61" s="233"/>
      <c r="AL61" s="233"/>
      <c r="AM61" s="234"/>
      <c r="AN61" s="202">
        <f t="shared" si="3"/>
        <v>0</v>
      </c>
      <c r="AO61" s="69" t="str">
        <f>IF(AND(B61=0,SUM(B62:B$78)&gt;0),"←未入力",IF(IFERROR(C61,1)=1,"←エラー",IF(COUNTIF(B$44:B$78,B61)&gt;1,"重複","")))</f>
        <v/>
      </c>
      <c r="AP61" s="61"/>
      <c r="AQ61" s="101" t="str">
        <f>IF(B61="","",VLOOKUP(IF(ISTEXT(B61),0,B61),台帳!$A$2:$K$500,2,0))</f>
        <v/>
      </c>
      <c r="AR61" s="61"/>
      <c r="AS61" s="61"/>
      <c r="AT61" s="61"/>
    </row>
    <row r="62" spans="1:46" ht="15.75" customHeight="1" x14ac:dyDescent="0.15">
      <c r="A62" s="100">
        <v>19</v>
      </c>
      <c r="B62" s="43"/>
      <c r="C62" s="229" t="str">
        <f>IF(B62="","",VLOOKUP(IF(ISTEXT(B62),0,B62),台帳!$A$2:$K$500,3,0))</f>
        <v/>
      </c>
      <c r="D62" s="230"/>
      <c r="E62" s="230"/>
      <c r="F62" s="230"/>
      <c r="G62" s="230"/>
      <c r="H62" s="230"/>
      <c r="I62" s="230"/>
      <c r="J62" s="230"/>
      <c r="K62" s="230"/>
      <c r="L62" s="230"/>
      <c r="M62" s="230"/>
      <c r="N62" s="230"/>
      <c r="O62" s="230"/>
      <c r="P62" s="230"/>
      <c r="Q62" s="231"/>
      <c r="R62" s="229" t="str">
        <f>IF(B62="","",VLOOKUP(IF(ISTEXT(B62),0,B62),台帳!$A$2:$K$500,11,0))</f>
        <v/>
      </c>
      <c r="S62" s="230"/>
      <c r="T62" s="230"/>
      <c r="U62" s="230"/>
      <c r="V62" s="230"/>
      <c r="W62" s="230"/>
      <c r="X62" s="230"/>
      <c r="Y62" s="230"/>
      <c r="Z62" s="230"/>
      <c r="AA62" s="230"/>
      <c r="AB62" s="230"/>
      <c r="AC62" s="230"/>
      <c r="AD62" s="230"/>
      <c r="AE62" s="230"/>
      <c r="AF62" s="231"/>
      <c r="AG62" s="232" t="str">
        <f>IF(B62="","",VLOOKUP(IF(ISTEXT(B62),0,B62),台帳!$A$2:$K$500,10,0))</f>
        <v/>
      </c>
      <c r="AH62" s="233"/>
      <c r="AI62" s="233"/>
      <c r="AJ62" s="233"/>
      <c r="AK62" s="233"/>
      <c r="AL62" s="233"/>
      <c r="AM62" s="234"/>
      <c r="AN62" s="202">
        <f t="shared" si="3"/>
        <v>0</v>
      </c>
      <c r="AO62" s="69" t="str">
        <f>IF(AND(B62=0,SUM(B63:B$78)&gt;0),"←未入力",IF(IFERROR(C62,1)=1,"←エラー",IF(COUNTIF(B$44:B$78,B62)&gt;1,"重複","")))</f>
        <v/>
      </c>
      <c r="AP62" s="61"/>
      <c r="AQ62" s="101" t="str">
        <f>IF(B62="","",VLOOKUP(IF(ISTEXT(B62),0,B62),台帳!$A$2:$K$500,2,0))</f>
        <v/>
      </c>
      <c r="AR62" s="61"/>
      <c r="AS62" s="61"/>
      <c r="AT62" s="61"/>
    </row>
    <row r="63" spans="1:46" ht="15.75" customHeight="1" x14ac:dyDescent="0.15">
      <c r="A63" s="100">
        <v>20</v>
      </c>
      <c r="B63" s="43"/>
      <c r="C63" s="229" t="str">
        <f>IF(B63="","",VLOOKUP(IF(ISTEXT(B63),0,B63),台帳!$A$2:$K$500,3,0))</f>
        <v/>
      </c>
      <c r="D63" s="230"/>
      <c r="E63" s="230"/>
      <c r="F63" s="230"/>
      <c r="G63" s="230"/>
      <c r="H63" s="230"/>
      <c r="I63" s="230"/>
      <c r="J63" s="230"/>
      <c r="K63" s="230"/>
      <c r="L63" s="230"/>
      <c r="M63" s="230"/>
      <c r="N63" s="230"/>
      <c r="O63" s="230"/>
      <c r="P63" s="230"/>
      <c r="Q63" s="231"/>
      <c r="R63" s="229" t="str">
        <f>IF(B63="","",VLOOKUP(IF(ISTEXT(B63),0,B63),台帳!$A$2:$K$500,11,0))</f>
        <v/>
      </c>
      <c r="S63" s="230"/>
      <c r="T63" s="230"/>
      <c r="U63" s="230"/>
      <c r="V63" s="230"/>
      <c r="W63" s="230"/>
      <c r="X63" s="230"/>
      <c r="Y63" s="230"/>
      <c r="Z63" s="230"/>
      <c r="AA63" s="230"/>
      <c r="AB63" s="230"/>
      <c r="AC63" s="230"/>
      <c r="AD63" s="230"/>
      <c r="AE63" s="230"/>
      <c r="AF63" s="231"/>
      <c r="AG63" s="232" t="str">
        <f>IF(B63="","",VLOOKUP(IF(ISTEXT(B63),0,B63),台帳!$A$2:$K$500,10,0))</f>
        <v/>
      </c>
      <c r="AH63" s="233"/>
      <c r="AI63" s="233"/>
      <c r="AJ63" s="233"/>
      <c r="AK63" s="233"/>
      <c r="AL63" s="233"/>
      <c r="AM63" s="234"/>
      <c r="AN63" s="202">
        <f t="shared" si="3"/>
        <v>0</v>
      </c>
      <c r="AO63" s="69" t="str">
        <f>IF(AND(B63=0,SUM(B64:B$78)&gt;0),"←未入力",IF(IFERROR(C63,1)=1,"←エラー",IF(COUNTIF(B$44:B$78,B63)&gt;1,"重複","")))</f>
        <v/>
      </c>
      <c r="AP63" s="61"/>
      <c r="AQ63" s="101" t="str">
        <f>IF(B63="","",VLOOKUP(IF(ISTEXT(B63),0,B63),台帳!$A$2:$K$500,2,0))</f>
        <v/>
      </c>
      <c r="AR63" s="61"/>
      <c r="AS63" s="61"/>
      <c r="AT63" s="61"/>
    </row>
    <row r="64" spans="1:46" ht="15.75" customHeight="1" x14ac:dyDescent="0.15">
      <c r="A64" s="100">
        <v>21</v>
      </c>
      <c r="B64" s="43"/>
      <c r="C64" s="229" t="str">
        <f>IF(B64="","",VLOOKUP(IF(ISTEXT(B64),0,B64),台帳!$A$2:$K$500,3,0))</f>
        <v/>
      </c>
      <c r="D64" s="230"/>
      <c r="E64" s="230"/>
      <c r="F64" s="230"/>
      <c r="G64" s="230"/>
      <c r="H64" s="230"/>
      <c r="I64" s="230"/>
      <c r="J64" s="230"/>
      <c r="K64" s="230"/>
      <c r="L64" s="230"/>
      <c r="M64" s="230"/>
      <c r="N64" s="230"/>
      <c r="O64" s="230"/>
      <c r="P64" s="230"/>
      <c r="Q64" s="231"/>
      <c r="R64" s="229" t="str">
        <f>IF(B64="","",VLOOKUP(IF(ISTEXT(B64),0,B64),台帳!$A$2:$K$500,11,0))</f>
        <v/>
      </c>
      <c r="S64" s="230"/>
      <c r="T64" s="230"/>
      <c r="U64" s="230"/>
      <c r="V64" s="230"/>
      <c r="W64" s="230"/>
      <c r="X64" s="230"/>
      <c r="Y64" s="230"/>
      <c r="Z64" s="230"/>
      <c r="AA64" s="230"/>
      <c r="AB64" s="230"/>
      <c r="AC64" s="230"/>
      <c r="AD64" s="230"/>
      <c r="AE64" s="230"/>
      <c r="AF64" s="231"/>
      <c r="AG64" s="232" t="str">
        <f>IF(B64="","",VLOOKUP(IF(ISTEXT(B64),0,B64),台帳!$A$2:$K$500,10,0))</f>
        <v/>
      </c>
      <c r="AH64" s="233"/>
      <c r="AI64" s="233"/>
      <c r="AJ64" s="233"/>
      <c r="AK64" s="233"/>
      <c r="AL64" s="233"/>
      <c r="AM64" s="234"/>
      <c r="AN64" s="202">
        <f t="shared" si="3"/>
        <v>0</v>
      </c>
      <c r="AO64" s="69" t="str">
        <f>IF(AND(B64=0,SUM(B65:B$78)&gt;0),"←未入力",IF(IFERROR(C64,1)=1,"←エラー",IF(COUNTIF(B$44:B$78,B64)&gt;1,"重複","")))</f>
        <v/>
      </c>
      <c r="AP64" s="61"/>
      <c r="AQ64" s="101" t="str">
        <f>IF(B64="","",VLOOKUP(IF(ISTEXT(B64),0,B64),台帳!$A$2:$K$500,2,0))</f>
        <v/>
      </c>
      <c r="AR64" s="61"/>
      <c r="AS64" s="61"/>
      <c r="AT64" s="61"/>
    </row>
    <row r="65" spans="1:46" ht="15.75" customHeight="1" x14ac:dyDescent="0.15">
      <c r="A65" s="100">
        <v>22</v>
      </c>
      <c r="B65" s="43"/>
      <c r="C65" s="229" t="str">
        <f>IF(B65="","",VLOOKUP(IF(ISTEXT(B65),0,B65),台帳!$A$2:$K$500,3,0))</f>
        <v/>
      </c>
      <c r="D65" s="230"/>
      <c r="E65" s="230"/>
      <c r="F65" s="230"/>
      <c r="G65" s="230"/>
      <c r="H65" s="230"/>
      <c r="I65" s="230"/>
      <c r="J65" s="230"/>
      <c r="K65" s="230"/>
      <c r="L65" s="230"/>
      <c r="M65" s="230"/>
      <c r="N65" s="230"/>
      <c r="O65" s="230"/>
      <c r="P65" s="230"/>
      <c r="Q65" s="231"/>
      <c r="R65" s="229" t="str">
        <f>IF(B65="","",VLOOKUP(IF(ISTEXT(B65),0,B65),台帳!$A$2:$K$500,11,0))</f>
        <v/>
      </c>
      <c r="S65" s="230"/>
      <c r="T65" s="230"/>
      <c r="U65" s="230"/>
      <c r="V65" s="230"/>
      <c r="W65" s="230"/>
      <c r="X65" s="230"/>
      <c r="Y65" s="230"/>
      <c r="Z65" s="230"/>
      <c r="AA65" s="230"/>
      <c r="AB65" s="230"/>
      <c r="AC65" s="230"/>
      <c r="AD65" s="230"/>
      <c r="AE65" s="230"/>
      <c r="AF65" s="231"/>
      <c r="AG65" s="232" t="str">
        <f>IF(B65="","",VLOOKUP(IF(ISTEXT(B65),0,B65),台帳!$A$2:$K$500,10,0))</f>
        <v/>
      </c>
      <c r="AH65" s="233"/>
      <c r="AI65" s="233"/>
      <c r="AJ65" s="233"/>
      <c r="AK65" s="233"/>
      <c r="AL65" s="233"/>
      <c r="AM65" s="234"/>
      <c r="AN65" s="202">
        <f t="shared" si="3"/>
        <v>0</v>
      </c>
      <c r="AO65" s="69" t="str">
        <f>IF(AND(B65=0,SUM(B66:B$78)&gt;0),"←未入力",IF(IFERROR(C65,1)=1,"←エラー",IF(COUNTIF(B$44:B$78,B65)&gt;1,"重複","")))</f>
        <v/>
      </c>
      <c r="AP65" s="61"/>
      <c r="AQ65" s="101" t="str">
        <f>IF(B65="","",VLOOKUP(IF(ISTEXT(B65),0,B65),台帳!$A$2:$K$500,2,0))</f>
        <v/>
      </c>
      <c r="AR65" s="61"/>
      <c r="AS65" s="61"/>
      <c r="AT65" s="61"/>
    </row>
    <row r="66" spans="1:46" ht="15.75" customHeight="1" x14ac:dyDescent="0.15">
      <c r="A66" s="100">
        <v>23</v>
      </c>
      <c r="B66" s="43"/>
      <c r="C66" s="229" t="str">
        <f>IF(B66="","",VLOOKUP(IF(ISTEXT(B66),0,B66),台帳!$A$2:$K$500,3,0))</f>
        <v/>
      </c>
      <c r="D66" s="230"/>
      <c r="E66" s="230"/>
      <c r="F66" s="230"/>
      <c r="G66" s="230"/>
      <c r="H66" s="230"/>
      <c r="I66" s="230"/>
      <c r="J66" s="230"/>
      <c r="K66" s="230"/>
      <c r="L66" s="230"/>
      <c r="M66" s="230"/>
      <c r="N66" s="230"/>
      <c r="O66" s="230"/>
      <c r="P66" s="230"/>
      <c r="Q66" s="231"/>
      <c r="R66" s="229" t="str">
        <f>IF(B66="","",VLOOKUP(IF(ISTEXT(B66),0,B66),台帳!$A$2:$K$500,11,0))</f>
        <v/>
      </c>
      <c r="S66" s="230"/>
      <c r="T66" s="230"/>
      <c r="U66" s="230"/>
      <c r="V66" s="230"/>
      <c r="W66" s="230"/>
      <c r="X66" s="230"/>
      <c r="Y66" s="230"/>
      <c r="Z66" s="230"/>
      <c r="AA66" s="230"/>
      <c r="AB66" s="230"/>
      <c r="AC66" s="230"/>
      <c r="AD66" s="230"/>
      <c r="AE66" s="230"/>
      <c r="AF66" s="231"/>
      <c r="AG66" s="232" t="str">
        <f>IF(B66="","",VLOOKUP(IF(ISTEXT(B66),0,B66),台帳!$A$2:$K$500,10,0))</f>
        <v/>
      </c>
      <c r="AH66" s="233"/>
      <c r="AI66" s="233"/>
      <c r="AJ66" s="233"/>
      <c r="AK66" s="233"/>
      <c r="AL66" s="233"/>
      <c r="AM66" s="234"/>
      <c r="AN66" s="202">
        <f t="shared" si="3"/>
        <v>0</v>
      </c>
      <c r="AO66" s="69" t="str">
        <f>IF(AND(B66=0,SUM(B67:B$78)&gt;0),"←未入力",IF(IFERROR(C66,1)=1,"←エラー",IF(COUNTIF(B$44:B$78,B66)&gt;1,"重複","")))</f>
        <v/>
      </c>
      <c r="AP66" s="61"/>
      <c r="AQ66" s="101" t="str">
        <f>IF(B66="","",VLOOKUP(IF(ISTEXT(B66),0,B66),台帳!$A$2:$K$500,2,0))</f>
        <v/>
      </c>
      <c r="AR66" s="61"/>
      <c r="AS66" s="61"/>
      <c r="AT66" s="61"/>
    </row>
    <row r="67" spans="1:46" ht="15.75" customHeight="1" x14ac:dyDescent="0.15">
      <c r="A67" s="100">
        <v>24</v>
      </c>
      <c r="B67" s="43"/>
      <c r="C67" s="229" t="str">
        <f>IF(B67="","",VLOOKUP(IF(ISTEXT(B67),0,B67),台帳!$A$2:$K$500,3,0))</f>
        <v/>
      </c>
      <c r="D67" s="230"/>
      <c r="E67" s="230"/>
      <c r="F67" s="230"/>
      <c r="G67" s="230"/>
      <c r="H67" s="230"/>
      <c r="I67" s="230"/>
      <c r="J67" s="230"/>
      <c r="K67" s="230"/>
      <c r="L67" s="230"/>
      <c r="M67" s="230"/>
      <c r="N67" s="230"/>
      <c r="O67" s="230"/>
      <c r="P67" s="230"/>
      <c r="Q67" s="231"/>
      <c r="R67" s="229" t="str">
        <f>IF(B67="","",VLOOKUP(IF(ISTEXT(B67),0,B67),台帳!$A$2:$K$500,11,0))</f>
        <v/>
      </c>
      <c r="S67" s="230"/>
      <c r="T67" s="230"/>
      <c r="U67" s="230"/>
      <c r="V67" s="230"/>
      <c r="W67" s="230"/>
      <c r="X67" s="230"/>
      <c r="Y67" s="230"/>
      <c r="Z67" s="230"/>
      <c r="AA67" s="230"/>
      <c r="AB67" s="230"/>
      <c r="AC67" s="230"/>
      <c r="AD67" s="230"/>
      <c r="AE67" s="230"/>
      <c r="AF67" s="231"/>
      <c r="AG67" s="232" t="str">
        <f>IF(B67="","",VLOOKUP(IF(ISTEXT(B67),0,B67),台帳!$A$2:$K$500,10,0))</f>
        <v/>
      </c>
      <c r="AH67" s="233"/>
      <c r="AI67" s="233"/>
      <c r="AJ67" s="233"/>
      <c r="AK67" s="233"/>
      <c r="AL67" s="233"/>
      <c r="AM67" s="234"/>
      <c r="AN67" s="202">
        <f t="shared" si="3"/>
        <v>0</v>
      </c>
      <c r="AO67" s="69" t="str">
        <f>IF(AND(B67=0,SUM(B68:B$78)&gt;0),"←未入力",IF(IFERROR(C67,1)=1,"←エラー",IF(COUNTIF(B$44:B$78,B67)&gt;1,"重複","")))</f>
        <v/>
      </c>
      <c r="AP67" s="61"/>
      <c r="AQ67" s="101" t="str">
        <f>IF(B67="","",VLOOKUP(IF(ISTEXT(B67),0,B67),台帳!$A$2:$K$500,2,0))</f>
        <v/>
      </c>
      <c r="AR67" s="61"/>
      <c r="AS67" s="61"/>
      <c r="AT67" s="61"/>
    </row>
    <row r="68" spans="1:46" ht="15.75" customHeight="1" x14ac:dyDescent="0.15">
      <c r="A68" s="100">
        <v>25</v>
      </c>
      <c r="B68" s="43"/>
      <c r="C68" s="229" t="str">
        <f>IF(B68="","",VLOOKUP(IF(ISTEXT(B68),0,B68),台帳!$A$2:$K$500,3,0))</f>
        <v/>
      </c>
      <c r="D68" s="230"/>
      <c r="E68" s="230"/>
      <c r="F68" s="230"/>
      <c r="G68" s="230"/>
      <c r="H68" s="230"/>
      <c r="I68" s="230"/>
      <c r="J68" s="230"/>
      <c r="K68" s="230"/>
      <c r="L68" s="230"/>
      <c r="M68" s="230"/>
      <c r="N68" s="230"/>
      <c r="O68" s="230"/>
      <c r="P68" s="230"/>
      <c r="Q68" s="231"/>
      <c r="R68" s="229" t="str">
        <f>IF(B68="","",VLOOKUP(IF(ISTEXT(B68),0,B68),台帳!$A$2:$K$500,11,0))</f>
        <v/>
      </c>
      <c r="S68" s="230"/>
      <c r="T68" s="230"/>
      <c r="U68" s="230"/>
      <c r="V68" s="230"/>
      <c r="W68" s="230"/>
      <c r="X68" s="230"/>
      <c r="Y68" s="230"/>
      <c r="Z68" s="230"/>
      <c r="AA68" s="230"/>
      <c r="AB68" s="230"/>
      <c r="AC68" s="230"/>
      <c r="AD68" s="230"/>
      <c r="AE68" s="230"/>
      <c r="AF68" s="231"/>
      <c r="AG68" s="232" t="str">
        <f>IF(B68="","",VLOOKUP(IF(ISTEXT(B68),0,B68),台帳!$A$2:$K$500,10,0))</f>
        <v/>
      </c>
      <c r="AH68" s="233"/>
      <c r="AI68" s="233"/>
      <c r="AJ68" s="233"/>
      <c r="AK68" s="233"/>
      <c r="AL68" s="233"/>
      <c r="AM68" s="234"/>
      <c r="AN68" s="202">
        <f t="shared" si="3"/>
        <v>0</v>
      </c>
      <c r="AO68" s="69" t="str">
        <f>IF(AND(B68=0,SUM(B69:B$78)&gt;0),"←未入力",IF(IFERROR(C68,1)=1,"←エラー",IF(COUNTIF(B$44:B$78,B68)&gt;1,"重複","")))</f>
        <v/>
      </c>
      <c r="AP68" s="61"/>
      <c r="AQ68" s="101" t="str">
        <f>IF(B68="","",VLOOKUP(IF(ISTEXT(B68),0,B68),台帳!$A$2:$K$500,2,0))</f>
        <v/>
      </c>
      <c r="AR68" s="61"/>
      <c r="AS68" s="61"/>
      <c r="AT68" s="61"/>
    </row>
    <row r="69" spans="1:46" ht="15.75" customHeight="1" x14ac:dyDescent="0.15">
      <c r="A69" s="100">
        <v>26</v>
      </c>
      <c r="B69" s="43"/>
      <c r="C69" s="229" t="str">
        <f>IF(B69="","",VLOOKUP(IF(ISTEXT(B69),0,B69),台帳!$A$2:$K$500,3,0))</f>
        <v/>
      </c>
      <c r="D69" s="230"/>
      <c r="E69" s="230"/>
      <c r="F69" s="230"/>
      <c r="G69" s="230"/>
      <c r="H69" s="230"/>
      <c r="I69" s="230"/>
      <c r="J69" s="230"/>
      <c r="K69" s="230"/>
      <c r="L69" s="230"/>
      <c r="M69" s="230"/>
      <c r="N69" s="230"/>
      <c r="O69" s="230"/>
      <c r="P69" s="230"/>
      <c r="Q69" s="231"/>
      <c r="R69" s="229" t="str">
        <f>IF(B69="","",VLOOKUP(IF(ISTEXT(B69),0,B69),台帳!$A$2:$K$500,11,0))</f>
        <v/>
      </c>
      <c r="S69" s="230"/>
      <c r="T69" s="230"/>
      <c r="U69" s="230"/>
      <c r="V69" s="230"/>
      <c r="W69" s="230"/>
      <c r="X69" s="230"/>
      <c r="Y69" s="230"/>
      <c r="Z69" s="230"/>
      <c r="AA69" s="230"/>
      <c r="AB69" s="230"/>
      <c r="AC69" s="230"/>
      <c r="AD69" s="230"/>
      <c r="AE69" s="230"/>
      <c r="AF69" s="231"/>
      <c r="AG69" s="232" t="str">
        <f>IF(B69="","",VLOOKUP(IF(ISTEXT(B69),0,B69),台帳!$A$2:$K$500,10,0))</f>
        <v/>
      </c>
      <c r="AH69" s="233"/>
      <c r="AI69" s="233"/>
      <c r="AJ69" s="233"/>
      <c r="AK69" s="233"/>
      <c r="AL69" s="233"/>
      <c r="AM69" s="234"/>
      <c r="AN69" s="202">
        <f t="shared" si="3"/>
        <v>0</v>
      </c>
      <c r="AO69" s="69" t="str">
        <f>IF(AND(B69=0,SUM(B70:B$78)&gt;0),"←未入力",IF(IFERROR(C69,1)=1,"←エラー",IF(COUNTIF(B$44:B$78,B69)&gt;1,"重複","")))</f>
        <v/>
      </c>
      <c r="AP69" s="61"/>
      <c r="AQ69" s="101" t="str">
        <f>IF(B69="","",VLOOKUP(IF(ISTEXT(B69),0,B69),台帳!$A$2:$K$500,2,0))</f>
        <v/>
      </c>
      <c r="AR69" s="61"/>
      <c r="AS69" s="61"/>
      <c r="AT69" s="61"/>
    </row>
    <row r="70" spans="1:46" ht="15.75" customHeight="1" x14ac:dyDescent="0.15">
      <c r="A70" s="100">
        <v>27</v>
      </c>
      <c r="B70" s="43"/>
      <c r="C70" s="229" t="str">
        <f>IF(B70="","",VLOOKUP(IF(ISTEXT(B70),0,B70),台帳!$A$2:$K$500,3,0))</f>
        <v/>
      </c>
      <c r="D70" s="230"/>
      <c r="E70" s="230"/>
      <c r="F70" s="230"/>
      <c r="G70" s="230"/>
      <c r="H70" s="230"/>
      <c r="I70" s="230"/>
      <c r="J70" s="230"/>
      <c r="K70" s="230"/>
      <c r="L70" s="230"/>
      <c r="M70" s="230"/>
      <c r="N70" s="230"/>
      <c r="O70" s="230"/>
      <c r="P70" s="230"/>
      <c r="Q70" s="231"/>
      <c r="R70" s="229" t="str">
        <f>IF(B70="","",VLOOKUP(IF(ISTEXT(B70),0,B70),台帳!$A$2:$K$500,11,0))</f>
        <v/>
      </c>
      <c r="S70" s="230"/>
      <c r="T70" s="230"/>
      <c r="U70" s="230"/>
      <c r="V70" s="230"/>
      <c r="W70" s="230"/>
      <c r="X70" s="230"/>
      <c r="Y70" s="230"/>
      <c r="Z70" s="230"/>
      <c r="AA70" s="230"/>
      <c r="AB70" s="230"/>
      <c r="AC70" s="230"/>
      <c r="AD70" s="230"/>
      <c r="AE70" s="230"/>
      <c r="AF70" s="231"/>
      <c r="AG70" s="232" t="str">
        <f>IF(B70="","",VLOOKUP(IF(ISTEXT(B70),0,B70),台帳!$A$2:$K$500,10,0))</f>
        <v/>
      </c>
      <c r="AH70" s="233"/>
      <c r="AI70" s="233"/>
      <c r="AJ70" s="233"/>
      <c r="AK70" s="233"/>
      <c r="AL70" s="233"/>
      <c r="AM70" s="234"/>
      <c r="AN70" s="202">
        <f t="shared" si="3"/>
        <v>0</v>
      </c>
      <c r="AO70" s="69" t="str">
        <f>IF(AND(B70=0,SUM(B71:B$78)&gt;0),"←未入力",IF(IFERROR(C70,1)=1,"←エラー",IF(COUNTIF(B$44:B$78,B70)&gt;1,"重複","")))</f>
        <v/>
      </c>
      <c r="AP70" s="61"/>
      <c r="AQ70" s="101" t="str">
        <f>IF(B70="","",VLOOKUP(IF(ISTEXT(B70),0,B70),台帳!$A$2:$K$500,2,0))</f>
        <v/>
      </c>
      <c r="AR70" s="61"/>
      <c r="AS70" s="61"/>
      <c r="AT70" s="61"/>
    </row>
    <row r="71" spans="1:46" ht="15.75" customHeight="1" x14ac:dyDescent="0.15">
      <c r="A71" s="100">
        <v>28</v>
      </c>
      <c r="B71" s="43"/>
      <c r="C71" s="229" t="str">
        <f>IF(B71="","",VLOOKUP(IF(ISTEXT(B71),0,B71),台帳!$A$2:$K$500,3,0))</f>
        <v/>
      </c>
      <c r="D71" s="230"/>
      <c r="E71" s="230"/>
      <c r="F71" s="230"/>
      <c r="G71" s="230"/>
      <c r="H71" s="230"/>
      <c r="I71" s="230"/>
      <c r="J71" s="230"/>
      <c r="K71" s="230"/>
      <c r="L71" s="230"/>
      <c r="M71" s="230"/>
      <c r="N71" s="230"/>
      <c r="O71" s="230"/>
      <c r="P71" s="230"/>
      <c r="Q71" s="231"/>
      <c r="R71" s="229" t="str">
        <f>IF(B71="","",VLOOKUP(IF(ISTEXT(B71),0,B71),台帳!$A$2:$K$500,11,0))</f>
        <v/>
      </c>
      <c r="S71" s="230"/>
      <c r="T71" s="230"/>
      <c r="U71" s="230"/>
      <c r="V71" s="230"/>
      <c r="W71" s="230"/>
      <c r="X71" s="230"/>
      <c r="Y71" s="230"/>
      <c r="Z71" s="230"/>
      <c r="AA71" s="230"/>
      <c r="AB71" s="230"/>
      <c r="AC71" s="230"/>
      <c r="AD71" s="230"/>
      <c r="AE71" s="230"/>
      <c r="AF71" s="231"/>
      <c r="AG71" s="232" t="str">
        <f>IF(B71="","",VLOOKUP(IF(ISTEXT(B71),0,B71),台帳!$A$2:$K$500,10,0))</f>
        <v/>
      </c>
      <c r="AH71" s="233"/>
      <c r="AI71" s="233"/>
      <c r="AJ71" s="233"/>
      <c r="AK71" s="233"/>
      <c r="AL71" s="233"/>
      <c r="AM71" s="234"/>
      <c r="AN71" s="202">
        <f t="shared" si="3"/>
        <v>0</v>
      </c>
      <c r="AO71" s="69" t="str">
        <f>IF(AND(B71=0,SUM(B72:B$78)&gt;0),"←未入力",IF(IFERROR(C71,1)=1,"←エラー",IF(COUNTIF(B$44:B$78,B71)&gt;1,"重複","")))</f>
        <v/>
      </c>
      <c r="AP71" s="61"/>
      <c r="AQ71" s="101" t="str">
        <f>IF(B71="","",VLOOKUP(IF(ISTEXT(B71),0,B71),台帳!$A$2:$K$500,2,0))</f>
        <v/>
      </c>
      <c r="AR71" s="61"/>
      <c r="AS71" s="61"/>
      <c r="AT71" s="61"/>
    </row>
    <row r="72" spans="1:46" ht="15.75" customHeight="1" x14ac:dyDescent="0.15">
      <c r="A72" s="100">
        <v>29</v>
      </c>
      <c r="B72" s="43"/>
      <c r="C72" s="229" t="str">
        <f>IF(B72="","",VLOOKUP(IF(ISTEXT(B72),0,B72),台帳!$A$2:$K$500,3,0))</f>
        <v/>
      </c>
      <c r="D72" s="230"/>
      <c r="E72" s="230"/>
      <c r="F72" s="230"/>
      <c r="G72" s="230"/>
      <c r="H72" s="230"/>
      <c r="I72" s="230"/>
      <c r="J72" s="230"/>
      <c r="K72" s="230"/>
      <c r="L72" s="230"/>
      <c r="M72" s="230"/>
      <c r="N72" s="230"/>
      <c r="O72" s="230"/>
      <c r="P72" s="230"/>
      <c r="Q72" s="231"/>
      <c r="R72" s="229" t="str">
        <f>IF(B72="","",VLOOKUP(IF(ISTEXT(B72),0,B72),台帳!$A$2:$K$500,11,0))</f>
        <v/>
      </c>
      <c r="S72" s="230"/>
      <c r="T72" s="230"/>
      <c r="U72" s="230"/>
      <c r="V72" s="230"/>
      <c r="W72" s="230"/>
      <c r="X72" s="230"/>
      <c r="Y72" s="230"/>
      <c r="Z72" s="230"/>
      <c r="AA72" s="230"/>
      <c r="AB72" s="230"/>
      <c r="AC72" s="230"/>
      <c r="AD72" s="230"/>
      <c r="AE72" s="230"/>
      <c r="AF72" s="231"/>
      <c r="AG72" s="232" t="str">
        <f>IF(B72="","",VLOOKUP(IF(ISTEXT(B72),0,B72),台帳!$A$2:$K$500,10,0))</f>
        <v/>
      </c>
      <c r="AH72" s="233"/>
      <c r="AI72" s="233"/>
      <c r="AJ72" s="233"/>
      <c r="AK72" s="233"/>
      <c r="AL72" s="233"/>
      <c r="AM72" s="234"/>
      <c r="AN72" s="202">
        <f t="shared" si="3"/>
        <v>0</v>
      </c>
      <c r="AO72" s="69" t="str">
        <f>IF(AND(B72=0,SUM(B73:B$78)&gt;0),"←未入力",IF(IFERROR(C72,1)=1,"←エラー",IF(COUNTIF(B$44:B$78,B72)&gt;1,"重複","")))</f>
        <v/>
      </c>
      <c r="AP72" s="61"/>
      <c r="AQ72" s="101" t="str">
        <f>IF(B72="","",VLOOKUP(IF(ISTEXT(B72),0,B72),台帳!$A$2:$K$500,2,0))</f>
        <v/>
      </c>
      <c r="AR72" s="61"/>
      <c r="AS72" s="61"/>
      <c r="AT72" s="61"/>
    </row>
    <row r="73" spans="1:46" ht="15.75" customHeight="1" x14ac:dyDescent="0.15">
      <c r="A73" s="100">
        <v>30</v>
      </c>
      <c r="B73" s="43"/>
      <c r="C73" s="229" t="str">
        <f>IF(B73="","",VLOOKUP(IF(ISTEXT(B73),0,B73),台帳!$A$2:$K$500,3,0))</f>
        <v/>
      </c>
      <c r="D73" s="230"/>
      <c r="E73" s="230"/>
      <c r="F73" s="230"/>
      <c r="G73" s="230"/>
      <c r="H73" s="230"/>
      <c r="I73" s="230"/>
      <c r="J73" s="230"/>
      <c r="K73" s="230"/>
      <c r="L73" s="230"/>
      <c r="M73" s="230"/>
      <c r="N73" s="230"/>
      <c r="O73" s="230"/>
      <c r="P73" s="230"/>
      <c r="Q73" s="231"/>
      <c r="R73" s="229" t="str">
        <f>IF(B73="","",VLOOKUP(IF(ISTEXT(B73),0,B73),台帳!$A$2:$K$500,11,0))</f>
        <v/>
      </c>
      <c r="S73" s="230"/>
      <c r="T73" s="230"/>
      <c r="U73" s="230"/>
      <c r="V73" s="230"/>
      <c r="W73" s="230"/>
      <c r="X73" s="230"/>
      <c r="Y73" s="230"/>
      <c r="Z73" s="230"/>
      <c r="AA73" s="230"/>
      <c r="AB73" s="230"/>
      <c r="AC73" s="230"/>
      <c r="AD73" s="230"/>
      <c r="AE73" s="230"/>
      <c r="AF73" s="231"/>
      <c r="AG73" s="232" t="str">
        <f>IF(B73="","",VLOOKUP(IF(ISTEXT(B73),0,B73),台帳!$A$2:$K$500,10,0))</f>
        <v/>
      </c>
      <c r="AH73" s="233"/>
      <c r="AI73" s="233"/>
      <c r="AJ73" s="233"/>
      <c r="AK73" s="233"/>
      <c r="AL73" s="233"/>
      <c r="AM73" s="234"/>
      <c r="AN73" s="202">
        <f t="shared" si="3"/>
        <v>0</v>
      </c>
      <c r="AO73" s="69" t="str">
        <f>IF(AND(B73=0,SUM(B74:B$78)&gt;0),"←未入力",IF(IFERROR(C73,1)=1,"←エラー",IF(COUNTIF(B$44:B$78,B73)&gt;1,"重複","")))</f>
        <v/>
      </c>
      <c r="AP73" s="61"/>
      <c r="AQ73" s="101" t="str">
        <f>IF(B73="","",VLOOKUP(IF(ISTEXT(B73),0,B73),台帳!$A$2:$K$500,2,0))</f>
        <v/>
      </c>
      <c r="AR73" s="61"/>
      <c r="AS73" s="61"/>
      <c r="AT73" s="61"/>
    </row>
    <row r="74" spans="1:46" ht="15.75" customHeight="1" x14ac:dyDescent="0.15">
      <c r="A74" s="100">
        <v>31</v>
      </c>
      <c r="B74" s="43"/>
      <c r="C74" s="229" t="str">
        <f>IF(B74="","",VLOOKUP(IF(ISTEXT(B74),0,B74),台帳!$A$2:$K$500,3,0))</f>
        <v/>
      </c>
      <c r="D74" s="230"/>
      <c r="E74" s="230"/>
      <c r="F74" s="230"/>
      <c r="G74" s="230"/>
      <c r="H74" s="230"/>
      <c r="I74" s="230"/>
      <c r="J74" s="230"/>
      <c r="K74" s="230"/>
      <c r="L74" s="230"/>
      <c r="M74" s="230"/>
      <c r="N74" s="230"/>
      <c r="O74" s="230"/>
      <c r="P74" s="230"/>
      <c r="Q74" s="231"/>
      <c r="R74" s="229" t="str">
        <f>IF(B74="","",VLOOKUP(IF(ISTEXT(B74),0,B74),台帳!$A$2:$K$500,11,0))</f>
        <v/>
      </c>
      <c r="S74" s="230"/>
      <c r="T74" s="230"/>
      <c r="U74" s="230"/>
      <c r="V74" s="230"/>
      <c r="W74" s="230"/>
      <c r="X74" s="230"/>
      <c r="Y74" s="230"/>
      <c r="Z74" s="230"/>
      <c r="AA74" s="230"/>
      <c r="AB74" s="230"/>
      <c r="AC74" s="230"/>
      <c r="AD74" s="230"/>
      <c r="AE74" s="230"/>
      <c r="AF74" s="231"/>
      <c r="AG74" s="232" t="str">
        <f>IF(B74="","",VLOOKUP(IF(ISTEXT(B74),0,B74),台帳!$A$2:$K$500,10,0))</f>
        <v/>
      </c>
      <c r="AH74" s="233"/>
      <c r="AI74" s="233"/>
      <c r="AJ74" s="233"/>
      <c r="AK74" s="233"/>
      <c r="AL74" s="233"/>
      <c r="AM74" s="234"/>
      <c r="AN74" s="202">
        <f t="shared" si="3"/>
        <v>0</v>
      </c>
      <c r="AO74" s="69" t="str">
        <f>IF(AND(B74=0,SUM(B75:B$78)&gt;0),"←未入力",IF(IFERROR(C74,1)=1,"←エラー",IF(COUNTIF(B$44:B$78,B74)&gt;1,"重複","")))</f>
        <v/>
      </c>
      <c r="AP74" s="61"/>
      <c r="AQ74" s="101" t="str">
        <f>IF(B74="","",VLOOKUP(IF(ISTEXT(B74),0,B74),台帳!$A$2:$K$500,2,0))</f>
        <v/>
      </c>
      <c r="AR74" s="61"/>
      <c r="AS74" s="61"/>
      <c r="AT74" s="61"/>
    </row>
    <row r="75" spans="1:46" ht="15.75" customHeight="1" x14ac:dyDescent="0.15">
      <c r="A75" s="100">
        <v>32</v>
      </c>
      <c r="B75" s="43"/>
      <c r="C75" s="229" t="str">
        <f>IF(B75="","",VLOOKUP(IF(ISTEXT(B75),0,B75),台帳!$A$2:$K$500,3,0))</f>
        <v/>
      </c>
      <c r="D75" s="230"/>
      <c r="E75" s="230"/>
      <c r="F75" s="230"/>
      <c r="G75" s="230"/>
      <c r="H75" s="230"/>
      <c r="I75" s="230"/>
      <c r="J75" s="230"/>
      <c r="K75" s="230"/>
      <c r="L75" s="230"/>
      <c r="M75" s="230"/>
      <c r="N75" s="230"/>
      <c r="O75" s="230"/>
      <c r="P75" s="230"/>
      <c r="Q75" s="231"/>
      <c r="R75" s="229" t="str">
        <f>IF(B75="","",VLOOKUP(IF(ISTEXT(B75),0,B75),台帳!$A$2:$K$500,11,0))</f>
        <v/>
      </c>
      <c r="S75" s="230"/>
      <c r="T75" s="230"/>
      <c r="U75" s="230"/>
      <c r="V75" s="230"/>
      <c r="W75" s="230"/>
      <c r="X75" s="230"/>
      <c r="Y75" s="230"/>
      <c r="Z75" s="230"/>
      <c r="AA75" s="230"/>
      <c r="AB75" s="230"/>
      <c r="AC75" s="230"/>
      <c r="AD75" s="230"/>
      <c r="AE75" s="230"/>
      <c r="AF75" s="231"/>
      <c r="AG75" s="232" t="str">
        <f>IF(B75="","",VLOOKUP(IF(ISTEXT(B75),0,B75),台帳!$A$2:$K$500,10,0))</f>
        <v/>
      </c>
      <c r="AH75" s="233"/>
      <c r="AI75" s="233"/>
      <c r="AJ75" s="233"/>
      <c r="AK75" s="233"/>
      <c r="AL75" s="233"/>
      <c r="AM75" s="234"/>
      <c r="AN75" s="202">
        <f t="shared" si="3"/>
        <v>0</v>
      </c>
      <c r="AO75" s="69" t="str">
        <f>IF(AND(B75=0,SUM(B76:B$78)&gt;0),"←未入力",IF(IFERROR(C75,1)=1,"←エラー",IF(COUNTIF(B$44:B$78,B75)&gt;1,"重複","")))</f>
        <v/>
      </c>
      <c r="AP75" s="61"/>
      <c r="AQ75" s="101" t="str">
        <f>IF(B75="","",VLOOKUP(IF(ISTEXT(B75),0,B75),台帳!$A$2:$K$500,2,0))</f>
        <v/>
      </c>
      <c r="AR75" s="61"/>
      <c r="AS75" s="61"/>
      <c r="AT75" s="61"/>
    </row>
    <row r="76" spans="1:46" ht="15.75" customHeight="1" x14ac:dyDescent="0.15">
      <c r="A76" s="100">
        <v>33</v>
      </c>
      <c r="B76" s="43"/>
      <c r="C76" s="229" t="str">
        <f>IF(B76="","",VLOOKUP(IF(ISTEXT(B76),0,B76),台帳!$A$2:$K$500,3,0))</f>
        <v/>
      </c>
      <c r="D76" s="230"/>
      <c r="E76" s="230"/>
      <c r="F76" s="230"/>
      <c r="G76" s="230"/>
      <c r="H76" s="230"/>
      <c r="I76" s="230"/>
      <c r="J76" s="230"/>
      <c r="K76" s="230"/>
      <c r="L76" s="230"/>
      <c r="M76" s="230"/>
      <c r="N76" s="230"/>
      <c r="O76" s="230"/>
      <c r="P76" s="230"/>
      <c r="Q76" s="231"/>
      <c r="R76" s="229" t="str">
        <f>IF(B76="","",VLOOKUP(IF(ISTEXT(B76),0,B76),台帳!$A$2:$K$500,11,0))</f>
        <v/>
      </c>
      <c r="S76" s="230"/>
      <c r="T76" s="230"/>
      <c r="U76" s="230"/>
      <c r="V76" s="230"/>
      <c r="W76" s="230"/>
      <c r="X76" s="230"/>
      <c r="Y76" s="230"/>
      <c r="Z76" s="230"/>
      <c r="AA76" s="230"/>
      <c r="AB76" s="230"/>
      <c r="AC76" s="230"/>
      <c r="AD76" s="230"/>
      <c r="AE76" s="230"/>
      <c r="AF76" s="231"/>
      <c r="AG76" s="232" t="str">
        <f>IF(B76="","",VLOOKUP(IF(ISTEXT(B76),0,B76),台帳!$A$2:$K$500,10,0))</f>
        <v/>
      </c>
      <c r="AH76" s="233"/>
      <c r="AI76" s="233"/>
      <c r="AJ76" s="233"/>
      <c r="AK76" s="233"/>
      <c r="AL76" s="233"/>
      <c r="AM76" s="234"/>
      <c r="AN76" s="202">
        <f t="shared" si="3"/>
        <v>0</v>
      </c>
      <c r="AO76" s="69" t="str">
        <f>IF(AND(B76=0,SUM(B77:B$78)&gt;0),"←未入力",IF(IFERROR(C76,1)=1,"←エラー",IF(COUNTIF(B$44:B$78,B76)&gt;1,"重複","")))</f>
        <v/>
      </c>
      <c r="AP76" s="61"/>
      <c r="AQ76" s="101" t="str">
        <f>IF(B76="","",VLOOKUP(IF(ISTEXT(B76),0,B76),台帳!$A$2:$K$500,2,0))</f>
        <v/>
      </c>
      <c r="AR76" s="61"/>
      <c r="AS76" s="61"/>
      <c r="AT76" s="61"/>
    </row>
    <row r="77" spans="1:46" ht="15.75" customHeight="1" x14ac:dyDescent="0.15">
      <c r="A77" s="100">
        <v>34</v>
      </c>
      <c r="B77" s="43"/>
      <c r="C77" s="229" t="str">
        <f>IF(B77="","",VLOOKUP(IF(ISTEXT(B77),0,B77),台帳!$A$2:$K$500,3,0))</f>
        <v/>
      </c>
      <c r="D77" s="230"/>
      <c r="E77" s="230"/>
      <c r="F77" s="230"/>
      <c r="G77" s="230"/>
      <c r="H77" s="230"/>
      <c r="I77" s="230"/>
      <c r="J77" s="230"/>
      <c r="K77" s="230"/>
      <c r="L77" s="230"/>
      <c r="M77" s="230"/>
      <c r="N77" s="230"/>
      <c r="O77" s="230"/>
      <c r="P77" s="230"/>
      <c r="Q77" s="231"/>
      <c r="R77" s="229" t="str">
        <f>IF(B77="","",VLOOKUP(IF(ISTEXT(B77),0,B77),台帳!$A$2:$K$500,11,0))</f>
        <v/>
      </c>
      <c r="S77" s="230"/>
      <c r="T77" s="230"/>
      <c r="U77" s="230"/>
      <c r="V77" s="230"/>
      <c r="W77" s="230"/>
      <c r="X77" s="230"/>
      <c r="Y77" s="230"/>
      <c r="Z77" s="230"/>
      <c r="AA77" s="230"/>
      <c r="AB77" s="230"/>
      <c r="AC77" s="230"/>
      <c r="AD77" s="230"/>
      <c r="AE77" s="230"/>
      <c r="AF77" s="231"/>
      <c r="AG77" s="232" t="str">
        <f>IF(B77="","",VLOOKUP(IF(ISTEXT(B77),0,B77),台帳!$A$2:$K$500,10,0))</f>
        <v/>
      </c>
      <c r="AH77" s="233"/>
      <c r="AI77" s="233"/>
      <c r="AJ77" s="233"/>
      <c r="AK77" s="233"/>
      <c r="AL77" s="233"/>
      <c r="AM77" s="234"/>
      <c r="AN77" s="202">
        <f t="shared" si="3"/>
        <v>0</v>
      </c>
      <c r="AO77" s="69" t="str">
        <f>IF(AND(B77=0,SUM(B78:B$78)&gt;0),"←未入力",IF(IFERROR(C77,1)=1,"←エラー",IF(COUNTIF(B$44:B$78,B77)&gt;1,"重複","")))</f>
        <v/>
      </c>
      <c r="AP77" s="61"/>
      <c r="AQ77" s="101" t="str">
        <f>IF(B77="","",VLOOKUP(IF(ISTEXT(B77),0,B77),台帳!$A$2:$K$500,2,0))</f>
        <v/>
      </c>
      <c r="AR77" s="61"/>
      <c r="AS77" s="61"/>
      <c r="AT77" s="61"/>
    </row>
    <row r="78" spans="1:46" ht="15.75" customHeight="1" x14ac:dyDescent="0.15">
      <c r="A78" s="100">
        <v>35</v>
      </c>
      <c r="B78" s="43"/>
      <c r="C78" s="229" t="str">
        <f>IF(B78="","",VLOOKUP(IF(ISTEXT(B78),0,B78),台帳!$A$2:$K$500,3,0))</f>
        <v/>
      </c>
      <c r="D78" s="230"/>
      <c r="E78" s="230"/>
      <c r="F78" s="230"/>
      <c r="G78" s="230"/>
      <c r="H78" s="230"/>
      <c r="I78" s="230"/>
      <c r="J78" s="230"/>
      <c r="K78" s="230"/>
      <c r="L78" s="230"/>
      <c r="M78" s="230"/>
      <c r="N78" s="230"/>
      <c r="O78" s="230"/>
      <c r="P78" s="230"/>
      <c r="Q78" s="231"/>
      <c r="R78" s="229" t="str">
        <f>IF(B78="","",VLOOKUP(IF(ISTEXT(B78),0,B78),台帳!$A$2:$K$500,11,0))</f>
        <v/>
      </c>
      <c r="S78" s="230"/>
      <c r="T78" s="230"/>
      <c r="U78" s="230"/>
      <c r="V78" s="230"/>
      <c r="W78" s="230"/>
      <c r="X78" s="230"/>
      <c r="Y78" s="230"/>
      <c r="Z78" s="230"/>
      <c r="AA78" s="230"/>
      <c r="AB78" s="230"/>
      <c r="AC78" s="230"/>
      <c r="AD78" s="230"/>
      <c r="AE78" s="230"/>
      <c r="AF78" s="231"/>
      <c r="AG78" s="232" t="str">
        <f>IF(B78="","",VLOOKUP(IF(ISTEXT(B78),0,B78),台帳!$A$2:$K$500,10,0))</f>
        <v/>
      </c>
      <c r="AH78" s="233"/>
      <c r="AI78" s="233"/>
      <c r="AJ78" s="233"/>
      <c r="AK78" s="233"/>
      <c r="AL78" s="233"/>
      <c r="AM78" s="234"/>
      <c r="AN78" s="202">
        <f t="shared" si="3"/>
        <v>0</v>
      </c>
      <c r="AO78" s="69" t="str">
        <f t="shared" ref="AO78" si="4">IF(IFERROR(C78,1)=1,"←エラー",IF(COUNTIF(B$44:B$78,B78)&gt;1,"重複",""))</f>
        <v/>
      </c>
      <c r="AP78" s="61"/>
      <c r="AQ78" s="101" t="str">
        <f>IF(B78="","",VLOOKUP(IF(ISTEXT(B78),0,B78),台帳!$A$2:$K$500,2,0))</f>
        <v/>
      </c>
      <c r="AR78" s="61"/>
      <c r="AS78" s="61"/>
      <c r="AT78" s="61"/>
    </row>
    <row r="79" spans="1:46" s="76" customFormat="1" ht="17.25" customHeight="1" x14ac:dyDescent="0.15">
      <c r="A79" s="102"/>
      <c r="B79" s="235" t="s">
        <v>20</v>
      </c>
      <c r="C79" s="236"/>
      <c r="D79" s="236"/>
      <c r="E79" s="236"/>
      <c r="F79" s="236"/>
      <c r="G79" s="236"/>
      <c r="H79" s="236"/>
      <c r="I79" s="236"/>
      <c r="J79" s="236"/>
      <c r="K79" s="236"/>
      <c r="L79" s="236"/>
      <c r="M79" s="236"/>
      <c r="N79" s="236"/>
      <c r="O79" s="236"/>
      <c r="P79" s="236"/>
      <c r="Q79" s="236"/>
      <c r="R79" s="236"/>
      <c r="S79" s="236"/>
      <c r="T79" s="236"/>
      <c r="U79" s="236"/>
      <c r="V79" s="236"/>
      <c r="W79" s="236"/>
      <c r="X79" s="236"/>
      <c r="Y79" s="236"/>
      <c r="Z79" s="236"/>
      <c r="AA79" s="236"/>
      <c r="AB79" s="236"/>
      <c r="AC79" s="236"/>
      <c r="AD79" s="236"/>
      <c r="AE79" s="239">
        <f>SUM(AG44:AK78)</f>
        <v>0</v>
      </c>
      <c r="AF79" s="239"/>
      <c r="AG79" s="239"/>
      <c r="AH79" s="239"/>
      <c r="AI79" s="239"/>
      <c r="AJ79" s="239"/>
      <c r="AK79" s="239"/>
      <c r="AL79" s="239"/>
      <c r="AM79" s="240"/>
      <c r="AN79" s="203" t="str">
        <f>IF(SUM(AN44:AN78)&gt;0,"検索シートの申請用番号を直接入力（または値のみ貼り付け）してください","")</f>
        <v/>
      </c>
      <c r="AO79" s="105" t="str">
        <f>IF(IFERROR(AE79,1)=1,"←エラー","")</f>
        <v/>
      </c>
      <c r="AQ79" s="103"/>
    </row>
    <row r="80" spans="1:46" ht="12" x14ac:dyDescent="0.15">
      <c r="C80" s="104"/>
    </row>
    <row r="81" ht="12" x14ac:dyDescent="0.15"/>
    <row r="82" ht="12" x14ac:dyDescent="0.15"/>
    <row r="83" ht="18.75" customHeight="1" x14ac:dyDescent="0.15"/>
  </sheetData>
  <sheetProtection algorithmName="SHA-512" hashValue="zu7RY3fo8Bn/7psMRDV8kM/+PFyo0iodvTjRhIguubJHD9HIGqQK83PHeU85beJ6mehDoFvI+9SkFsUAv62okQ==" saltValue="Sj8h6xaF5NArnS68VlrfUA==" spinCount="100000" sheet="1" selectLockedCells="1"/>
  <mergeCells count="160">
    <mergeCell ref="B35:AK35"/>
    <mergeCell ref="C40:AL41"/>
    <mergeCell ref="AQ1:AQ4"/>
    <mergeCell ref="AO2:AO4"/>
    <mergeCell ref="C17:V17"/>
    <mergeCell ref="W17:AD17"/>
    <mergeCell ref="C18:V18"/>
    <mergeCell ref="W18:AD18"/>
    <mergeCell ref="AE18:AL18"/>
    <mergeCell ref="B34:AK34"/>
    <mergeCell ref="C19:Q19"/>
    <mergeCell ref="R19:Y19"/>
    <mergeCell ref="Z19:AL19"/>
    <mergeCell ref="B24:T24"/>
    <mergeCell ref="B25:AK25"/>
    <mergeCell ref="B26:AK26"/>
    <mergeCell ref="B27:AK27"/>
    <mergeCell ref="B30:AK30"/>
    <mergeCell ref="B31:AK31"/>
    <mergeCell ref="C21:AL21"/>
    <mergeCell ref="AE17:AL17"/>
    <mergeCell ref="C20:AL20"/>
    <mergeCell ref="D8:AM8"/>
    <mergeCell ref="D9:AM9"/>
    <mergeCell ref="B10:C11"/>
    <mergeCell ref="I10:K10"/>
    <mergeCell ref="AC14:AM14"/>
    <mergeCell ref="AG44:AM44"/>
    <mergeCell ref="C51:Q51"/>
    <mergeCell ref="AG56:AM56"/>
    <mergeCell ref="AG55:AM55"/>
    <mergeCell ref="AG54:AM54"/>
    <mergeCell ref="AG53:AM53"/>
    <mergeCell ref="AG52:AM52"/>
    <mergeCell ref="AG51:AM51"/>
    <mergeCell ref="J12:S12"/>
    <mergeCell ref="C54:Q54"/>
    <mergeCell ref="C53:Q53"/>
    <mergeCell ref="R45:AF45"/>
    <mergeCell ref="R44:AF44"/>
    <mergeCell ref="R49:AF49"/>
    <mergeCell ref="R48:AF48"/>
    <mergeCell ref="R47:AF47"/>
    <mergeCell ref="R46:AF46"/>
    <mergeCell ref="C49:Q49"/>
    <mergeCell ref="C48:Q48"/>
    <mergeCell ref="C47:Q47"/>
    <mergeCell ref="C46:Q46"/>
    <mergeCell ref="C43:Q43"/>
    <mergeCell ref="AA1:AB1"/>
    <mergeCell ref="F5:G5"/>
    <mergeCell ref="I5:J5"/>
    <mergeCell ref="L5:M5"/>
    <mergeCell ref="AG43:AM43"/>
    <mergeCell ref="B8:C8"/>
    <mergeCell ref="T12:W12"/>
    <mergeCell ref="D13:I13"/>
    <mergeCell ref="J13:V13"/>
    <mergeCell ref="W13:AB13"/>
    <mergeCell ref="AC13:AM13"/>
    <mergeCell ref="X12:AM12"/>
    <mergeCell ref="B9:C9"/>
    <mergeCell ref="M10:P10"/>
    <mergeCell ref="B12:C12"/>
    <mergeCell ref="B14:C14"/>
    <mergeCell ref="B13:C13"/>
    <mergeCell ref="D10:H10"/>
    <mergeCell ref="D11:AM11"/>
    <mergeCell ref="D12:I12"/>
    <mergeCell ref="D14:I14"/>
    <mergeCell ref="J14:V14"/>
    <mergeCell ref="W14:AB14"/>
    <mergeCell ref="R43:AF43"/>
    <mergeCell ref="AG47:AM47"/>
    <mergeCell ref="AG46:AM46"/>
    <mergeCell ref="AG45:AM45"/>
    <mergeCell ref="AE79:AM79"/>
    <mergeCell ref="C52:Q52"/>
    <mergeCell ref="AG49:AM49"/>
    <mergeCell ref="AG48:AM48"/>
    <mergeCell ref="AG50:AM50"/>
    <mergeCell ref="C50:Q50"/>
    <mergeCell ref="AG57:AM57"/>
    <mergeCell ref="AG58:AM58"/>
    <mergeCell ref="AG59:AM59"/>
    <mergeCell ref="AG60:AM60"/>
    <mergeCell ref="AG61:AM61"/>
    <mergeCell ref="C62:Q62"/>
    <mergeCell ref="R62:AF62"/>
    <mergeCell ref="AG62:AM62"/>
    <mergeCell ref="AG63:AM63"/>
    <mergeCell ref="C64:Q64"/>
    <mergeCell ref="R64:AF64"/>
    <mergeCell ref="AG64:AM64"/>
    <mergeCell ref="C65:Q65"/>
    <mergeCell ref="R65:AF65"/>
    <mergeCell ref="C44:Q44"/>
    <mergeCell ref="B79:AD79"/>
    <mergeCell ref="C45:Q45"/>
    <mergeCell ref="C56:Q56"/>
    <mergeCell ref="C55:Q55"/>
    <mergeCell ref="R56:AF56"/>
    <mergeCell ref="R55:AF55"/>
    <mergeCell ref="R54:AF54"/>
    <mergeCell ref="R53:AF53"/>
    <mergeCell ref="R52:AF52"/>
    <mergeCell ref="R51:AF51"/>
    <mergeCell ref="R50:AF50"/>
    <mergeCell ref="C57:Q57"/>
    <mergeCell ref="R57:AF57"/>
    <mergeCell ref="C59:Q59"/>
    <mergeCell ref="R59:AF59"/>
    <mergeCell ref="C61:Q61"/>
    <mergeCell ref="R61:AF61"/>
    <mergeCell ref="C63:Q63"/>
    <mergeCell ref="R63:AF63"/>
    <mergeCell ref="C58:Q58"/>
    <mergeCell ref="R58:AF58"/>
    <mergeCell ref="C60:Q60"/>
    <mergeCell ref="R60:AF60"/>
    <mergeCell ref="AG65:AM65"/>
    <mergeCell ref="C69:Q69"/>
    <mergeCell ref="R69:AF69"/>
    <mergeCell ref="AG69:AM69"/>
    <mergeCell ref="C70:Q70"/>
    <mergeCell ref="R70:AF70"/>
    <mergeCell ref="AG70:AM70"/>
    <mergeCell ref="C71:Q71"/>
    <mergeCell ref="R71:AF71"/>
    <mergeCell ref="AG71:AM71"/>
    <mergeCell ref="C66:Q66"/>
    <mergeCell ref="R66:AF66"/>
    <mergeCell ref="AG66:AM66"/>
    <mergeCell ref="C67:Q67"/>
    <mergeCell ref="R67:AF67"/>
    <mergeCell ref="AG67:AM67"/>
    <mergeCell ref="C68:Q68"/>
    <mergeCell ref="R68:AF68"/>
    <mergeCell ref="AG68:AM68"/>
    <mergeCell ref="C72:Q72"/>
    <mergeCell ref="R72:AF72"/>
    <mergeCell ref="AG72:AM72"/>
    <mergeCell ref="C73:Q73"/>
    <mergeCell ref="R73:AF73"/>
    <mergeCell ref="AG73:AM73"/>
    <mergeCell ref="C74:Q74"/>
    <mergeCell ref="R74:AF74"/>
    <mergeCell ref="AG74:AM74"/>
    <mergeCell ref="C78:Q78"/>
    <mergeCell ref="R78:AF78"/>
    <mergeCell ref="AG78:AM78"/>
    <mergeCell ref="C75:Q75"/>
    <mergeCell ref="R75:AF75"/>
    <mergeCell ref="AG75:AM75"/>
    <mergeCell ref="C76:Q76"/>
    <mergeCell ref="R76:AF76"/>
    <mergeCell ref="AG76:AM76"/>
    <mergeCell ref="C77:Q77"/>
    <mergeCell ref="R77:AF77"/>
    <mergeCell ref="AG77:AM77"/>
  </mergeCells>
  <phoneticPr fontId="2"/>
  <conditionalFormatting sqref="AO79:BP84 AO43:AQ43 AR43:BP78 AO5:AP7 AR5:BP7 AO8:BP42 AO44:AP78">
    <cfRule type="expression" dxfId="3" priority="4">
      <formula>AO5="←ＯＫ"</formula>
    </cfRule>
  </conditionalFormatting>
  <conditionalFormatting sqref="AO2:AO4">
    <cfRule type="expression" dxfId="2" priority="2">
      <formula>$AO$2="OK"</formula>
    </cfRule>
  </conditionalFormatting>
  <dataValidations count="13">
    <dataValidation imeMode="disabled" allowBlank="1" showInputMessage="1" showErrorMessage="1" sqref="J12:S12 X12:AM12" xr:uid="{00000000-0002-0000-0100-000000000000}"/>
    <dataValidation type="whole" imeMode="disabled" allowBlank="1" showInputMessage="1" showErrorMessage="1" sqref="F6:G6" xr:uid="{00000000-0002-0000-0100-000001000000}">
      <formula1>4</formula1>
      <formula2>5</formula2>
    </dataValidation>
    <dataValidation type="whole" imeMode="disabled" allowBlank="1" showInputMessage="1" showErrorMessage="1" sqref="I5:J6" xr:uid="{00000000-0002-0000-0100-000002000000}">
      <formula1>1</formula1>
      <formula2>12</formula2>
    </dataValidation>
    <dataValidation type="whole" imeMode="disabled" allowBlank="1" showInputMessage="1" showErrorMessage="1" sqref="L5:M6" xr:uid="{00000000-0002-0000-0100-000003000000}">
      <formula1>1</formula1>
      <formula2>31</formula2>
    </dataValidation>
    <dataValidation imeMode="fullKatakana" allowBlank="1" showInputMessage="1" showErrorMessage="1" sqref="C20:AL20 D8:AM8" xr:uid="{00000000-0002-0000-0100-000004000000}"/>
    <dataValidation type="textLength" imeMode="disabled" operator="equal" allowBlank="1" showInputMessage="1" showErrorMessage="1" prompt="４桁" sqref="AE17:AL17 M10:P10" xr:uid="{00000000-0002-0000-0100-000005000000}">
      <formula1>4</formula1>
    </dataValidation>
    <dataValidation type="textLength" imeMode="disabled" operator="equal" allowBlank="1" showInputMessage="1" showErrorMessage="1" prompt="３桁" sqref="AE18:AL18" xr:uid="{00000000-0002-0000-0100-000006000000}">
      <formula1>3</formula1>
    </dataValidation>
    <dataValidation type="list" allowBlank="1" showInputMessage="1" showErrorMessage="1" sqref="C19:Q19" xr:uid="{00000000-0002-0000-0100-000007000000}">
      <formula1>"普通,当座"</formula1>
    </dataValidation>
    <dataValidation type="textLength" imeMode="disabled" operator="equal" allowBlank="1" showInputMessage="1" showErrorMessage="1" prompt="3桁" sqref="I10:K10" xr:uid="{00000000-0002-0000-0100-000008000000}">
      <formula1>3</formula1>
    </dataValidation>
    <dataValidation type="textLength" imeMode="disabled" operator="equal" allowBlank="1" showInputMessage="1" showErrorMessage="1" prompt="７桁" sqref="Z19:AL19" xr:uid="{00000000-0002-0000-0100-00000A000000}">
      <formula1>7</formula1>
    </dataValidation>
    <dataValidation type="whole" imeMode="disabled" allowBlank="1" showInputMessage="1" showErrorMessage="1" prompt="検索シートで表示された対象施設・事業所の申請用番号を入力してください。" sqref="B44:B78" xr:uid="{00000000-0002-0000-0100-00000B000000}">
      <formula1>100</formula1>
      <formula2>10000</formula2>
    </dataValidation>
    <dataValidation allowBlank="1" showInputMessage="1" showErrorMessage="1" prompt="振込先口座は上記の申請法人名義または代表者名義に限ります。" sqref="C21:AL21" xr:uid="{00000000-0002-0000-0100-00000C000000}"/>
    <dataValidation type="whole" imeMode="disabled" allowBlank="1" showInputMessage="1" showErrorMessage="1" sqref="F5:G5" xr:uid="{F2C80F6F-5C61-4389-98F6-CE9614F01901}">
      <formula1>7</formula1>
      <formula2>8</formula2>
    </dataValidation>
  </dataValidations>
  <pageMargins left="0.37" right="0.18" top="0.54" bottom="0.4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36</xdr:col>
                    <xdr:colOff>152400</xdr:colOff>
                    <xdr:row>16</xdr:row>
                    <xdr:rowOff>0</xdr:rowOff>
                  </from>
                  <to>
                    <xdr:col>37</xdr:col>
                    <xdr:colOff>28575</xdr:colOff>
                    <xdr:row>16</xdr:row>
                    <xdr:rowOff>152400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36</xdr:col>
                    <xdr:colOff>152400</xdr:colOff>
                    <xdr:row>16</xdr:row>
                    <xdr:rowOff>0</xdr:rowOff>
                  </from>
                  <to>
                    <xdr:col>37</xdr:col>
                    <xdr:colOff>28575</xdr:colOff>
                    <xdr:row>16</xdr:row>
                    <xdr:rowOff>152400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36</xdr:col>
                    <xdr:colOff>152400</xdr:colOff>
                    <xdr:row>16</xdr:row>
                    <xdr:rowOff>0</xdr:rowOff>
                  </from>
                  <to>
                    <xdr:col>37</xdr:col>
                    <xdr:colOff>28575</xdr:colOff>
                    <xdr:row>16</xdr:row>
                    <xdr:rowOff>152400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36</xdr:col>
                    <xdr:colOff>152400</xdr:colOff>
                    <xdr:row>16</xdr:row>
                    <xdr:rowOff>0</xdr:rowOff>
                  </from>
                  <to>
                    <xdr:col>37</xdr:col>
                    <xdr:colOff>28575</xdr:colOff>
                    <xdr:row>16</xdr:row>
                    <xdr:rowOff>171450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36</xdr:col>
                    <xdr:colOff>152400</xdr:colOff>
                    <xdr:row>16</xdr:row>
                    <xdr:rowOff>0</xdr:rowOff>
                  </from>
                  <to>
                    <xdr:col>37</xdr:col>
                    <xdr:colOff>28575</xdr:colOff>
                    <xdr:row>16</xdr:row>
                    <xdr:rowOff>152400</xdr:rowOff>
                  </to>
                </anchor>
              </controlPr>
            </control>
          </mc:Choice>
        </mc:AlternateContent>
        <mc:AlternateContent xmlns:mc="http://schemas.openxmlformats.org/markup-compatibility/2006">
          <mc:Choice Requires="x14">
            <control shapeId="4117" r:id="rId9" name="Check Box 21">
              <controlPr defaultSize="0" autoFill="0" autoLine="0" autoPict="0">
                <anchor moveWithCells="1">
                  <from>
                    <xdr:col>36</xdr:col>
                    <xdr:colOff>152400</xdr:colOff>
                    <xdr:row>19</xdr:row>
                    <xdr:rowOff>0</xdr:rowOff>
                  </from>
                  <to>
                    <xdr:col>37</xdr:col>
                    <xdr:colOff>28575</xdr:colOff>
                    <xdr:row>19</xdr:row>
                    <xdr:rowOff>152400</xdr:rowOff>
                  </to>
                </anchor>
              </controlPr>
            </control>
          </mc:Choice>
        </mc:AlternateContent>
        <mc:AlternateContent xmlns:mc="http://schemas.openxmlformats.org/markup-compatibility/2006">
          <mc:Choice Requires="x14">
            <control shapeId="4118" r:id="rId10" name="Check Box 22">
              <controlPr defaultSize="0" autoFill="0" autoLine="0" autoPict="0">
                <anchor moveWithCells="1">
                  <from>
                    <xdr:col>36</xdr:col>
                    <xdr:colOff>152400</xdr:colOff>
                    <xdr:row>19</xdr:row>
                    <xdr:rowOff>0</xdr:rowOff>
                  </from>
                  <to>
                    <xdr:col>37</xdr:col>
                    <xdr:colOff>28575</xdr:colOff>
                    <xdr:row>19</xdr:row>
                    <xdr:rowOff>142875</xdr:rowOff>
                  </to>
                </anchor>
              </controlPr>
            </control>
          </mc:Choice>
        </mc:AlternateContent>
        <mc:AlternateContent xmlns:mc="http://schemas.openxmlformats.org/markup-compatibility/2006">
          <mc:Choice Requires="x14">
            <control shapeId="4119" r:id="rId11" name="Check Box 23">
              <controlPr defaultSize="0" autoFill="0" autoLine="0" autoPict="0">
                <anchor moveWithCells="1">
                  <from>
                    <xdr:col>36</xdr:col>
                    <xdr:colOff>152400</xdr:colOff>
                    <xdr:row>19</xdr:row>
                    <xdr:rowOff>0</xdr:rowOff>
                  </from>
                  <to>
                    <xdr:col>37</xdr:col>
                    <xdr:colOff>28575</xdr:colOff>
                    <xdr:row>19</xdr:row>
                    <xdr:rowOff>152400</xdr:rowOff>
                  </to>
                </anchor>
              </controlPr>
            </control>
          </mc:Choice>
        </mc:AlternateContent>
        <mc:AlternateContent xmlns:mc="http://schemas.openxmlformats.org/markup-compatibility/2006">
          <mc:Choice Requires="x14">
            <control shapeId="4120" r:id="rId12" name="Check Box 24">
              <controlPr defaultSize="0" autoFill="0" autoLine="0" autoPict="0">
                <anchor moveWithCells="1">
                  <from>
                    <xdr:col>36</xdr:col>
                    <xdr:colOff>152400</xdr:colOff>
                    <xdr:row>19</xdr:row>
                    <xdr:rowOff>0</xdr:rowOff>
                  </from>
                  <to>
                    <xdr:col>37</xdr:col>
                    <xdr:colOff>28575</xdr:colOff>
                    <xdr:row>19</xdr:row>
                    <xdr:rowOff>171450</xdr:rowOff>
                  </to>
                </anchor>
              </controlPr>
            </control>
          </mc:Choice>
        </mc:AlternateContent>
        <mc:AlternateContent xmlns:mc="http://schemas.openxmlformats.org/markup-compatibility/2006">
          <mc:Choice Requires="x14">
            <control shapeId="4121" r:id="rId13" name="Check Box 25">
              <controlPr defaultSize="0" autoFill="0" autoLine="0" autoPict="0">
                <anchor moveWithCells="1">
                  <from>
                    <xdr:col>36</xdr:col>
                    <xdr:colOff>152400</xdr:colOff>
                    <xdr:row>19</xdr:row>
                    <xdr:rowOff>0</xdr:rowOff>
                  </from>
                  <to>
                    <xdr:col>37</xdr:col>
                    <xdr:colOff>28575</xdr:colOff>
                    <xdr:row>19</xdr:row>
                    <xdr:rowOff>142875</xdr:rowOff>
                  </to>
                </anchor>
              </controlPr>
            </control>
          </mc:Choice>
        </mc:AlternateContent>
        <mc:AlternateContent xmlns:mc="http://schemas.openxmlformats.org/markup-compatibility/2006">
          <mc:Choice Requires="x14">
            <control shapeId="4122" r:id="rId14" name="Check Box 26">
              <controlPr defaultSize="0" autoFill="0" autoLine="0" autoPict="0">
                <anchor moveWithCells="1">
                  <from>
                    <xdr:col>36</xdr:col>
                    <xdr:colOff>152400</xdr:colOff>
                    <xdr:row>24</xdr:row>
                    <xdr:rowOff>0</xdr:rowOff>
                  </from>
                  <to>
                    <xdr:col>37</xdr:col>
                    <xdr:colOff>28575</xdr:colOff>
                    <xdr:row>24</xdr:row>
                    <xdr:rowOff>152400</xdr:rowOff>
                  </to>
                </anchor>
              </controlPr>
            </control>
          </mc:Choice>
        </mc:AlternateContent>
        <mc:AlternateContent xmlns:mc="http://schemas.openxmlformats.org/markup-compatibility/2006">
          <mc:Choice Requires="x14">
            <control shapeId="4123" r:id="rId15" name="Check Box 27">
              <controlPr defaultSize="0" autoFill="0" autoLine="0" autoPict="0">
                <anchor moveWithCells="1">
                  <from>
                    <xdr:col>36</xdr:col>
                    <xdr:colOff>152400</xdr:colOff>
                    <xdr:row>24</xdr:row>
                    <xdr:rowOff>152400</xdr:rowOff>
                  </from>
                  <to>
                    <xdr:col>37</xdr:col>
                    <xdr:colOff>28575</xdr:colOff>
                    <xdr:row>25</xdr:row>
                    <xdr:rowOff>123825</xdr:rowOff>
                  </to>
                </anchor>
              </controlPr>
            </control>
          </mc:Choice>
        </mc:AlternateContent>
        <mc:AlternateContent xmlns:mc="http://schemas.openxmlformats.org/markup-compatibility/2006">
          <mc:Choice Requires="x14">
            <control shapeId="4133" r:id="rId16" name="Check Box 37">
              <controlPr defaultSize="0" autoFill="0" autoLine="0" autoPict="0">
                <anchor moveWithCells="1">
                  <from>
                    <xdr:col>36</xdr:col>
                    <xdr:colOff>152400</xdr:colOff>
                    <xdr:row>25</xdr:row>
                    <xdr:rowOff>0</xdr:rowOff>
                  </from>
                  <to>
                    <xdr:col>37</xdr:col>
                    <xdr:colOff>28575</xdr:colOff>
                    <xdr:row>25</xdr:row>
                    <xdr:rowOff>152400</xdr:rowOff>
                  </to>
                </anchor>
              </controlPr>
            </control>
          </mc:Choice>
        </mc:AlternateContent>
        <mc:AlternateContent xmlns:mc="http://schemas.openxmlformats.org/markup-compatibility/2006">
          <mc:Choice Requires="x14">
            <control shapeId="4143" r:id="rId17" name="Check Box 47">
              <controlPr defaultSize="0" autoFill="0" autoLine="0" autoPict="0">
                <anchor moveWithCells="1">
                  <from>
                    <xdr:col>36</xdr:col>
                    <xdr:colOff>152400</xdr:colOff>
                    <xdr:row>25</xdr:row>
                    <xdr:rowOff>0</xdr:rowOff>
                  </from>
                  <to>
                    <xdr:col>37</xdr:col>
                    <xdr:colOff>28575</xdr:colOff>
                    <xdr:row>25</xdr:row>
                    <xdr:rowOff>152400</xdr:rowOff>
                  </to>
                </anchor>
              </controlPr>
            </control>
          </mc:Choice>
        </mc:AlternateContent>
        <mc:AlternateContent xmlns:mc="http://schemas.openxmlformats.org/markup-compatibility/2006">
          <mc:Choice Requires="x14">
            <control shapeId="4156" r:id="rId18" name="Check Box 60">
              <controlPr defaultSize="0" autoFill="0" autoLine="0" autoPict="0">
                <anchor moveWithCells="1">
                  <from>
                    <xdr:col>36</xdr:col>
                    <xdr:colOff>152400</xdr:colOff>
                    <xdr:row>17</xdr:row>
                    <xdr:rowOff>0</xdr:rowOff>
                  </from>
                  <to>
                    <xdr:col>37</xdr:col>
                    <xdr:colOff>28575</xdr:colOff>
                    <xdr:row>17</xdr:row>
                    <xdr:rowOff>152400</xdr:rowOff>
                  </to>
                </anchor>
              </controlPr>
            </control>
          </mc:Choice>
        </mc:AlternateContent>
        <mc:AlternateContent xmlns:mc="http://schemas.openxmlformats.org/markup-compatibility/2006">
          <mc:Choice Requires="x14">
            <control shapeId="4157" r:id="rId19" name="Check Box 61">
              <controlPr defaultSize="0" autoFill="0" autoLine="0" autoPict="0">
                <anchor moveWithCells="1">
                  <from>
                    <xdr:col>36</xdr:col>
                    <xdr:colOff>152400</xdr:colOff>
                    <xdr:row>17</xdr:row>
                    <xdr:rowOff>0</xdr:rowOff>
                  </from>
                  <to>
                    <xdr:col>37</xdr:col>
                    <xdr:colOff>28575</xdr:colOff>
                    <xdr:row>17</xdr:row>
                    <xdr:rowOff>152400</xdr:rowOff>
                  </to>
                </anchor>
              </controlPr>
            </control>
          </mc:Choice>
        </mc:AlternateContent>
        <mc:AlternateContent xmlns:mc="http://schemas.openxmlformats.org/markup-compatibility/2006">
          <mc:Choice Requires="x14">
            <control shapeId="4158" r:id="rId20" name="Check Box 62">
              <controlPr defaultSize="0" autoFill="0" autoLine="0" autoPict="0">
                <anchor moveWithCells="1">
                  <from>
                    <xdr:col>36</xdr:col>
                    <xdr:colOff>152400</xdr:colOff>
                    <xdr:row>17</xdr:row>
                    <xdr:rowOff>0</xdr:rowOff>
                  </from>
                  <to>
                    <xdr:col>37</xdr:col>
                    <xdr:colOff>28575</xdr:colOff>
                    <xdr:row>17</xdr:row>
                    <xdr:rowOff>152400</xdr:rowOff>
                  </to>
                </anchor>
              </controlPr>
            </control>
          </mc:Choice>
        </mc:AlternateContent>
        <mc:AlternateContent xmlns:mc="http://schemas.openxmlformats.org/markup-compatibility/2006">
          <mc:Choice Requires="x14">
            <control shapeId="4159" r:id="rId21" name="Check Box 63">
              <controlPr defaultSize="0" autoFill="0" autoLine="0" autoPict="0">
                <anchor moveWithCells="1">
                  <from>
                    <xdr:col>36</xdr:col>
                    <xdr:colOff>152400</xdr:colOff>
                    <xdr:row>17</xdr:row>
                    <xdr:rowOff>0</xdr:rowOff>
                  </from>
                  <to>
                    <xdr:col>37</xdr:col>
                    <xdr:colOff>28575</xdr:colOff>
                    <xdr:row>17</xdr:row>
                    <xdr:rowOff>171450</xdr:rowOff>
                  </to>
                </anchor>
              </controlPr>
            </control>
          </mc:Choice>
        </mc:AlternateContent>
        <mc:AlternateContent xmlns:mc="http://schemas.openxmlformats.org/markup-compatibility/2006">
          <mc:Choice Requires="x14">
            <control shapeId="4160" r:id="rId22" name="Check Box 64">
              <controlPr defaultSize="0" autoFill="0" autoLine="0" autoPict="0">
                <anchor moveWithCells="1">
                  <from>
                    <xdr:col>36</xdr:col>
                    <xdr:colOff>152400</xdr:colOff>
                    <xdr:row>17</xdr:row>
                    <xdr:rowOff>0</xdr:rowOff>
                  </from>
                  <to>
                    <xdr:col>37</xdr:col>
                    <xdr:colOff>28575</xdr:colOff>
                    <xdr:row>17</xdr:row>
                    <xdr:rowOff>152400</xdr:rowOff>
                  </to>
                </anchor>
              </controlPr>
            </control>
          </mc:Choice>
        </mc:AlternateContent>
        <mc:AlternateContent xmlns:mc="http://schemas.openxmlformats.org/markup-compatibility/2006">
          <mc:Choice Requires="x14">
            <control shapeId="4161" r:id="rId23" name="Check Box 65">
              <controlPr defaultSize="0" autoFill="0" autoLine="0" autoPict="0">
                <anchor moveWithCells="1">
                  <from>
                    <xdr:col>36</xdr:col>
                    <xdr:colOff>152400</xdr:colOff>
                    <xdr:row>32</xdr:row>
                    <xdr:rowOff>142875</xdr:rowOff>
                  </from>
                  <to>
                    <xdr:col>37</xdr:col>
                    <xdr:colOff>28575</xdr:colOff>
                    <xdr:row>33</xdr:row>
                    <xdr:rowOff>123825</xdr:rowOff>
                  </to>
                </anchor>
              </controlPr>
            </control>
          </mc:Choice>
        </mc:AlternateContent>
        <mc:AlternateContent xmlns:mc="http://schemas.openxmlformats.org/markup-compatibility/2006">
          <mc:Choice Requires="x14">
            <control shapeId="4162" r:id="rId24" name="Check Box 66">
              <controlPr defaultSize="0" autoFill="0" autoLine="0" autoPict="0">
                <anchor moveWithCells="1">
                  <from>
                    <xdr:col>36</xdr:col>
                    <xdr:colOff>152400</xdr:colOff>
                    <xdr:row>33</xdr:row>
                    <xdr:rowOff>0</xdr:rowOff>
                  </from>
                  <to>
                    <xdr:col>37</xdr:col>
                    <xdr:colOff>28575</xdr:colOff>
                    <xdr:row>33</xdr:row>
                    <xdr:rowOff>142875</xdr:rowOff>
                  </to>
                </anchor>
              </controlPr>
            </control>
          </mc:Choice>
        </mc:AlternateContent>
        <mc:AlternateContent xmlns:mc="http://schemas.openxmlformats.org/markup-compatibility/2006">
          <mc:Choice Requires="x14">
            <control shapeId="4163" r:id="rId25" name="Check Box 67">
              <controlPr defaultSize="0" autoFill="0" autoLine="0" autoPict="0">
                <anchor moveWithCells="1">
                  <from>
                    <xdr:col>36</xdr:col>
                    <xdr:colOff>152400</xdr:colOff>
                    <xdr:row>32</xdr:row>
                    <xdr:rowOff>152400</xdr:rowOff>
                  </from>
                  <to>
                    <xdr:col>37</xdr:col>
                    <xdr:colOff>28575</xdr:colOff>
                    <xdr:row>33</xdr:row>
                    <xdr:rowOff>85725</xdr:rowOff>
                  </to>
                </anchor>
              </controlPr>
            </control>
          </mc:Choice>
        </mc:AlternateContent>
        <mc:AlternateContent xmlns:mc="http://schemas.openxmlformats.org/markup-compatibility/2006">
          <mc:Choice Requires="x14">
            <control shapeId="4164" r:id="rId26" name="Check Box 68">
              <controlPr defaultSize="0" autoFill="0" autoLine="0" autoPict="0">
                <anchor moveWithCells="1">
                  <from>
                    <xdr:col>36</xdr:col>
                    <xdr:colOff>152400</xdr:colOff>
                    <xdr:row>33</xdr:row>
                    <xdr:rowOff>0</xdr:rowOff>
                  </from>
                  <to>
                    <xdr:col>37</xdr:col>
                    <xdr:colOff>28575</xdr:colOff>
                    <xdr:row>33</xdr:row>
                    <xdr:rowOff>114300</xdr:rowOff>
                  </to>
                </anchor>
              </controlPr>
            </control>
          </mc:Choice>
        </mc:AlternateContent>
        <mc:AlternateContent xmlns:mc="http://schemas.openxmlformats.org/markup-compatibility/2006">
          <mc:Choice Requires="x14">
            <control shapeId="4165" r:id="rId27" name="Check Box 69">
              <controlPr defaultSize="0" autoFill="0" autoLine="0" autoPict="0">
                <anchor moveWithCells="1">
                  <from>
                    <xdr:col>36</xdr:col>
                    <xdr:colOff>152400</xdr:colOff>
                    <xdr:row>33</xdr:row>
                    <xdr:rowOff>0</xdr:rowOff>
                  </from>
                  <to>
                    <xdr:col>37</xdr:col>
                    <xdr:colOff>28575</xdr:colOff>
                    <xdr:row>33</xdr:row>
                    <xdr:rowOff>161925</xdr:rowOff>
                  </to>
                </anchor>
              </controlPr>
            </control>
          </mc:Choice>
        </mc:AlternateContent>
        <mc:AlternateContent xmlns:mc="http://schemas.openxmlformats.org/markup-compatibility/2006">
          <mc:Choice Requires="x14">
            <control shapeId="4166" r:id="rId28" name="Check Box 70">
              <controlPr defaultSize="0" autoFill="0" autoLine="0" autoPict="0">
                <anchor moveWithCells="1">
                  <from>
                    <xdr:col>36</xdr:col>
                    <xdr:colOff>152400</xdr:colOff>
                    <xdr:row>33</xdr:row>
                    <xdr:rowOff>0</xdr:rowOff>
                  </from>
                  <to>
                    <xdr:col>37</xdr:col>
                    <xdr:colOff>28575</xdr:colOff>
                    <xdr:row>33</xdr:row>
                    <xdr:rowOff>114300</xdr:rowOff>
                  </to>
                </anchor>
              </controlPr>
            </control>
          </mc:Choice>
        </mc:AlternateContent>
        <mc:AlternateContent xmlns:mc="http://schemas.openxmlformats.org/markup-compatibility/2006">
          <mc:Choice Requires="x14">
            <control shapeId="4167" r:id="rId29" name="Check Box 71">
              <controlPr defaultSize="0" autoFill="0" autoLine="0" autoPict="0">
                <anchor moveWithCells="1">
                  <from>
                    <xdr:col>36</xdr:col>
                    <xdr:colOff>152400</xdr:colOff>
                    <xdr:row>33</xdr:row>
                    <xdr:rowOff>0</xdr:rowOff>
                  </from>
                  <to>
                    <xdr:col>37</xdr:col>
                    <xdr:colOff>28575</xdr:colOff>
                    <xdr:row>33</xdr:row>
                    <xdr:rowOff>152400</xdr:rowOff>
                  </to>
                </anchor>
              </controlPr>
            </control>
          </mc:Choice>
        </mc:AlternateContent>
        <mc:AlternateContent xmlns:mc="http://schemas.openxmlformats.org/markup-compatibility/2006">
          <mc:Choice Requires="x14">
            <control shapeId="4168" r:id="rId30" name="Check Box 72">
              <controlPr defaultSize="0" autoFill="0" autoLine="0" autoPict="0">
                <anchor moveWithCells="1">
                  <from>
                    <xdr:col>36</xdr:col>
                    <xdr:colOff>152400</xdr:colOff>
                    <xdr:row>33</xdr:row>
                    <xdr:rowOff>0</xdr:rowOff>
                  </from>
                  <to>
                    <xdr:col>37</xdr:col>
                    <xdr:colOff>28575</xdr:colOff>
                    <xdr:row>33</xdr:row>
                    <xdr:rowOff>161925</xdr:rowOff>
                  </to>
                </anchor>
              </controlPr>
            </control>
          </mc:Choice>
        </mc:AlternateContent>
        <mc:AlternateContent xmlns:mc="http://schemas.openxmlformats.org/markup-compatibility/2006">
          <mc:Choice Requires="x14">
            <control shapeId="4169" r:id="rId31" name="Check Box 73">
              <controlPr defaultSize="0" autoFill="0" autoLine="0" autoPict="0">
                <anchor moveWithCells="1">
                  <from>
                    <xdr:col>36</xdr:col>
                    <xdr:colOff>152400</xdr:colOff>
                    <xdr:row>33</xdr:row>
                    <xdr:rowOff>0</xdr:rowOff>
                  </from>
                  <to>
                    <xdr:col>37</xdr:col>
                    <xdr:colOff>28575</xdr:colOff>
                    <xdr:row>33</xdr:row>
                    <xdr:rowOff>142875</xdr:rowOff>
                  </to>
                </anchor>
              </controlPr>
            </control>
          </mc:Choice>
        </mc:AlternateContent>
        <mc:AlternateContent xmlns:mc="http://schemas.openxmlformats.org/markup-compatibility/2006">
          <mc:Choice Requires="x14">
            <control shapeId="4170" r:id="rId32" name="Check Box 74">
              <controlPr defaultSize="0" autoFill="0" autoLine="0" autoPict="0">
                <anchor moveWithCells="1">
                  <from>
                    <xdr:col>36</xdr:col>
                    <xdr:colOff>152400</xdr:colOff>
                    <xdr:row>33</xdr:row>
                    <xdr:rowOff>0</xdr:rowOff>
                  </from>
                  <to>
                    <xdr:col>37</xdr:col>
                    <xdr:colOff>28575</xdr:colOff>
                    <xdr:row>33</xdr:row>
                    <xdr:rowOff>152400</xdr:rowOff>
                  </to>
                </anchor>
              </controlPr>
            </control>
          </mc:Choice>
        </mc:AlternateContent>
        <mc:AlternateContent xmlns:mc="http://schemas.openxmlformats.org/markup-compatibility/2006">
          <mc:Choice Requires="x14">
            <control shapeId="4141" r:id="rId33" name="Check Box 45">
              <controlPr defaultSize="0" autoFill="0" autoLine="0" autoPict="0">
                <anchor moveWithCells="1">
                  <from>
                    <xdr:col>36</xdr:col>
                    <xdr:colOff>152400</xdr:colOff>
                    <xdr:row>30</xdr:row>
                    <xdr:rowOff>0</xdr:rowOff>
                  </from>
                  <to>
                    <xdr:col>37</xdr:col>
                    <xdr:colOff>28575</xdr:colOff>
                    <xdr:row>30</xdr:row>
                    <xdr:rowOff>152400</xdr:rowOff>
                  </to>
                </anchor>
              </controlPr>
            </control>
          </mc:Choice>
        </mc:AlternateContent>
        <mc:AlternateContent xmlns:mc="http://schemas.openxmlformats.org/markup-compatibility/2006">
          <mc:Choice Requires="x14">
            <control shapeId="4149" r:id="rId34" name="Check Box 53">
              <controlPr defaultSize="0" autoFill="0" autoLine="0" autoPict="0">
                <anchor moveWithCells="1">
                  <from>
                    <xdr:col>36</xdr:col>
                    <xdr:colOff>152400</xdr:colOff>
                    <xdr:row>30</xdr:row>
                    <xdr:rowOff>0</xdr:rowOff>
                  </from>
                  <to>
                    <xdr:col>37</xdr:col>
                    <xdr:colOff>28575</xdr:colOff>
                    <xdr:row>30</xdr:row>
                    <xdr:rowOff>152400</xdr:rowOff>
                  </to>
                </anchor>
              </controlPr>
            </control>
          </mc:Choice>
        </mc:AlternateContent>
        <mc:AlternateContent xmlns:mc="http://schemas.openxmlformats.org/markup-compatibility/2006">
          <mc:Choice Requires="x14">
            <control shapeId="4150" r:id="rId35" name="Check Box 54">
              <controlPr defaultSize="0" autoFill="0" autoLine="0" autoPict="0">
                <anchor moveWithCells="1">
                  <from>
                    <xdr:col>36</xdr:col>
                    <xdr:colOff>152400</xdr:colOff>
                    <xdr:row>30</xdr:row>
                    <xdr:rowOff>152400</xdr:rowOff>
                  </from>
                  <to>
                    <xdr:col>37</xdr:col>
                    <xdr:colOff>28575</xdr:colOff>
                    <xdr:row>32</xdr:row>
                    <xdr:rowOff>104775</xdr:rowOff>
                  </to>
                </anchor>
              </controlPr>
            </control>
          </mc:Choice>
        </mc:AlternateContent>
        <mc:AlternateContent xmlns:mc="http://schemas.openxmlformats.org/markup-compatibility/2006">
          <mc:Choice Requires="x14">
            <control shapeId="4176" r:id="rId36" name="Check Box 80">
              <controlPr locked="0" defaultSize="0" autoFill="0" autoLine="0" autoPict="0">
                <anchor moveWithCells="1">
                  <from>
                    <xdr:col>36</xdr:col>
                    <xdr:colOff>104775</xdr:colOff>
                    <xdr:row>24</xdr:row>
                    <xdr:rowOff>0</xdr:rowOff>
                  </from>
                  <to>
                    <xdr:col>38</xdr:col>
                    <xdr:colOff>57150</xdr:colOff>
                    <xdr:row>24</xdr:row>
                    <xdr:rowOff>171450</xdr:rowOff>
                  </to>
                </anchor>
              </controlPr>
            </control>
          </mc:Choice>
        </mc:AlternateContent>
        <mc:AlternateContent xmlns:mc="http://schemas.openxmlformats.org/markup-compatibility/2006">
          <mc:Choice Requires="x14">
            <control shapeId="4178" r:id="rId37" name="Check Box 82">
              <controlPr locked="0" defaultSize="0" autoFill="0" autoLine="0" autoPict="0">
                <anchor moveWithCells="1">
                  <from>
                    <xdr:col>36</xdr:col>
                    <xdr:colOff>104775</xdr:colOff>
                    <xdr:row>25</xdr:row>
                    <xdr:rowOff>9525</xdr:rowOff>
                  </from>
                  <to>
                    <xdr:col>38</xdr:col>
                    <xdr:colOff>57150</xdr:colOff>
                    <xdr:row>25</xdr:row>
                    <xdr:rowOff>171450</xdr:rowOff>
                  </to>
                </anchor>
              </controlPr>
            </control>
          </mc:Choice>
        </mc:AlternateContent>
        <mc:AlternateContent xmlns:mc="http://schemas.openxmlformats.org/markup-compatibility/2006">
          <mc:Choice Requires="x14">
            <control shapeId="4124" r:id="rId38" name="Check Box 28">
              <controlPr defaultSize="0" autoFill="0" autoLine="0" autoPict="0">
                <anchor moveWithCells="1">
                  <from>
                    <xdr:col>36</xdr:col>
                    <xdr:colOff>152400</xdr:colOff>
                    <xdr:row>25</xdr:row>
                    <xdr:rowOff>152400</xdr:rowOff>
                  </from>
                  <to>
                    <xdr:col>37</xdr:col>
                    <xdr:colOff>28575</xdr:colOff>
                    <xdr:row>26</xdr:row>
                    <xdr:rowOff>123825</xdr:rowOff>
                  </to>
                </anchor>
              </controlPr>
            </control>
          </mc:Choice>
        </mc:AlternateContent>
        <mc:AlternateContent xmlns:mc="http://schemas.openxmlformats.org/markup-compatibility/2006">
          <mc:Choice Requires="x14">
            <control shapeId="4134" r:id="rId39" name="Check Box 38">
              <controlPr defaultSize="0" autoFill="0" autoLine="0" autoPict="0">
                <anchor moveWithCells="1">
                  <from>
                    <xdr:col>36</xdr:col>
                    <xdr:colOff>152400</xdr:colOff>
                    <xdr:row>25</xdr:row>
                    <xdr:rowOff>152400</xdr:rowOff>
                  </from>
                  <to>
                    <xdr:col>37</xdr:col>
                    <xdr:colOff>28575</xdr:colOff>
                    <xdr:row>26</xdr:row>
                    <xdr:rowOff>85725</xdr:rowOff>
                  </to>
                </anchor>
              </controlPr>
            </control>
          </mc:Choice>
        </mc:AlternateContent>
        <mc:AlternateContent xmlns:mc="http://schemas.openxmlformats.org/markup-compatibility/2006">
          <mc:Choice Requires="x14">
            <control shapeId="4135" r:id="rId40" name="Check Box 39">
              <controlPr defaultSize="0" autoFill="0" autoLine="0" autoPict="0">
                <anchor moveWithCells="1">
                  <from>
                    <xdr:col>36</xdr:col>
                    <xdr:colOff>152400</xdr:colOff>
                    <xdr:row>26</xdr:row>
                    <xdr:rowOff>0</xdr:rowOff>
                  </from>
                  <to>
                    <xdr:col>37</xdr:col>
                    <xdr:colOff>28575</xdr:colOff>
                    <xdr:row>26</xdr:row>
                    <xdr:rowOff>152400</xdr:rowOff>
                  </to>
                </anchor>
              </controlPr>
            </control>
          </mc:Choice>
        </mc:AlternateContent>
        <mc:AlternateContent xmlns:mc="http://schemas.openxmlformats.org/markup-compatibility/2006">
          <mc:Choice Requires="x14">
            <control shapeId="4136" r:id="rId41" name="Check Box 40">
              <controlPr defaultSize="0" autoFill="0" autoLine="0" autoPict="0">
                <anchor moveWithCells="1">
                  <from>
                    <xdr:col>36</xdr:col>
                    <xdr:colOff>152400</xdr:colOff>
                    <xdr:row>26</xdr:row>
                    <xdr:rowOff>152400</xdr:rowOff>
                  </from>
                  <to>
                    <xdr:col>37</xdr:col>
                    <xdr:colOff>28575</xdr:colOff>
                    <xdr:row>28</xdr:row>
                    <xdr:rowOff>47625</xdr:rowOff>
                  </to>
                </anchor>
              </controlPr>
            </control>
          </mc:Choice>
        </mc:AlternateContent>
        <mc:AlternateContent xmlns:mc="http://schemas.openxmlformats.org/markup-compatibility/2006">
          <mc:Choice Requires="x14">
            <control shapeId="4144" r:id="rId42" name="Check Box 48">
              <controlPr defaultSize="0" autoFill="0" autoLine="0" autoPict="0">
                <anchor moveWithCells="1">
                  <from>
                    <xdr:col>36</xdr:col>
                    <xdr:colOff>152400</xdr:colOff>
                    <xdr:row>25</xdr:row>
                    <xdr:rowOff>152400</xdr:rowOff>
                  </from>
                  <to>
                    <xdr:col>37</xdr:col>
                    <xdr:colOff>28575</xdr:colOff>
                    <xdr:row>26</xdr:row>
                    <xdr:rowOff>123825</xdr:rowOff>
                  </to>
                </anchor>
              </controlPr>
            </control>
          </mc:Choice>
        </mc:AlternateContent>
        <mc:AlternateContent xmlns:mc="http://schemas.openxmlformats.org/markup-compatibility/2006">
          <mc:Choice Requires="x14">
            <control shapeId="4145" r:id="rId43" name="Check Box 49">
              <controlPr defaultSize="0" autoFill="0" autoLine="0" autoPict="0">
                <anchor moveWithCells="1">
                  <from>
                    <xdr:col>36</xdr:col>
                    <xdr:colOff>152400</xdr:colOff>
                    <xdr:row>26</xdr:row>
                    <xdr:rowOff>0</xdr:rowOff>
                  </from>
                  <to>
                    <xdr:col>37</xdr:col>
                    <xdr:colOff>28575</xdr:colOff>
                    <xdr:row>26</xdr:row>
                    <xdr:rowOff>152400</xdr:rowOff>
                  </to>
                </anchor>
              </controlPr>
            </control>
          </mc:Choice>
        </mc:AlternateContent>
        <mc:AlternateContent xmlns:mc="http://schemas.openxmlformats.org/markup-compatibility/2006">
          <mc:Choice Requires="x14">
            <control shapeId="4146" r:id="rId44" name="Check Box 50">
              <controlPr defaultSize="0" autoFill="0" autoLine="0" autoPict="0">
                <anchor moveWithCells="1">
                  <from>
                    <xdr:col>36</xdr:col>
                    <xdr:colOff>152400</xdr:colOff>
                    <xdr:row>26</xdr:row>
                    <xdr:rowOff>152400</xdr:rowOff>
                  </from>
                  <to>
                    <xdr:col>37</xdr:col>
                    <xdr:colOff>28575</xdr:colOff>
                    <xdr:row>28</xdr:row>
                    <xdr:rowOff>85725</xdr:rowOff>
                  </to>
                </anchor>
              </controlPr>
            </control>
          </mc:Choice>
        </mc:AlternateContent>
        <mc:AlternateContent xmlns:mc="http://schemas.openxmlformats.org/markup-compatibility/2006">
          <mc:Choice Requires="x14">
            <control shapeId="4179" r:id="rId45" name="Check Box 83">
              <controlPr locked="0" defaultSize="0" autoFill="0" autoLine="0" autoPict="0">
                <anchor moveWithCells="1">
                  <from>
                    <xdr:col>36</xdr:col>
                    <xdr:colOff>104775</xdr:colOff>
                    <xdr:row>26</xdr:row>
                    <xdr:rowOff>0</xdr:rowOff>
                  </from>
                  <to>
                    <xdr:col>38</xdr:col>
                    <xdr:colOff>57150</xdr:colOff>
                    <xdr:row>26</xdr:row>
                    <xdr:rowOff>171450</xdr:rowOff>
                  </to>
                </anchor>
              </controlPr>
            </control>
          </mc:Choice>
        </mc:AlternateContent>
        <mc:AlternateContent xmlns:mc="http://schemas.openxmlformats.org/markup-compatibility/2006">
          <mc:Choice Requires="x14">
            <control shapeId="4187" r:id="rId46" name="Check Box 91">
              <controlPr defaultSize="0" autoFill="0" autoLine="0" autoPict="0">
                <anchor moveWithCells="1">
                  <from>
                    <xdr:col>36</xdr:col>
                    <xdr:colOff>152400</xdr:colOff>
                    <xdr:row>30</xdr:row>
                    <xdr:rowOff>142875</xdr:rowOff>
                  </from>
                  <to>
                    <xdr:col>37</xdr:col>
                    <xdr:colOff>28575</xdr:colOff>
                    <xdr:row>32</xdr:row>
                    <xdr:rowOff>66675</xdr:rowOff>
                  </to>
                </anchor>
              </controlPr>
            </control>
          </mc:Choice>
        </mc:AlternateContent>
        <mc:AlternateContent xmlns:mc="http://schemas.openxmlformats.org/markup-compatibility/2006">
          <mc:Choice Requires="x14">
            <control shapeId="4189" r:id="rId47" name="Check Box 93">
              <controlPr defaultSize="0" autoFill="0" autoLine="0" autoPict="0">
                <anchor moveWithCells="1">
                  <from>
                    <xdr:col>36</xdr:col>
                    <xdr:colOff>152400</xdr:colOff>
                    <xdr:row>30</xdr:row>
                    <xdr:rowOff>152400</xdr:rowOff>
                  </from>
                  <to>
                    <xdr:col>37</xdr:col>
                    <xdr:colOff>28575</xdr:colOff>
                    <xdr:row>32</xdr:row>
                    <xdr:rowOff>47625</xdr:rowOff>
                  </to>
                </anchor>
              </controlPr>
            </control>
          </mc:Choice>
        </mc:AlternateContent>
        <mc:AlternateContent xmlns:mc="http://schemas.openxmlformats.org/markup-compatibility/2006">
          <mc:Choice Requires="x14">
            <control shapeId="4190" r:id="rId48" name="Check Box 94">
              <controlPr defaultSize="0" autoFill="0" autoLine="0" autoPict="0">
                <anchor moveWithCells="1">
                  <from>
                    <xdr:col>36</xdr:col>
                    <xdr:colOff>152400</xdr:colOff>
                    <xdr:row>30</xdr:row>
                    <xdr:rowOff>0</xdr:rowOff>
                  </from>
                  <to>
                    <xdr:col>37</xdr:col>
                    <xdr:colOff>28575</xdr:colOff>
                    <xdr:row>30</xdr:row>
                    <xdr:rowOff>152400</xdr:rowOff>
                  </to>
                </anchor>
              </controlPr>
            </control>
          </mc:Choice>
        </mc:AlternateContent>
        <mc:AlternateContent xmlns:mc="http://schemas.openxmlformats.org/markup-compatibility/2006">
          <mc:Choice Requires="x14">
            <control shapeId="4191" r:id="rId49" name="Check Box 95">
              <controlPr defaultSize="0" autoFill="0" autoLine="0" autoPict="0">
                <anchor moveWithCells="1">
                  <from>
                    <xdr:col>36</xdr:col>
                    <xdr:colOff>152400</xdr:colOff>
                    <xdr:row>30</xdr:row>
                    <xdr:rowOff>152400</xdr:rowOff>
                  </from>
                  <to>
                    <xdr:col>37</xdr:col>
                    <xdr:colOff>28575</xdr:colOff>
                    <xdr:row>32</xdr:row>
                    <xdr:rowOff>47625</xdr:rowOff>
                  </to>
                </anchor>
              </controlPr>
            </control>
          </mc:Choice>
        </mc:AlternateContent>
        <mc:AlternateContent xmlns:mc="http://schemas.openxmlformats.org/markup-compatibility/2006">
          <mc:Choice Requires="x14">
            <control shapeId="4192" r:id="rId50" name="Check Box 96">
              <controlPr defaultSize="0" autoFill="0" autoLine="0" autoPict="0">
                <anchor moveWithCells="1">
                  <from>
                    <xdr:col>36</xdr:col>
                    <xdr:colOff>152400</xdr:colOff>
                    <xdr:row>30</xdr:row>
                    <xdr:rowOff>0</xdr:rowOff>
                  </from>
                  <to>
                    <xdr:col>37</xdr:col>
                    <xdr:colOff>28575</xdr:colOff>
                    <xdr:row>30</xdr:row>
                    <xdr:rowOff>152400</xdr:rowOff>
                  </to>
                </anchor>
              </controlPr>
            </control>
          </mc:Choice>
        </mc:AlternateContent>
        <mc:AlternateContent xmlns:mc="http://schemas.openxmlformats.org/markup-compatibility/2006">
          <mc:Choice Requires="x14">
            <control shapeId="4193" r:id="rId51" name="Check Box 97">
              <controlPr defaultSize="0" autoFill="0" autoLine="0" autoPict="0">
                <anchor moveWithCells="1">
                  <from>
                    <xdr:col>36</xdr:col>
                    <xdr:colOff>152400</xdr:colOff>
                    <xdr:row>30</xdr:row>
                    <xdr:rowOff>152400</xdr:rowOff>
                  </from>
                  <to>
                    <xdr:col>37</xdr:col>
                    <xdr:colOff>28575</xdr:colOff>
                    <xdr:row>32</xdr:row>
                    <xdr:rowOff>85725</xdr:rowOff>
                  </to>
                </anchor>
              </controlPr>
            </control>
          </mc:Choice>
        </mc:AlternateContent>
        <mc:AlternateContent xmlns:mc="http://schemas.openxmlformats.org/markup-compatibility/2006">
          <mc:Choice Requires="x14">
            <control shapeId="4196" r:id="rId52" name="Check Box 100">
              <controlPr defaultSize="0" autoFill="0" autoLine="0" autoPict="0">
                <anchor moveWithCells="1">
                  <from>
                    <xdr:col>36</xdr:col>
                    <xdr:colOff>152400</xdr:colOff>
                    <xdr:row>30</xdr:row>
                    <xdr:rowOff>0</xdr:rowOff>
                  </from>
                  <to>
                    <xdr:col>37</xdr:col>
                    <xdr:colOff>28575</xdr:colOff>
                    <xdr:row>30</xdr:row>
                    <xdr:rowOff>152400</xdr:rowOff>
                  </to>
                </anchor>
              </controlPr>
            </control>
          </mc:Choice>
        </mc:AlternateContent>
        <mc:AlternateContent xmlns:mc="http://schemas.openxmlformats.org/markup-compatibility/2006">
          <mc:Choice Requires="x14">
            <control shapeId="4198" r:id="rId53" name="Check Box 102">
              <controlPr defaultSize="0" autoFill="0" autoLine="0" autoPict="0">
                <anchor moveWithCells="1">
                  <from>
                    <xdr:col>36</xdr:col>
                    <xdr:colOff>152400</xdr:colOff>
                    <xdr:row>30</xdr:row>
                    <xdr:rowOff>0</xdr:rowOff>
                  </from>
                  <to>
                    <xdr:col>37</xdr:col>
                    <xdr:colOff>28575</xdr:colOff>
                    <xdr:row>30</xdr:row>
                    <xdr:rowOff>152400</xdr:rowOff>
                  </to>
                </anchor>
              </controlPr>
            </control>
          </mc:Choice>
        </mc:AlternateContent>
        <mc:AlternateContent xmlns:mc="http://schemas.openxmlformats.org/markup-compatibility/2006">
          <mc:Choice Requires="x14">
            <control shapeId="4199" r:id="rId54" name="Check Box 103">
              <controlPr locked="0" defaultSize="0" autoFill="0" autoLine="0" autoPict="0">
                <anchor moveWithCells="1">
                  <from>
                    <xdr:col>36</xdr:col>
                    <xdr:colOff>104775</xdr:colOff>
                    <xdr:row>30</xdr:row>
                    <xdr:rowOff>0</xdr:rowOff>
                  </from>
                  <to>
                    <xdr:col>38</xdr:col>
                    <xdr:colOff>57150</xdr:colOff>
                    <xdr:row>30</xdr:row>
                    <xdr:rowOff>171450</xdr:rowOff>
                  </to>
                </anchor>
              </controlPr>
            </control>
          </mc:Choice>
        </mc:AlternateContent>
        <mc:AlternateContent xmlns:mc="http://schemas.openxmlformats.org/markup-compatibility/2006">
          <mc:Choice Requires="x14">
            <control shapeId="4125" r:id="rId55" name="Check Box 29">
              <controlPr defaultSize="0" autoFill="0" autoLine="0" autoPict="0">
                <anchor moveWithCells="1">
                  <from>
                    <xdr:col>36</xdr:col>
                    <xdr:colOff>152400</xdr:colOff>
                    <xdr:row>28</xdr:row>
                    <xdr:rowOff>142875</xdr:rowOff>
                  </from>
                  <to>
                    <xdr:col>37</xdr:col>
                    <xdr:colOff>28575</xdr:colOff>
                    <xdr:row>29</xdr:row>
                    <xdr:rowOff>123825</xdr:rowOff>
                  </to>
                </anchor>
              </controlPr>
            </control>
          </mc:Choice>
        </mc:AlternateContent>
        <mc:AlternateContent xmlns:mc="http://schemas.openxmlformats.org/markup-compatibility/2006">
          <mc:Choice Requires="x14">
            <control shapeId="4126" r:id="rId56" name="Check Box 30">
              <controlPr defaultSize="0" autoFill="0" autoLine="0" autoPict="0">
                <anchor moveWithCells="1">
                  <from>
                    <xdr:col>36</xdr:col>
                    <xdr:colOff>152400</xdr:colOff>
                    <xdr:row>29</xdr:row>
                    <xdr:rowOff>142875</xdr:rowOff>
                  </from>
                  <to>
                    <xdr:col>37</xdr:col>
                    <xdr:colOff>28575</xdr:colOff>
                    <xdr:row>30</xdr:row>
                    <xdr:rowOff>104775</xdr:rowOff>
                  </to>
                </anchor>
              </controlPr>
            </control>
          </mc:Choice>
        </mc:AlternateContent>
        <mc:AlternateContent xmlns:mc="http://schemas.openxmlformats.org/markup-compatibility/2006">
          <mc:Choice Requires="x14">
            <control shapeId="4137" r:id="rId57" name="Check Box 41">
              <controlPr defaultSize="0" autoFill="0" autoLine="0" autoPict="0">
                <anchor moveWithCells="1">
                  <from>
                    <xdr:col>36</xdr:col>
                    <xdr:colOff>152400</xdr:colOff>
                    <xdr:row>28</xdr:row>
                    <xdr:rowOff>152400</xdr:rowOff>
                  </from>
                  <to>
                    <xdr:col>37</xdr:col>
                    <xdr:colOff>28575</xdr:colOff>
                    <xdr:row>29</xdr:row>
                    <xdr:rowOff>85725</xdr:rowOff>
                  </to>
                </anchor>
              </controlPr>
            </control>
          </mc:Choice>
        </mc:AlternateContent>
        <mc:AlternateContent xmlns:mc="http://schemas.openxmlformats.org/markup-compatibility/2006">
          <mc:Choice Requires="x14">
            <control shapeId="4138" r:id="rId58" name="Check Box 42">
              <controlPr defaultSize="0" autoFill="0" autoLine="0" autoPict="0">
                <anchor moveWithCells="1">
                  <from>
                    <xdr:col>36</xdr:col>
                    <xdr:colOff>152400</xdr:colOff>
                    <xdr:row>29</xdr:row>
                    <xdr:rowOff>152400</xdr:rowOff>
                  </from>
                  <to>
                    <xdr:col>37</xdr:col>
                    <xdr:colOff>28575</xdr:colOff>
                    <xdr:row>30</xdr:row>
                    <xdr:rowOff>85725</xdr:rowOff>
                  </to>
                </anchor>
              </controlPr>
            </control>
          </mc:Choice>
        </mc:AlternateContent>
        <mc:AlternateContent xmlns:mc="http://schemas.openxmlformats.org/markup-compatibility/2006">
          <mc:Choice Requires="x14">
            <control shapeId="4139" r:id="rId59" name="Check Box 43">
              <controlPr defaultSize="0" autoFill="0" autoLine="0" autoPict="0">
                <anchor moveWithCells="1">
                  <from>
                    <xdr:col>36</xdr:col>
                    <xdr:colOff>152400</xdr:colOff>
                    <xdr:row>29</xdr:row>
                    <xdr:rowOff>0</xdr:rowOff>
                  </from>
                  <to>
                    <xdr:col>37</xdr:col>
                    <xdr:colOff>28575</xdr:colOff>
                    <xdr:row>29</xdr:row>
                    <xdr:rowOff>152400</xdr:rowOff>
                  </to>
                </anchor>
              </controlPr>
            </control>
          </mc:Choice>
        </mc:AlternateContent>
        <mc:AlternateContent xmlns:mc="http://schemas.openxmlformats.org/markup-compatibility/2006">
          <mc:Choice Requires="x14">
            <control shapeId="4140" r:id="rId60" name="Check Box 44">
              <controlPr defaultSize="0" autoFill="0" autoLine="0" autoPict="0">
                <anchor moveWithCells="1">
                  <from>
                    <xdr:col>36</xdr:col>
                    <xdr:colOff>152400</xdr:colOff>
                    <xdr:row>29</xdr:row>
                    <xdr:rowOff>152400</xdr:rowOff>
                  </from>
                  <to>
                    <xdr:col>37</xdr:col>
                    <xdr:colOff>28575</xdr:colOff>
                    <xdr:row>30</xdr:row>
                    <xdr:rowOff>85725</xdr:rowOff>
                  </to>
                </anchor>
              </controlPr>
            </control>
          </mc:Choice>
        </mc:AlternateContent>
        <mc:AlternateContent xmlns:mc="http://schemas.openxmlformats.org/markup-compatibility/2006">
          <mc:Choice Requires="x14">
            <control shapeId="4147" r:id="rId61" name="Check Box 51">
              <controlPr defaultSize="0" autoFill="0" autoLine="0" autoPict="0">
                <anchor moveWithCells="1">
                  <from>
                    <xdr:col>36</xdr:col>
                    <xdr:colOff>152400</xdr:colOff>
                    <xdr:row>29</xdr:row>
                    <xdr:rowOff>0</xdr:rowOff>
                  </from>
                  <to>
                    <xdr:col>37</xdr:col>
                    <xdr:colOff>28575</xdr:colOff>
                    <xdr:row>29</xdr:row>
                    <xdr:rowOff>152400</xdr:rowOff>
                  </to>
                </anchor>
              </controlPr>
            </control>
          </mc:Choice>
        </mc:AlternateContent>
        <mc:AlternateContent xmlns:mc="http://schemas.openxmlformats.org/markup-compatibility/2006">
          <mc:Choice Requires="x14">
            <control shapeId="4148" r:id="rId62" name="Check Box 52">
              <controlPr defaultSize="0" autoFill="0" autoLine="0" autoPict="0">
                <anchor moveWithCells="1">
                  <from>
                    <xdr:col>36</xdr:col>
                    <xdr:colOff>152400</xdr:colOff>
                    <xdr:row>29</xdr:row>
                    <xdr:rowOff>152400</xdr:rowOff>
                  </from>
                  <to>
                    <xdr:col>37</xdr:col>
                    <xdr:colOff>28575</xdr:colOff>
                    <xdr:row>30</xdr:row>
                    <xdr:rowOff>123825</xdr:rowOff>
                  </to>
                </anchor>
              </controlPr>
            </control>
          </mc:Choice>
        </mc:AlternateContent>
        <mc:AlternateContent xmlns:mc="http://schemas.openxmlformats.org/markup-compatibility/2006">
          <mc:Choice Requires="x14">
            <control shapeId="4180" r:id="rId63" name="Check Box 84">
              <controlPr defaultSize="0" autoFill="0" autoLine="0" autoPict="0">
                <anchor moveWithCells="1">
                  <from>
                    <xdr:col>36</xdr:col>
                    <xdr:colOff>152400</xdr:colOff>
                    <xdr:row>28</xdr:row>
                    <xdr:rowOff>152400</xdr:rowOff>
                  </from>
                  <to>
                    <xdr:col>37</xdr:col>
                    <xdr:colOff>28575</xdr:colOff>
                    <xdr:row>29</xdr:row>
                    <xdr:rowOff>123825</xdr:rowOff>
                  </to>
                </anchor>
              </controlPr>
            </control>
          </mc:Choice>
        </mc:AlternateContent>
        <mc:AlternateContent xmlns:mc="http://schemas.openxmlformats.org/markup-compatibility/2006">
          <mc:Choice Requires="x14">
            <control shapeId="4181" r:id="rId64" name="Check Box 85">
              <controlPr defaultSize="0" autoFill="0" autoLine="0" autoPict="0">
                <anchor moveWithCells="1">
                  <from>
                    <xdr:col>36</xdr:col>
                    <xdr:colOff>152400</xdr:colOff>
                    <xdr:row>28</xdr:row>
                    <xdr:rowOff>152400</xdr:rowOff>
                  </from>
                  <to>
                    <xdr:col>37</xdr:col>
                    <xdr:colOff>28575</xdr:colOff>
                    <xdr:row>29</xdr:row>
                    <xdr:rowOff>85725</xdr:rowOff>
                  </to>
                </anchor>
              </controlPr>
            </control>
          </mc:Choice>
        </mc:AlternateContent>
        <mc:AlternateContent xmlns:mc="http://schemas.openxmlformats.org/markup-compatibility/2006">
          <mc:Choice Requires="x14">
            <control shapeId="4182" r:id="rId65" name="Check Box 86">
              <controlPr defaultSize="0" autoFill="0" autoLine="0" autoPict="0">
                <anchor moveWithCells="1">
                  <from>
                    <xdr:col>36</xdr:col>
                    <xdr:colOff>152400</xdr:colOff>
                    <xdr:row>29</xdr:row>
                    <xdr:rowOff>0</xdr:rowOff>
                  </from>
                  <to>
                    <xdr:col>37</xdr:col>
                    <xdr:colOff>28575</xdr:colOff>
                    <xdr:row>29</xdr:row>
                    <xdr:rowOff>152400</xdr:rowOff>
                  </to>
                </anchor>
              </controlPr>
            </control>
          </mc:Choice>
        </mc:AlternateContent>
        <mc:AlternateContent xmlns:mc="http://schemas.openxmlformats.org/markup-compatibility/2006">
          <mc:Choice Requires="x14">
            <control shapeId="4183" r:id="rId66" name="Check Box 87">
              <controlPr defaultSize="0" autoFill="0" autoLine="0" autoPict="0">
                <anchor moveWithCells="1">
                  <from>
                    <xdr:col>36</xdr:col>
                    <xdr:colOff>152400</xdr:colOff>
                    <xdr:row>28</xdr:row>
                    <xdr:rowOff>152400</xdr:rowOff>
                  </from>
                  <to>
                    <xdr:col>37</xdr:col>
                    <xdr:colOff>28575</xdr:colOff>
                    <xdr:row>29</xdr:row>
                    <xdr:rowOff>123825</xdr:rowOff>
                  </to>
                </anchor>
              </controlPr>
            </control>
          </mc:Choice>
        </mc:AlternateContent>
        <mc:AlternateContent xmlns:mc="http://schemas.openxmlformats.org/markup-compatibility/2006">
          <mc:Choice Requires="x14">
            <control shapeId="4184" r:id="rId67" name="Check Box 88">
              <controlPr defaultSize="0" autoFill="0" autoLine="0" autoPict="0">
                <anchor moveWithCells="1">
                  <from>
                    <xdr:col>36</xdr:col>
                    <xdr:colOff>152400</xdr:colOff>
                    <xdr:row>29</xdr:row>
                    <xdr:rowOff>0</xdr:rowOff>
                  </from>
                  <to>
                    <xdr:col>37</xdr:col>
                    <xdr:colOff>28575</xdr:colOff>
                    <xdr:row>29</xdr:row>
                    <xdr:rowOff>152400</xdr:rowOff>
                  </to>
                </anchor>
              </controlPr>
            </control>
          </mc:Choice>
        </mc:AlternateContent>
        <mc:AlternateContent xmlns:mc="http://schemas.openxmlformats.org/markup-compatibility/2006">
          <mc:Choice Requires="x14">
            <control shapeId="4185" r:id="rId68" name="Check Box 89">
              <controlPr locked="0" defaultSize="0" autoFill="0" autoLine="0" autoPict="0">
                <anchor moveWithCells="1">
                  <from>
                    <xdr:col>36</xdr:col>
                    <xdr:colOff>104775</xdr:colOff>
                    <xdr:row>29</xdr:row>
                    <xdr:rowOff>0</xdr:rowOff>
                  </from>
                  <to>
                    <xdr:col>38</xdr:col>
                    <xdr:colOff>57150</xdr:colOff>
                    <xdr:row>29</xdr:row>
                    <xdr:rowOff>171450</xdr:rowOff>
                  </to>
                </anchor>
              </controlPr>
            </control>
          </mc:Choice>
        </mc:AlternateContent>
        <mc:AlternateContent xmlns:mc="http://schemas.openxmlformats.org/markup-compatibility/2006">
          <mc:Choice Requires="x14">
            <control shapeId="4186" r:id="rId69" name="Check Box 90">
              <controlPr defaultSize="0" autoFill="0" autoLine="0" autoPict="0">
                <anchor moveWithCells="1">
                  <from>
                    <xdr:col>36</xdr:col>
                    <xdr:colOff>152400</xdr:colOff>
                    <xdr:row>29</xdr:row>
                    <xdr:rowOff>142875</xdr:rowOff>
                  </from>
                  <to>
                    <xdr:col>37</xdr:col>
                    <xdr:colOff>28575</xdr:colOff>
                    <xdr:row>30</xdr:row>
                    <xdr:rowOff>123825</xdr:rowOff>
                  </to>
                </anchor>
              </controlPr>
            </control>
          </mc:Choice>
        </mc:AlternateContent>
        <mc:AlternateContent xmlns:mc="http://schemas.openxmlformats.org/markup-compatibility/2006">
          <mc:Choice Requires="x14">
            <control shapeId="4188" r:id="rId70" name="Check Box 92">
              <controlPr defaultSize="0" autoFill="0" autoLine="0" autoPict="0">
                <anchor moveWithCells="1">
                  <from>
                    <xdr:col>36</xdr:col>
                    <xdr:colOff>152400</xdr:colOff>
                    <xdr:row>29</xdr:row>
                    <xdr:rowOff>152400</xdr:rowOff>
                  </from>
                  <to>
                    <xdr:col>37</xdr:col>
                    <xdr:colOff>28575</xdr:colOff>
                    <xdr:row>30</xdr:row>
                    <xdr:rowOff>85725</xdr:rowOff>
                  </to>
                </anchor>
              </controlPr>
            </control>
          </mc:Choice>
        </mc:AlternateContent>
        <mc:AlternateContent xmlns:mc="http://schemas.openxmlformats.org/markup-compatibility/2006">
          <mc:Choice Requires="x14">
            <control shapeId="4194" r:id="rId71" name="Check Box 98">
              <controlPr defaultSize="0" autoFill="0" autoLine="0" autoPict="0">
                <anchor moveWithCells="1">
                  <from>
                    <xdr:col>36</xdr:col>
                    <xdr:colOff>152400</xdr:colOff>
                    <xdr:row>29</xdr:row>
                    <xdr:rowOff>152400</xdr:rowOff>
                  </from>
                  <to>
                    <xdr:col>37</xdr:col>
                    <xdr:colOff>28575</xdr:colOff>
                    <xdr:row>30</xdr:row>
                    <xdr:rowOff>123825</xdr:rowOff>
                  </to>
                </anchor>
              </controlPr>
            </control>
          </mc:Choice>
        </mc:AlternateContent>
        <mc:AlternateContent xmlns:mc="http://schemas.openxmlformats.org/markup-compatibility/2006">
          <mc:Choice Requires="x14">
            <control shapeId="4195" r:id="rId72" name="Check Box 99">
              <controlPr defaultSize="0" autoFill="0" autoLine="0" autoPict="0">
                <anchor moveWithCells="1">
                  <from>
                    <xdr:col>36</xdr:col>
                    <xdr:colOff>152400</xdr:colOff>
                    <xdr:row>29</xdr:row>
                    <xdr:rowOff>152400</xdr:rowOff>
                  </from>
                  <to>
                    <xdr:col>37</xdr:col>
                    <xdr:colOff>28575</xdr:colOff>
                    <xdr:row>30</xdr:row>
                    <xdr:rowOff>85725</xdr:rowOff>
                  </to>
                </anchor>
              </controlPr>
            </control>
          </mc:Choice>
        </mc:AlternateContent>
        <mc:AlternateContent xmlns:mc="http://schemas.openxmlformats.org/markup-compatibility/2006">
          <mc:Choice Requires="x14">
            <control shapeId="4197" r:id="rId73" name="Check Box 101">
              <controlPr defaultSize="0" autoFill="0" autoLine="0" autoPict="0">
                <anchor moveWithCells="1">
                  <from>
                    <xdr:col>36</xdr:col>
                    <xdr:colOff>152400</xdr:colOff>
                    <xdr:row>29</xdr:row>
                    <xdr:rowOff>152400</xdr:rowOff>
                  </from>
                  <to>
                    <xdr:col>37</xdr:col>
                    <xdr:colOff>28575</xdr:colOff>
                    <xdr:row>30</xdr:row>
                    <xdr:rowOff>123825</xdr:rowOff>
                  </to>
                </anchor>
              </controlPr>
            </control>
          </mc:Choice>
        </mc:AlternateContent>
        <mc:AlternateContent xmlns:mc="http://schemas.openxmlformats.org/markup-compatibility/2006">
          <mc:Choice Requires="x14">
            <control shapeId="4200" r:id="rId74" name="Check Box 104">
              <controlPr defaultSize="0" autoFill="0" autoLine="0" autoPict="0">
                <anchor moveWithCells="1">
                  <from>
                    <xdr:col>36</xdr:col>
                    <xdr:colOff>152400</xdr:colOff>
                    <xdr:row>32</xdr:row>
                    <xdr:rowOff>142875</xdr:rowOff>
                  </from>
                  <to>
                    <xdr:col>37</xdr:col>
                    <xdr:colOff>28575</xdr:colOff>
                    <xdr:row>33</xdr:row>
                    <xdr:rowOff>123825</xdr:rowOff>
                  </to>
                </anchor>
              </controlPr>
            </control>
          </mc:Choice>
        </mc:AlternateContent>
        <mc:AlternateContent xmlns:mc="http://schemas.openxmlformats.org/markup-compatibility/2006">
          <mc:Choice Requires="x14">
            <control shapeId="4201" r:id="rId75" name="Check Box 105">
              <controlPr defaultSize="0" autoFill="0" autoLine="0" autoPict="0">
                <anchor moveWithCells="1">
                  <from>
                    <xdr:col>36</xdr:col>
                    <xdr:colOff>152400</xdr:colOff>
                    <xdr:row>33</xdr:row>
                    <xdr:rowOff>142875</xdr:rowOff>
                  </from>
                  <to>
                    <xdr:col>37</xdr:col>
                    <xdr:colOff>28575</xdr:colOff>
                    <xdr:row>34</xdr:row>
                    <xdr:rowOff>104775</xdr:rowOff>
                  </to>
                </anchor>
              </controlPr>
            </control>
          </mc:Choice>
        </mc:AlternateContent>
        <mc:AlternateContent xmlns:mc="http://schemas.openxmlformats.org/markup-compatibility/2006">
          <mc:Choice Requires="x14">
            <control shapeId="4202" r:id="rId76" name="Check Box 106">
              <controlPr defaultSize="0" autoFill="0" autoLine="0" autoPict="0">
                <anchor moveWithCells="1">
                  <from>
                    <xdr:col>36</xdr:col>
                    <xdr:colOff>152400</xdr:colOff>
                    <xdr:row>32</xdr:row>
                    <xdr:rowOff>152400</xdr:rowOff>
                  </from>
                  <to>
                    <xdr:col>37</xdr:col>
                    <xdr:colOff>28575</xdr:colOff>
                    <xdr:row>33</xdr:row>
                    <xdr:rowOff>85725</xdr:rowOff>
                  </to>
                </anchor>
              </controlPr>
            </control>
          </mc:Choice>
        </mc:AlternateContent>
        <mc:AlternateContent xmlns:mc="http://schemas.openxmlformats.org/markup-compatibility/2006">
          <mc:Choice Requires="x14">
            <control shapeId="4203" r:id="rId77" name="Check Box 107">
              <controlPr defaultSize="0" autoFill="0" autoLine="0" autoPict="0">
                <anchor moveWithCells="1">
                  <from>
                    <xdr:col>36</xdr:col>
                    <xdr:colOff>152400</xdr:colOff>
                    <xdr:row>33</xdr:row>
                    <xdr:rowOff>152400</xdr:rowOff>
                  </from>
                  <to>
                    <xdr:col>37</xdr:col>
                    <xdr:colOff>28575</xdr:colOff>
                    <xdr:row>34</xdr:row>
                    <xdr:rowOff>85725</xdr:rowOff>
                  </to>
                </anchor>
              </controlPr>
            </control>
          </mc:Choice>
        </mc:AlternateContent>
        <mc:AlternateContent xmlns:mc="http://schemas.openxmlformats.org/markup-compatibility/2006">
          <mc:Choice Requires="x14">
            <control shapeId="4204" r:id="rId78" name="Check Box 108">
              <controlPr defaultSize="0" autoFill="0" autoLine="0" autoPict="0">
                <anchor moveWithCells="1">
                  <from>
                    <xdr:col>36</xdr:col>
                    <xdr:colOff>152400</xdr:colOff>
                    <xdr:row>33</xdr:row>
                    <xdr:rowOff>0</xdr:rowOff>
                  </from>
                  <to>
                    <xdr:col>37</xdr:col>
                    <xdr:colOff>28575</xdr:colOff>
                    <xdr:row>33</xdr:row>
                    <xdr:rowOff>152400</xdr:rowOff>
                  </to>
                </anchor>
              </controlPr>
            </control>
          </mc:Choice>
        </mc:AlternateContent>
        <mc:AlternateContent xmlns:mc="http://schemas.openxmlformats.org/markup-compatibility/2006">
          <mc:Choice Requires="x14">
            <control shapeId="4205" r:id="rId79" name="Check Box 109">
              <controlPr defaultSize="0" autoFill="0" autoLine="0" autoPict="0">
                <anchor moveWithCells="1">
                  <from>
                    <xdr:col>36</xdr:col>
                    <xdr:colOff>152400</xdr:colOff>
                    <xdr:row>33</xdr:row>
                    <xdr:rowOff>152400</xdr:rowOff>
                  </from>
                  <to>
                    <xdr:col>37</xdr:col>
                    <xdr:colOff>28575</xdr:colOff>
                    <xdr:row>34</xdr:row>
                    <xdr:rowOff>85725</xdr:rowOff>
                  </to>
                </anchor>
              </controlPr>
            </control>
          </mc:Choice>
        </mc:AlternateContent>
        <mc:AlternateContent xmlns:mc="http://schemas.openxmlformats.org/markup-compatibility/2006">
          <mc:Choice Requires="x14">
            <control shapeId="4206" r:id="rId80" name="Check Box 110">
              <controlPr defaultSize="0" autoFill="0" autoLine="0" autoPict="0">
                <anchor moveWithCells="1">
                  <from>
                    <xdr:col>36</xdr:col>
                    <xdr:colOff>152400</xdr:colOff>
                    <xdr:row>33</xdr:row>
                    <xdr:rowOff>0</xdr:rowOff>
                  </from>
                  <to>
                    <xdr:col>37</xdr:col>
                    <xdr:colOff>28575</xdr:colOff>
                    <xdr:row>33</xdr:row>
                    <xdr:rowOff>152400</xdr:rowOff>
                  </to>
                </anchor>
              </controlPr>
            </control>
          </mc:Choice>
        </mc:AlternateContent>
        <mc:AlternateContent xmlns:mc="http://schemas.openxmlformats.org/markup-compatibility/2006">
          <mc:Choice Requires="x14">
            <control shapeId="4207" r:id="rId81" name="Check Box 111">
              <controlPr defaultSize="0" autoFill="0" autoLine="0" autoPict="0">
                <anchor moveWithCells="1">
                  <from>
                    <xdr:col>36</xdr:col>
                    <xdr:colOff>152400</xdr:colOff>
                    <xdr:row>33</xdr:row>
                    <xdr:rowOff>152400</xdr:rowOff>
                  </from>
                  <to>
                    <xdr:col>37</xdr:col>
                    <xdr:colOff>28575</xdr:colOff>
                    <xdr:row>34</xdr:row>
                    <xdr:rowOff>123825</xdr:rowOff>
                  </to>
                </anchor>
              </controlPr>
            </control>
          </mc:Choice>
        </mc:AlternateContent>
        <mc:AlternateContent xmlns:mc="http://schemas.openxmlformats.org/markup-compatibility/2006">
          <mc:Choice Requires="x14">
            <control shapeId="4208" r:id="rId82" name="Check Box 112">
              <controlPr defaultSize="0" autoFill="0" autoLine="0" autoPict="0">
                <anchor moveWithCells="1">
                  <from>
                    <xdr:col>36</xdr:col>
                    <xdr:colOff>152400</xdr:colOff>
                    <xdr:row>32</xdr:row>
                    <xdr:rowOff>152400</xdr:rowOff>
                  </from>
                  <to>
                    <xdr:col>37</xdr:col>
                    <xdr:colOff>28575</xdr:colOff>
                    <xdr:row>33</xdr:row>
                    <xdr:rowOff>123825</xdr:rowOff>
                  </to>
                </anchor>
              </controlPr>
            </control>
          </mc:Choice>
        </mc:AlternateContent>
        <mc:AlternateContent xmlns:mc="http://schemas.openxmlformats.org/markup-compatibility/2006">
          <mc:Choice Requires="x14">
            <control shapeId="4209" r:id="rId83" name="Check Box 113">
              <controlPr defaultSize="0" autoFill="0" autoLine="0" autoPict="0">
                <anchor moveWithCells="1">
                  <from>
                    <xdr:col>36</xdr:col>
                    <xdr:colOff>152400</xdr:colOff>
                    <xdr:row>32</xdr:row>
                    <xdr:rowOff>152400</xdr:rowOff>
                  </from>
                  <to>
                    <xdr:col>37</xdr:col>
                    <xdr:colOff>28575</xdr:colOff>
                    <xdr:row>33</xdr:row>
                    <xdr:rowOff>85725</xdr:rowOff>
                  </to>
                </anchor>
              </controlPr>
            </control>
          </mc:Choice>
        </mc:AlternateContent>
        <mc:AlternateContent xmlns:mc="http://schemas.openxmlformats.org/markup-compatibility/2006">
          <mc:Choice Requires="x14">
            <control shapeId="4210" r:id="rId84" name="Check Box 114">
              <controlPr defaultSize="0" autoFill="0" autoLine="0" autoPict="0">
                <anchor moveWithCells="1">
                  <from>
                    <xdr:col>36</xdr:col>
                    <xdr:colOff>152400</xdr:colOff>
                    <xdr:row>33</xdr:row>
                    <xdr:rowOff>0</xdr:rowOff>
                  </from>
                  <to>
                    <xdr:col>37</xdr:col>
                    <xdr:colOff>28575</xdr:colOff>
                    <xdr:row>33</xdr:row>
                    <xdr:rowOff>152400</xdr:rowOff>
                  </to>
                </anchor>
              </controlPr>
            </control>
          </mc:Choice>
        </mc:AlternateContent>
        <mc:AlternateContent xmlns:mc="http://schemas.openxmlformats.org/markup-compatibility/2006">
          <mc:Choice Requires="x14">
            <control shapeId="4211" r:id="rId85" name="Check Box 115">
              <controlPr defaultSize="0" autoFill="0" autoLine="0" autoPict="0">
                <anchor moveWithCells="1">
                  <from>
                    <xdr:col>36</xdr:col>
                    <xdr:colOff>152400</xdr:colOff>
                    <xdr:row>32</xdr:row>
                    <xdr:rowOff>152400</xdr:rowOff>
                  </from>
                  <to>
                    <xdr:col>37</xdr:col>
                    <xdr:colOff>28575</xdr:colOff>
                    <xdr:row>33</xdr:row>
                    <xdr:rowOff>123825</xdr:rowOff>
                  </to>
                </anchor>
              </controlPr>
            </control>
          </mc:Choice>
        </mc:AlternateContent>
        <mc:AlternateContent xmlns:mc="http://schemas.openxmlformats.org/markup-compatibility/2006">
          <mc:Choice Requires="x14">
            <control shapeId="4212" r:id="rId86" name="Check Box 116">
              <controlPr defaultSize="0" autoFill="0" autoLine="0" autoPict="0">
                <anchor moveWithCells="1">
                  <from>
                    <xdr:col>36</xdr:col>
                    <xdr:colOff>152400</xdr:colOff>
                    <xdr:row>33</xdr:row>
                    <xdr:rowOff>0</xdr:rowOff>
                  </from>
                  <to>
                    <xdr:col>37</xdr:col>
                    <xdr:colOff>28575</xdr:colOff>
                    <xdr:row>33</xdr:row>
                    <xdr:rowOff>152400</xdr:rowOff>
                  </to>
                </anchor>
              </controlPr>
            </control>
          </mc:Choice>
        </mc:AlternateContent>
        <mc:AlternateContent xmlns:mc="http://schemas.openxmlformats.org/markup-compatibility/2006">
          <mc:Choice Requires="x14">
            <control shapeId="4213" r:id="rId87" name="Check Box 117">
              <controlPr locked="0" defaultSize="0" autoFill="0" autoLine="0" autoPict="0">
                <anchor moveWithCells="1">
                  <from>
                    <xdr:col>36</xdr:col>
                    <xdr:colOff>104775</xdr:colOff>
                    <xdr:row>33</xdr:row>
                    <xdr:rowOff>0</xdr:rowOff>
                  </from>
                  <to>
                    <xdr:col>38</xdr:col>
                    <xdr:colOff>57150</xdr:colOff>
                    <xdr:row>33</xdr:row>
                    <xdr:rowOff>171450</xdr:rowOff>
                  </to>
                </anchor>
              </controlPr>
            </control>
          </mc:Choice>
        </mc:AlternateContent>
        <mc:AlternateContent xmlns:mc="http://schemas.openxmlformats.org/markup-compatibility/2006">
          <mc:Choice Requires="x14">
            <control shapeId="4214" r:id="rId88" name="Check Box 118">
              <controlPr defaultSize="0" autoFill="0" autoLine="0" autoPict="0">
                <anchor moveWithCells="1">
                  <from>
                    <xdr:col>36</xdr:col>
                    <xdr:colOff>152400</xdr:colOff>
                    <xdr:row>33</xdr:row>
                    <xdr:rowOff>142875</xdr:rowOff>
                  </from>
                  <to>
                    <xdr:col>37</xdr:col>
                    <xdr:colOff>28575</xdr:colOff>
                    <xdr:row>34</xdr:row>
                    <xdr:rowOff>123825</xdr:rowOff>
                  </to>
                </anchor>
              </controlPr>
            </control>
          </mc:Choice>
        </mc:AlternateContent>
        <mc:AlternateContent xmlns:mc="http://schemas.openxmlformats.org/markup-compatibility/2006">
          <mc:Choice Requires="x14">
            <control shapeId="4215" r:id="rId89" name="Check Box 119">
              <controlPr defaultSize="0" autoFill="0" autoLine="0" autoPict="0">
                <anchor moveWithCells="1">
                  <from>
                    <xdr:col>36</xdr:col>
                    <xdr:colOff>152400</xdr:colOff>
                    <xdr:row>33</xdr:row>
                    <xdr:rowOff>152400</xdr:rowOff>
                  </from>
                  <to>
                    <xdr:col>37</xdr:col>
                    <xdr:colOff>28575</xdr:colOff>
                    <xdr:row>34</xdr:row>
                    <xdr:rowOff>85725</xdr:rowOff>
                  </to>
                </anchor>
              </controlPr>
            </control>
          </mc:Choice>
        </mc:AlternateContent>
        <mc:AlternateContent xmlns:mc="http://schemas.openxmlformats.org/markup-compatibility/2006">
          <mc:Choice Requires="x14">
            <control shapeId="4216" r:id="rId90" name="Check Box 120">
              <controlPr defaultSize="0" autoFill="0" autoLine="0" autoPict="0">
                <anchor moveWithCells="1">
                  <from>
                    <xdr:col>36</xdr:col>
                    <xdr:colOff>152400</xdr:colOff>
                    <xdr:row>33</xdr:row>
                    <xdr:rowOff>152400</xdr:rowOff>
                  </from>
                  <to>
                    <xdr:col>37</xdr:col>
                    <xdr:colOff>28575</xdr:colOff>
                    <xdr:row>34</xdr:row>
                    <xdr:rowOff>123825</xdr:rowOff>
                  </to>
                </anchor>
              </controlPr>
            </control>
          </mc:Choice>
        </mc:AlternateContent>
        <mc:AlternateContent xmlns:mc="http://schemas.openxmlformats.org/markup-compatibility/2006">
          <mc:Choice Requires="x14">
            <control shapeId="4217" r:id="rId91" name="Check Box 121">
              <controlPr defaultSize="0" autoFill="0" autoLine="0" autoPict="0">
                <anchor moveWithCells="1">
                  <from>
                    <xdr:col>36</xdr:col>
                    <xdr:colOff>152400</xdr:colOff>
                    <xdr:row>33</xdr:row>
                    <xdr:rowOff>152400</xdr:rowOff>
                  </from>
                  <to>
                    <xdr:col>37</xdr:col>
                    <xdr:colOff>28575</xdr:colOff>
                    <xdr:row>34</xdr:row>
                    <xdr:rowOff>85725</xdr:rowOff>
                  </to>
                </anchor>
              </controlPr>
            </control>
          </mc:Choice>
        </mc:AlternateContent>
        <mc:AlternateContent xmlns:mc="http://schemas.openxmlformats.org/markup-compatibility/2006">
          <mc:Choice Requires="x14">
            <control shapeId="4218" r:id="rId92" name="Check Box 122">
              <controlPr defaultSize="0" autoFill="0" autoLine="0" autoPict="0">
                <anchor moveWithCells="1">
                  <from>
                    <xdr:col>36</xdr:col>
                    <xdr:colOff>152400</xdr:colOff>
                    <xdr:row>33</xdr:row>
                    <xdr:rowOff>152400</xdr:rowOff>
                  </from>
                  <to>
                    <xdr:col>37</xdr:col>
                    <xdr:colOff>28575</xdr:colOff>
                    <xdr:row>34</xdr:row>
                    <xdr:rowOff>123825</xdr:rowOff>
                  </to>
                </anchor>
              </controlPr>
            </control>
          </mc:Choice>
        </mc:AlternateContent>
        <mc:AlternateContent xmlns:mc="http://schemas.openxmlformats.org/markup-compatibility/2006">
          <mc:Choice Requires="x14">
            <control shapeId="4219" r:id="rId93" name="Check Box 123">
              <controlPr defaultSize="0" autoFill="0" autoLine="0" autoPict="0">
                <anchor moveWithCells="1">
                  <from>
                    <xdr:col>36</xdr:col>
                    <xdr:colOff>152400</xdr:colOff>
                    <xdr:row>33</xdr:row>
                    <xdr:rowOff>142875</xdr:rowOff>
                  </from>
                  <to>
                    <xdr:col>37</xdr:col>
                    <xdr:colOff>28575</xdr:colOff>
                    <xdr:row>34</xdr:row>
                    <xdr:rowOff>123825</xdr:rowOff>
                  </to>
                </anchor>
              </controlPr>
            </control>
          </mc:Choice>
        </mc:AlternateContent>
        <mc:AlternateContent xmlns:mc="http://schemas.openxmlformats.org/markup-compatibility/2006">
          <mc:Choice Requires="x14">
            <control shapeId="4220" r:id="rId94" name="Check Box 124">
              <controlPr defaultSize="0" autoFill="0" autoLine="0" autoPict="0">
                <anchor moveWithCells="1">
                  <from>
                    <xdr:col>36</xdr:col>
                    <xdr:colOff>152400</xdr:colOff>
                    <xdr:row>34</xdr:row>
                    <xdr:rowOff>0</xdr:rowOff>
                  </from>
                  <to>
                    <xdr:col>37</xdr:col>
                    <xdr:colOff>28575</xdr:colOff>
                    <xdr:row>34</xdr:row>
                    <xdr:rowOff>142875</xdr:rowOff>
                  </to>
                </anchor>
              </controlPr>
            </control>
          </mc:Choice>
        </mc:AlternateContent>
        <mc:AlternateContent xmlns:mc="http://schemas.openxmlformats.org/markup-compatibility/2006">
          <mc:Choice Requires="x14">
            <control shapeId="4221" r:id="rId95" name="Check Box 125">
              <controlPr defaultSize="0" autoFill="0" autoLine="0" autoPict="0">
                <anchor moveWithCells="1">
                  <from>
                    <xdr:col>36</xdr:col>
                    <xdr:colOff>152400</xdr:colOff>
                    <xdr:row>33</xdr:row>
                    <xdr:rowOff>152400</xdr:rowOff>
                  </from>
                  <to>
                    <xdr:col>37</xdr:col>
                    <xdr:colOff>28575</xdr:colOff>
                    <xdr:row>34</xdr:row>
                    <xdr:rowOff>85725</xdr:rowOff>
                  </to>
                </anchor>
              </controlPr>
            </control>
          </mc:Choice>
        </mc:AlternateContent>
        <mc:AlternateContent xmlns:mc="http://schemas.openxmlformats.org/markup-compatibility/2006">
          <mc:Choice Requires="x14">
            <control shapeId="4222" r:id="rId96" name="Check Box 126">
              <controlPr defaultSize="0" autoFill="0" autoLine="0" autoPict="0">
                <anchor moveWithCells="1">
                  <from>
                    <xdr:col>36</xdr:col>
                    <xdr:colOff>152400</xdr:colOff>
                    <xdr:row>34</xdr:row>
                    <xdr:rowOff>0</xdr:rowOff>
                  </from>
                  <to>
                    <xdr:col>37</xdr:col>
                    <xdr:colOff>28575</xdr:colOff>
                    <xdr:row>34</xdr:row>
                    <xdr:rowOff>114300</xdr:rowOff>
                  </to>
                </anchor>
              </controlPr>
            </control>
          </mc:Choice>
        </mc:AlternateContent>
        <mc:AlternateContent xmlns:mc="http://schemas.openxmlformats.org/markup-compatibility/2006">
          <mc:Choice Requires="x14">
            <control shapeId="4223" r:id="rId97" name="Check Box 127">
              <controlPr defaultSize="0" autoFill="0" autoLine="0" autoPict="0">
                <anchor moveWithCells="1">
                  <from>
                    <xdr:col>36</xdr:col>
                    <xdr:colOff>152400</xdr:colOff>
                    <xdr:row>34</xdr:row>
                    <xdr:rowOff>0</xdr:rowOff>
                  </from>
                  <to>
                    <xdr:col>37</xdr:col>
                    <xdr:colOff>28575</xdr:colOff>
                    <xdr:row>34</xdr:row>
                    <xdr:rowOff>161925</xdr:rowOff>
                  </to>
                </anchor>
              </controlPr>
            </control>
          </mc:Choice>
        </mc:AlternateContent>
        <mc:AlternateContent xmlns:mc="http://schemas.openxmlformats.org/markup-compatibility/2006">
          <mc:Choice Requires="x14">
            <control shapeId="4224" r:id="rId98" name="Check Box 128">
              <controlPr defaultSize="0" autoFill="0" autoLine="0" autoPict="0">
                <anchor moveWithCells="1">
                  <from>
                    <xdr:col>36</xdr:col>
                    <xdr:colOff>152400</xdr:colOff>
                    <xdr:row>34</xdr:row>
                    <xdr:rowOff>0</xdr:rowOff>
                  </from>
                  <to>
                    <xdr:col>37</xdr:col>
                    <xdr:colOff>28575</xdr:colOff>
                    <xdr:row>34</xdr:row>
                    <xdr:rowOff>114300</xdr:rowOff>
                  </to>
                </anchor>
              </controlPr>
            </control>
          </mc:Choice>
        </mc:AlternateContent>
        <mc:AlternateContent xmlns:mc="http://schemas.openxmlformats.org/markup-compatibility/2006">
          <mc:Choice Requires="x14">
            <control shapeId="4225" r:id="rId99" name="Check Box 129">
              <controlPr defaultSize="0" autoFill="0" autoLine="0" autoPict="0">
                <anchor moveWithCells="1">
                  <from>
                    <xdr:col>36</xdr:col>
                    <xdr:colOff>152400</xdr:colOff>
                    <xdr:row>34</xdr:row>
                    <xdr:rowOff>0</xdr:rowOff>
                  </from>
                  <to>
                    <xdr:col>37</xdr:col>
                    <xdr:colOff>28575</xdr:colOff>
                    <xdr:row>34</xdr:row>
                    <xdr:rowOff>152400</xdr:rowOff>
                  </to>
                </anchor>
              </controlPr>
            </control>
          </mc:Choice>
        </mc:AlternateContent>
        <mc:AlternateContent xmlns:mc="http://schemas.openxmlformats.org/markup-compatibility/2006">
          <mc:Choice Requires="x14">
            <control shapeId="4226" r:id="rId100" name="Check Box 130">
              <controlPr defaultSize="0" autoFill="0" autoLine="0" autoPict="0">
                <anchor moveWithCells="1">
                  <from>
                    <xdr:col>36</xdr:col>
                    <xdr:colOff>152400</xdr:colOff>
                    <xdr:row>34</xdr:row>
                    <xdr:rowOff>0</xdr:rowOff>
                  </from>
                  <to>
                    <xdr:col>37</xdr:col>
                    <xdr:colOff>28575</xdr:colOff>
                    <xdr:row>34</xdr:row>
                    <xdr:rowOff>161925</xdr:rowOff>
                  </to>
                </anchor>
              </controlPr>
            </control>
          </mc:Choice>
        </mc:AlternateContent>
        <mc:AlternateContent xmlns:mc="http://schemas.openxmlformats.org/markup-compatibility/2006">
          <mc:Choice Requires="x14">
            <control shapeId="4227" r:id="rId101" name="Check Box 131">
              <controlPr defaultSize="0" autoFill="0" autoLine="0" autoPict="0">
                <anchor moveWithCells="1">
                  <from>
                    <xdr:col>36</xdr:col>
                    <xdr:colOff>152400</xdr:colOff>
                    <xdr:row>34</xdr:row>
                    <xdr:rowOff>0</xdr:rowOff>
                  </from>
                  <to>
                    <xdr:col>37</xdr:col>
                    <xdr:colOff>28575</xdr:colOff>
                    <xdr:row>34</xdr:row>
                    <xdr:rowOff>142875</xdr:rowOff>
                  </to>
                </anchor>
              </controlPr>
            </control>
          </mc:Choice>
        </mc:AlternateContent>
        <mc:AlternateContent xmlns:mc="http://schemas.openxmlformats.org/markup-compatibility/2006">
          <mc:Choice Requires="x14">
            <control shapeId="4228" r:id="rId102" name="Check Box 132">
              <controlPr defaultSize="0" autoFill="0" autoLine="0" autoPict="0">
                <anchor moveWithCells="1">
                  <from>
                    <xdr:col>36</xdr:col>
                    <xdr:colOff>152400</xdr:colOff>
                    <xdr:row>34</xdr:row>
                    <xdr:rowOff>0</xdr:rowOff>
                  </from>
                  <to>
                    <xdr:col>37</xdr:col>
                    <xdr:colOff>28575</xdr:colOff>
                    <xdr:row>34</xdr:row>
                    <xdr:rowOff>152400</xdr:rowOff>
                  </to>
                </anchor>
              </controlPr>
            </control>
          </mc:Choice>
        </mc:AlternateContent>
        <mc:AlternateContent xmlns:mc="http://schemas.openxmlformats.org/markup-compatibility/2006">
          <mc:Choice Requires="x14">
            <control shapeId="4229" r:id="rId103" name="Check Box 133">
              <controlPr defaultSize="0" autoFill="0" autoLine="0" autoPict="0">
                <anchor moveWithCells="1">
                  <from>
                    <xdr:col>36</xdr:col>
                    <xdr:colOff>152400</xdr:colOff>
                    <xdr:row>33</xdr:row>
                    <xdr:rowOff>142875</xdr:rowOff>
                  </from>
                  <to>
                    <xdr:col>37</xdr:col>
                    <xdr:colOff>28575</xdr:colOff>
                    <xdr:row>34</xdr:row>
                    <xdr:rowOff>123825</xdr:rowOff>
                  </to>
                </anchor>
              </controlPr>
            </control>
          </mc:Choice>
        </mc:AlternateContent>
        <mc:AlternateContent xmlns:mc="http://schemas.openxmlformats.org/markup-compatibility/2006">
          <mc:Choice Requires="x14">
            <control shapeId="4230" r:id="rId104" name="Check Box 134">
              <controlPr defaultSize="0" autoFill="0" autoLine="0" autoPict="0">
                <anchor moveWithCells="1">
                  <from>
                    <xdr:col>36</xdr:col>
                    <xdr:colOff>152400</xdr:colOff>
                    <xdr:row>34</xdr:row>
                    <xdr:rowOff>142875</xdr:rowOff>
                  </from>
                  <to>
                    <xdr:col>37</xdr:col>
                    <xdr:colOff>28575</xdr:colOff>
                    <xdr:row>36</xdr:row>
                    <xdr:rowOff>66675</xdr:rowOff>
                  </to>
                </anchor>
              </controlPr>
            </control>
          </mc:Choice>
        </mc:AlternateContent>
        <mc:AlternateContent xmlns:mc="http://schemas.openxmlformats.org/markup-compatibility/2006">
          <mc:Choice Requires="x14">
            <control shapeId="4231" r:id="rId105" name="Check Box 135">
              <controlPr defaultSize="0" autoFill="0" autoLine="0" autoPict="0">
                <anchor moveWithCells="1">
                  <from>
                    <xdr:col>36</xdr:col>
                    <xdr:colOff>152400</xdr:colOff>
                    <xdr:row>33</xdr:row>
                    <xdr:rowOff>152400</xdr:rowOff>
                  </from>
                  <to>
                    <xdr:col>37</xdr:col>
                    <xdr:colOff>28575</xdr:colOff>
                    <xdr:row>34</xdr:row>
                    <xdr:rowOff>85725</xdr:rowOff>
                  </to>
                </anchor>
              </controlPr>
            </control>
          </mc:Choice>
        </mc:AlternateContent>
        <mc:AlternateContent xmlns:mc="http://schemas.openxmlformats.org/markup-compatibility/2006">
          <mc:Choice Requires="x14">
            <control shapeId="4232" r:id="rId106" name="Check Box 136">
              <controlPr defaultSize="0" autoFill="0" autoLine="0" autoPict="0">
                <anchor moveWithCells="1">
                  <from>
                    <xdr:col>36</xdr:col>
                    <xdr:colOff>152400</xdr:colOff>
                    <xdr:row>34</xdr:row>
                    <xdr:rowOff>152400</xdr:rowOff>
                  </from>
                  <to>
                    <xdr:col>37</xdr:col>
                    <xdr:colOff>28575</xdr:colOff>
                    <xdr:row>36</xdr:row>
                    <xdr:rowOff>47625</xdr:rowOff>
                  </to>
                </anchor>
              </controlPr>
            </control>
          </mc:Choice>
        </mc:AlternateContent>
        <mc:AlternateContent xmlns:mc="http://schemas.openxmlformats.org/markup-compatibility/2006">
          <mc:Choice Requires="x14">
            <control shapeId="4233" r:id="rId107" name="Check Box 137">
              <controlPr defaultSize="0" autoFill="0" autoLine="0" autoPict="0">
                <anchor moveWithCells="1">
                  <from>
                    <xdr:col>36</xdr:col>
                    <xdr:colOff>152400</xdr:colOff>
                    <xdr:row>34</xdr:row>
                    <xdr:rowOff>0</xdr:rowOff>
                  </from>
                  <to>
                    <xdr:col>37</xdr:col>
                    <xdr:colOff>28575</xdr:colOff>
                    <xdr:row>34</xdr:row>
                    <xdr:rowOff>152400</xdr:rowOff>
                  </to>
                </anchor>
              </controlPr>
            </control>
          </mc:Choice>
        </mc:AlternateContent>
        <mc:AlternateContent xmlns:mc="http://schemas.openxmlformats.org/markup-compatibility/2006">
          <mc:Choice Requires="x14">
            <control shapeId="4234" r:id="rId108" name="Check Box 138">
              <controlPr defaultSize="0" autoFill="0" autoLine="0" autoPict="0">
                <anchor moveWithCells="1">
                  <from>
                    <xdr:col>36</xdr:col>
                    <xdr:colOff>152400</xdr:colOff>
                    <xdr:row>34</xdr:row>
                    <xdr:rowOff>152400</xdr:rowOff>
                  </from>
                  <to>
                    <xdr:col>37</xdr:col>
                    <xdr:colOff>28575</xdr:colOff>
                    <xdr:row>36</xdr:row>
                    <xdr:rowOff>47625</xdr:rowOff>
                  </to>
                </anchor>
              </controlPr>
            </control>
          </mc:Choice>
        </mc:AlternateContent>
        <mc:AlternateContent xmlns:mc="http://schemas.openxmlformats.org/markup-compatibility/2006">
          <mc:Choice Requires="x14">
            <control shapeId="4235" r:id="rId109" name="Check Box 139">
              <controlPr defaultSize="0" autoFill="0" autoLine="0" autoPict="0">
                <anchor moveWithCells="1">
                  <from>
                    <xdr:col>36</xdr:col>
                    <xdr:colOff>152400</xdr:colOff>
                    <xdr:row>34</xdr:row>
                    <xdr:rowOff>0</xdr:rowOff>
                  </from>
                  <to>
                    <xdr:col>37</xdr:col>
                    <xdr:colOff>28575</xdr:colOff>
                    <xdr:row>34</xdr:row>
                    <xdr:rowOff>152400</xdr:rowOff>
                  </to>
                </anchor>
              </controlPr>
            </control>
          </mc:Choice>
        </mc:AlternateContent>
        <mc:AlternateContent xmlns:mc="http://schemas.openxmlformats.org/markup-compatibility/2006">
          <mc:Choice Requires="x14">
            <control shapeId="4236" r:id="rId110" name="Check Box 140">
              <controlPr defaultSize="0" autoFill="0" autoLine="0" autoPict="0">
                <anchor moveWithCells="1">
                  <from>
                    <xdr:col>36</xdr:col>
                    <xdr:colOff>152400</xdr:colOff>
                    <xdr:row>34</xdr:row>
                    <xdr:rowOff>152400</xdr:rowOff>
                  </from>
                  <to>
                    <xdr:col>37</xdr:col>
                    <xdr:colOff>28575</xdr:colOff>
                    <xdr:row>36</xdr:row>
                    <xdr:rowOff>85725</xdr:rowOff>
                  </to>
                </anchor>
              </controlPr>
            </control>
          </mc:Choice>
        </mc:AlternateContent>
        <mc:AlternateContent xmlns:mc="http://schemas.openxmlformats.org/markup-compatibility/2006">
          <mc:Choice Requires="x14">
            <control shapeId="4237" r:id="rId111" name="Check Box 141">
              <controlPr defaultSize="0" autoFill="0" autoLine="0" autoPict="0">
                <anchor moveWithCells="1">
                  <from>
                    <xdr:col>36</xdr:col>
                    <xdr:colOff>152400</xdr:colOff>
                    <xdr:row>33</xdr:row>
                    <xdr:rowOff>152400</xdr:rowOff>
                  </from>
                  <to>
                    <xdr:col>37</xdr:col>
                    <xdr:colOff>28575</xdr:colOff>
                    <xdr:row>34</xdr:row>
                    <xdr:rowOff>123825</xdr:rowOff>
                  </to>
                </anchor>
              </controlPr>
            </control>
          </mc:Choice>
        </mc:AlternateContent>
        <mc:AlternateContent xmlns:mc="http://schemas.openxmlformats.org/markup-compatibility/2006">
          <mc:Choice Requires="x14">
            <control shapeId="4238" r:id="rId112" name="Check Box 142">
              <controlPr defaultSize="0" autoFill="0" autoLine="0" autoPict="0">
                <anchor moveWithCells="1">
                  <from>
                    <xdr:col>36</xdr:col>
                    <xdr:colOff>152400</xdr:colOff>
                    <xdr:row>33</xdr:row>
                    <xdr:rowOff>152400</xdr:rowOff>
                  </from>
                  <to>
                    <xdr:col>37</xdr:col>
                    <xdr:colOff>28575</xdr:colOff>
                    <xdr:row>34</xdr:row>
                    <xdr:rowOff>85725</xdr:rowOff>
                  </to>
                </anchor>
              </controlPr>
            </control>
          </mc:Choice>
        </mc:AlternateContent>
        <mc:AlternateContent xmlns:mc="http://schemas.openxmlformats.org/markup-compatibility/2006">
          <mc:Choice Requires="x14">
            <control shapeId="4239" r:id="rId113" name="Check Box 143">
              <controlPr defaultSize="0" autoFill="0" autoLine="0" autoPict="0">
                <anchor moveWithCells="1">
                  <from>
                    <xdr:col>36</xdr:col>
                    <xdr:colOff>152400</xdr:colOff>
                    <xdr:row>34</xdr:row>
                    <xdr:rowOff>0</xdr:rowOff>
                  </from>
                  <to>
                    <xdr:col>37</xdr:col>
                    <xdr:colOff>28575</xdr:colOff>
                    <xdr:row>34</xdr:row>
                    <xdr:rowOff>152400</xdr:rowOff>
                  </to>
                </anchor>
              </controlPr>
            </control>
          </mc:Choice>
        </mc:AlternateContent>
        <mc:AlternateContent xmlns:mc="http://schemas.openxmlformats.org/markup-compatibility/2006">
          <mc:Choice Requires="x14">
            <control shapeId="4240" r:id="rId114" name="Check Box 144">
              <controlPr defaultSize="0" autoFill="0" autoLine="0" autoPict="0">
                <anchor moveWithCells="1">
                  <from>
                    <xdr:col>36</xdr:col>
                    <xdr:colOff>152400</xdr:colOff>
                    <xdr:row>33</xdr:row>
                    <xdr:rowOff>152400</xdr:rowOff>
                  </from>
                  <to>
                    <xdr:col>37</xdr:col>
                    <xdr:colOff>28575</xdr:colOff>
                    <xdr:row>34</xdr:row>
                    <xdr:rowOff>123825</xdr:rowOff>
                  </to>
                </anchor>
              </controlPr>
            </control>
          </mc:Choice>
        </mc:AlternateContent>
        <mc:AlternateContent xmlns:mc="http://schemas.openxmlformats.org/markup-compatibility/2006">
          <mc:Choice Requires="x14">
            <control shapeId="4241" r:id="rId115" name="Check Box 145">
              <controlPr defaultSize="0" autoFill="0" autoLine="0" autoPict="0">
                <anchor moveWithCells="1">
                  <from>
                    <xdr:col>36</xdr:col>
                    <xdr:colOff>152400</xdr:colOff>
                    <xdr:row>34</xdr:row>
                    <xdr:rowOff>0</xdr:rowOff>
                  </from>
                  <to>
                    <xdr:col>37</xdr:col>
                    <xdr:colOff>28575</xdr:colOff>
                    <xdr:row>34</xdr:row>
                    <xdr:rowOff>152400</xdr:rowOff>
                  </to>
                </anchor>
              </controlPr>
            </control>
          </mc:Choice>
        </mc:AlternateContent>
        <mc:AlternateContent xmlns:mc="http://schemas.openxmlformats.org/markup-compatibility/2006">
          <mc:Choice Requires="x14">
            <control shapeId="4242" r:id="rId116" name="Check Box 146">
              <controlPr locked="0" defaultSize="0" autoFill="0" autoLine="0" autoPict="0">
                <anchor moveWithCells="1">
                  <from>
                    <xdr:col>36</xdr:col>
                    <xdr:colOff>104775</xdr:colOff>
                    <xdr:row>34</xdr:row>
                    <xdr:rowOff>0</xdr:rowOff>
                  </from>
                  <to>
                    <xdr:col>38</xdr:col>
                    <xdr:colOff>57150</xdr:colOff>
                    <xdr:row>34</xdr:row>
                    <xdr:rowOff>171450</xdr:rowOff>
                  </to>
                </anchor>
              </controlPr>
            </control>
          </mc:Choice>
        </mc:AlternateContent>
        <mc:AlternateContent xmlns:mc="http://schemas.openxmlformats.org/markup-compatibility/2006">
          <mc:Choice Requires="x14">
            <control shapeId="4243" r:id="rId117" name="Check Box 147">
              <controlPr defaultSize="0" autoFill="0" autoLine="0" autoPict="0">
                <anchor moveWithCells="1">
                  <from>
                    <xdr:col>36</xdr:col>
                    <xdr:colOff>152400</xdr:colOff>
                    <xdr:row>34</xdr:row>
                    <xdr:rowOff>142875</xdr:rowOff>
                  </from>
                  <to>
                    <xdr:col>37</xdr:col>
                    <xdr:colOff>28575</xdr:colOff>
                    <xdr:row>36</xdr:row>
                    <xdr:rowOff>85725</xdr:rowOff>
                  </to>
                </anchor>
              </controlPr>
            </control>
          </mc:Choice>
        </mc:AlternateContent>
        <mc:AlternateContent xmlns:mc="http://schemas.openxmlformats.org/markup-compatibility/2006">
          <mc:Choice Requires="x14">
            <control shapeId="4244" r:id="rId118" name="Check Box 148">
              <controlPr defaultSize="0" autoFill="0" autoLine="0" autoPict="0">
                <anchor moveWithCells="1">
                  <from>
                    <xdr:col>36</xdr:col>
                    <xdr:colOff>152400</xdr:colOff>
                    <xdr:row>34</xdr:row>
                    <xdr:rowOff>152400</xdr:rowOff>
                  </from>
                  <to>
                    <xdr:col>37</xdr:col>
                    <xdr:colOff>28575</xdr:colOff>
                    <xdr:row>36</xdr:row>
                    <xdr:rowOff>47625</xdr:rowOff>
                  </to>
                </anchor>
              </controlPr>
            </control>
          </mc:Choice>
        </mc:AlternateContent>
        <mc:AlternateContent xmlns:mc="http://schemas.openxmlformats.org/markup-compatibility/2006">
          <mc:Choice Requires="x14">
            <control shapeId="4245" r:id="rId119" name="Check Box 149">
              <controlPr defaultSize="0" autoFill="0" autoLine="0" autoPict="0">
                <anchor moveWithCells="1">
                  <from>
                    <xdr:col>36</xdr:col>
                    <xdr:colOff>152400</xdr:colOff>
                    <xdr:row>34</xdr:row>
                    <xdr:rowOff>152400</xdr:rowOff>
                  </from>
                  <to>
                    <xdr:col>37</xdr:col>
                    <xdr:colOff>28575</xdr:colOff>
                    <xdr:row>36</xdr:row>
                    <xdr:rowOff>85725</xdr:rowOff>
                  </to>
                </anchor>
              </controlPr>
            </control>
          </mc:Choice>
        </mc:AlternateContent>
        <mc:AlternateContent xmlns:mc="http://schemas.openxmlformats.org/markup-compatibility/2006">
          <mc:Choice Requires="x14">
            <control shapeId="4246" r:id="rId120" name="Check Box 150">
              <controlPr defaultSize="0" autoFill="0" autoLine="0" autoPict="0">
                <anchor moveWithCells="1">
                  <from>
                    <xdr:col>36</xdr:col>
                    <xdr:colOff>152400</xdr:colOff>
                    <xdr:row>34</xdr:row>
                    <xdr:rowOff>152400</xdr:rowOff>
                  </from>
                  <to>
                    <xdr:col>37</xdr:col>
                    <xdr:colOff>28575</xdr:colOff>
                    <xdr:row>36</xdr:row>
                    <xdr:rowOff>47625</xdr:rowOff>
                  </to>
                </anchor>
              </controlPr>
            </control>
          </mc:Choice>
        </mc:AlternateContent>
        <mc:AlternateContent xmlns:mc="http://schemas.openxmlformats.org/markup-compatibility/2006">
          <mc:Choice Requires="x14">
            <control shapeId="4247" r:id="rId121" name="Check Box 151">
              <controlPr defaultSize="0" autoFill="0" autoLine="0" autoPict="0">
                <anchor moveWithCells="1">
                  <from>
                    <xdr:col>36</xdr:col>
                    <xdr:colOff>152400</xdr:colOff>
                    <xdr:row>34</xdr:row>
                    <xdr:rowOff>152400</xdr:rowOff>
                  </from>
                  <to>
                    <xdr:col>37</xdr:col>
                    <xdr:colOff>28575</xdr:colOff>
                    <xdr:row>36</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B1:BL82"/>
  <sheetViews>
    <sheetView topLeftCell="A10" zoomScale="90" zoomScaleNormal="90" workbookViewId="0">
      <selection activeCell="BX9" sqref="BX9"/>
    </sheetView>
  </sheetViews>
  <sheetFormatPr defaultColWidth="1.36328125" defaultRowHeight="17.25" customHeight="1" x14ac:dyDescent="0.15"/>
  <cols>
    <col min="1" max="44" width="1.36328125" style="46"/>
    <col min="45" max="45" width="2.08984375" style="46" customWidth="1"/>
    <col min="46" max="46" width="0.6328125" style="46" customWidth="1"/>
    <col min="47" max="92" width="1.36328125" style="46"/>
    <col min="93" max="93" width="1.26953125" style="46" customWidth="1"/>
    <col min="94" max="16384" width="1.36328125" style="46"/>
  </cols>
  <sheetData>
    <row r="1" spans="2:64" ht="20.25" customHeight="1" x14ac:dyDescent="0.15">
      <c r="B1" s="219" t="s">
        <v>81</v>
      </c>
      <c r="C1" s="220"/>
      <c r="D1" s="221"/>
      <c r="E1" s="221"/>
      <c r="F1" s="220"/>
      <c r="G1" s="220"/>
      <c r="H1" s="220"/>
      <c r="I1" s="220"/>
      <c r="J1" s="220"/>
      <c r="K1" s="220"/>
      <c r="L1" s="220"/>
      <c r="AH1" s="242"/>
      <c r="AI1" s="242"/>
      <c r="AQ1" s="50"/>
      <c r="AR1" s="50"/>
      <c r="AS1" s="50"/>
    </row>
    <row r="2" spans="2:64" ht="20.25" customHeight="1" x14ac:dyDescent="0.15">
      <c r="B2" s="106"/>
      <c r="D2" s="49"/>
      <c r="E2" s="49"/>
      <c r="AQ2" s="50"/>
      <c r="AR2" s="50"/>
      <c r="AS2" s="50"/>
    </row>
    <row r="3" spans="2:64" ht="20.25" customHeight="1" x14ac:dyDescent="0.15">
      <c r="D3" s="49"/>
      <c r="E3" s="49"/>
      <c r="AJ3" s="107" t="s">
        <v>93</v>
      </c>
      <c r="AK3" s="303" t="str">
        <f>IF(入力シート!F5="","",入力シート!F5)</f>
        <v/>
      </c>
      <c r="AL3" s="303"/>
      <c r="AM3" s="108" t="s">
        <v>0</v>
      </c>
      <c r="AN3" s="303" t="str">
        <f>IF(入力シート!I5="","",入力シート!I5)</f>
        <v/>
      </c>
      <c r="AO3" s="303"/>
      <c r="AP3" s="108" t="s">
        <v>1</v>
      </c>
      <c r="AQ3" s="303" t="str">
        <f>IF(入力シート!L5="","",入力シート!L5)</f>
        <v/>
      </c>
      <c r="AR3" s="303"/>
      <c r="AS3" s="49" t="s">
        <v>2</v>
      </c>
      <c r="AU3" s="49"/>
      <c r="AX3" s="109"/>
      <c r="AY3" s="109"/>
      <c r="AZ3" s="109"/>
      <c r="BA3" s="109"/>
      <c r="BB3" s="109"/>
      <c r="BC3" s="109"/>
      <c r="BD3" s="109"/>
      <c r="BE3" s="109"/>
      <c r="BF3" s="109"/>
      <c r="BG3" s="109"/>
      <c r="BH3" s="109"/>
      <c r="BI3" s="109"/>
      <c r="BJ3" s="109"/>
      <c r="BK3" s="109"/>
      <c r="BL3" s="109"/>
    </row>
    <row r="4" spans="2:64" ht="20.25" customHeight="1" x14ac:dyDescent="0.15">
      <c r="B4" s="46" t="s">
        <v>82</v>
      </c>
      <c r="D4" s="49"/>
      <c r="E4" s="49"/>
      <c r="AH4" s="49"/>
      <c r="AI4" s="49"/>
      <c r="AQ4" s="50"/>
      <c r="AR4" s="50"/>
      <c r="AS4" s="50"/>
      <c r="AV4" s="110"/>
      <c r="AW4" s="110"/>
      <c r="AX4" s="110"/>
      <c r="AY4" s="110"/>
      <c r="AZ4" s="110"/>
      <c r="BA4" s="110"/>
      <c r="BB4" s="110"/>
      <c r="BC4" s="110"/>
      <c r="BD4" s="110"/>
      <c r="BE4" s="110"/>
      <c r="BF4" s="110"/>
      <c r="BG4" s="110"/>
      <c r="BH4" s="110"/>
      <c r="BI4" s="110"/>
      <c r="BJ4" s="110"/>
    </row>
    <row r="5" spans="2:64" ht="20.25" customHeight="1" x14ac:dyDescent="0.15">
      <c r="D5" s="49"/>
      <c r="E5" s="49"/>
      <c r="AH5" s="49"/>
      <c r="AI5" s="49"/>
      <c r="AQ5" s="50"/>
      <c r="AR5" s="50"/>
      <c r="AS5" s="50"/>
      <c r="AV5" s="110"/>
      <c r="AW5" s="110"/>
      <c r="AX5" s="110"/>
      <c r="AY5" s="110"/>
      <c r="AZ5" s="110"/>
      <c r="BA5" s="110"/>
      <c r="BB5" s="110"/>
      <c r="BC5" s="110"/>
      <c r="BD5" s="110"/>
      <c r="BE5" s="110"/>
      <c r="BF5" s="110"/>
      <c r="BG5" s="110"/>
      <c r="BH5" s="110"/>
      <c r="BI5" s="110"/>
      <c r="BJ5" s="110"/>
    </row>
    <row r="6" spans="2:64" ht="20.25" customHeight="1" x14ac:dyDescent="0.15">
      <c r="D6" s="49"/>
      <c r="E6" s="49"/>
      <c r="W6" s="304" t="s">
        <v>29</v>
      </c>
      <c r="X6" s="304"/>
      <c r="Y6" s="304"/>
      <c r="Z6" s="304"/>
      <c r="AA6" s="301" t="str">
        <f>IF(入力シート!D11="","",入力シート!D11)</f>
        <v/>
      </c>
      <c r="AB6" s="301"/>
      <c r="AC6" s="301"/>
      <c r="AD6" s="301"/>
      <c r="AE6" s="301"/>
      <c r="AF6" s="301"/>
      <c r="AG6" s="301"/>
      <c r="AH6" s="301"/>
      <c r="AI6" s="301"/>
      <c r="AJ6" s="301"/>
      <c r="AK6" s="301"/>
      <c r="AL6" s="301"/>
      <c r="AM6" s="301"/>
      <c r="AN6" s="301"/>
      <c r="AO6" s="301"/>
      <c r="AP6" s="301"/>
      <c r="AQ6" s="301"/>
      <c r="AR6" s="301"/>
      <c r="AS6" s="301"/>
      <c r="AV6" s="110"/>
      <c r="AW6" s="110"/>
      <c r="AX6" s="110"/>
    </row>
    <row r="7" spans="2:64" ht="20.25" customHeight="1" x14ac:dyDescent="0.15">
      <c r="D7" s="49"/>
      <c r="E7" s="49"/>
      <c r="W7" s="305" t="s">
        <v>30</v>
      </c>
      <c r="X7" s="305"/>
      <c r="Y7" s="305"/>
      <c r="Z7" s="305"/>
      <c r="AA7" s="302" t="str">
        <f>IF(入力シート!D9="","",入力シート!D9)</f>
        <v/>
      </c>
      <c r="AB7" s="302"/>
      <c r="AC7" s="302"/>
      <c r="AD7" s="302"/>
      <c r="AE7" s="302"/>
      <c r="AF7" s="302"/>
      <c r="AG7" s="302"/>
      <c r="AH7" s="302"/>
      <c r="AI7" s="302"/>
      <c r="AJ7" s="302"/>
      <c r="AK7" s="302"/>
      <c r="AL7" s="302"/>
      <c r="AM7" s="302"/>
      <c r="AN7" s="302"/>
      <c r="AO7" s="302"/>
      <c r="AP7" s="302"/>
      <c r="AQ7" s="302"/>
      <c r="AR7" s="302"/>
      <c r="AS7" s="302"/>
      <c r="AV7" s="110"/>
      <c r="AW7" s="110"/>
      <c r="AX7" s="110"/>
    </row>
    <row r="8" spans="2:64" ht="20.25" customHeight="1" x14ac:dyDescent="0.15">
      <c r="D8" s="49"/>
      <c r="E8" s="49"/>
      <c r="W8" s="305" t="s">
        <v>31</v>
      </c>
      <c r="X8" s="305"/>
      <c r="Y8" s="305"/>
      <c r="Z8" s="305"/>
      <c r="AA8" s="294" t="str">
        <f>IF(入力シート!J13="","",入力シート!J13&amp;"　"&amp;入力シート!AC13)</f>
        <v/>
      </c>
      <c r="AB8" s="294"/>
      <c r="AC8" s="294"/>
      <c r="AD8" s="294"/>
      <c r="AE8" s="294"/>
      <c r="AF8" s="294"/>
      <c r="AG8" s="294"/>
      <c r="AH8" s="294"/>
      <c r="AI8" s="294"/>
      <c r="AJ8" s="294"/>
      <c r="AK8" s="294"/>
      <c r="AL8" s="294"/>
      <c r="AM8" s="294"/>
      <c r="AN8" s="294"/>
      <c r="AO8" s="294"/>
      <c r="AP8" s="294"/>
      <c r="AQ8" s="294"/>
      <c r="AR8" s="294"/>
      <c r="AS8" s="294"/>
      <c r="AV8" s="110"/>
      <c r="AW8" s="110"/>
      <c r="AX8" s="110"/>
    </row>
    <row r="9" spans="2:64" ht="20.25" customHeight="1" x14ac:dyDescent="0.15">
      <c r="D9" s="49"/>
      <c r="E9" s="49"/>
      <c r="AB9" s="86"/>
      <c r="AC9" s="86"/>
      <c r="AD9" s="86"/>
      <c r="AE9" s="86"/>
      <c r="AF9" s="86"/>
      <c r="AG9" s="86"/>
      <c r="AH9" s="86"/>
      <c r="AI9" s="86"/>
      <c r="AJ9" s="86"/>
      <c r="AK9" s="86"/>
      <c r="AL9" s="86"/>
      <c r="AM9" s="86"/>
      <c r="AN9" s="86"/>
      <c r="AO9" s="86"/>
      <c r="AP9" s="86"/>
      <c r="AQ9" s="111"/>
      <c r="AR9" s="111"/>
      <c r="AS9" s="111"/>
      <c r="AV9" s="110"/>
      <c r="AW9" s="110"/>
      <c r="AX9" s="110"/>
      <c r="AY9" s="110"/>
      <c r="AZ9" s="110"/>
      <c r="BA9" s="110"/>
      <c r="BB9" s="110"/>
      <c r="BC9" s="110"/>
      <c r="BD9" s="110"/>
      <c r="BE9" s="110"/>
      <c r="BF9" s="110"/>
      <c r="BG9" s="110"/>
      <c r="BH9" s="110"/>
      <c r="BI9" s="110"/>
      <c r="BJ9" s="110"/>
    </row>
    <row r="10" spans="2:64" ht="20.25" customHeight="1" x14ac:dyDescent="0.15">
      <c r="D10" s="49"/>
      <c r="E10" s="49"/>
      <c r="AB10" s="62"/>
      <c r="AC10" s="62"/>
      <c r="AD10" s="62"/>
      <c r="AE10" s="62"/>
      <c r="AF10" s="62"/>
      <c r="AG10" s="62"/>
      <c r="AH10" s="62"/>
      <c r="AI10" s="62"/>
      <c r="AJ10" s="62"/>
      <c r="AK10" s="62"/>
      <c r="AL10" s="62"/>
      <c r="AM10" s="62"/>
      <c r="AN10" s="62"/>
      <c r="AO10" s="62"/>
      <c r="AP10" s="62"/>
      <c r="AQ10" s="112"/>
      <c r="AR10" s="112"/>
      <c r="AS10" s="112"/>
      <c r="AT10" s="62"/>
      <c r="AV10" s="110"/>
      <c r="AW10" s="110"/>
      <c r="AX10" s="110"/>
      <c r="AY10" s="110"/>
      <c r="AZ10" s="110"/>
      <c r="BA10" s="110"/>
      <c r="BB10" s="110"/>
      <c r="BC10" s="110"/>
      <c r="BD10" s="110"/>
      <c r="BE10" s="110"/>
      <c r="BF10" s="110"/>
      <c r="BG10" s="110"/>
      <c r="BH10" s="110"/>
      <c r="BI10" s="110"/>
      <c r="BJ10" s="110"/>
    </row>
    <row r="11" spans="2:64" ht="20.25" customHeight="1" x14ac:dyDescent="0.15">
      <c r="B11" s="323" t="s">
        <v>629</v>
      </c>
      <c r="C11" s="323"/>
      <c r="D11" s="323"/>
      <c r="E11" s="323"/>
      <c r="F11" s="323"/>
      <c r="G11" s="323"/>
      <c r="H11" s="323"/>
      <c r="I11" s="323"/>
      <c r="J11" s="323"/>
      <c r="K11" s="323"/>
      <c r="L11" s="323"/>
      <c r="M11" s="323"/>
      <c r="N11" s="323"/>
      <c r="O11" s="323"/>
      <c r="P11" s="323"/>
      <c r="Q11" s="323"/>
      <c r="R11" s="323"/>
      <c r="S11" s="323"/>
      <c r="T11" s="323"/>
      <c r="U11" s="323"/>
      <c r="V11" s="323"/>
      <c r="W11" s="323"/>
      <c r="X11" s="323"/>
      <c r="Y11" s="323"/>
      <c r="Z11" s="323"/>
      <c r="AA11" s="323"/>
      <c r="AB11" s="323"/>
      <c r="AC11" s="323"/>
      <c r="AD11" s="323"/>
      <c r="AE11" s="323"/>
      <c r="AF11" s="323"/>
      <c r="AG11" s="323"/>
      <c r="AH11" s="323"/>
      <c r="AI11" s="323"/>
      <c r="AJ11" s="323"/>
      <c r="AK11" s="323"/>
      <c r="AL11" s="323"/>
      <c r="AM11" s="323"/>
      <c r="AN11" s="323"/>
      <c r="AO11" s="323"/>
      <c r="AP11" s="323"/>
      <c r="AQ11" s="323"/>
      <c r="AR11" s="323"/>
      <c r="AS11" s="323"/>
      <c r="AT11" s="323"/>
      <c r="AV11" s="110"/>
      <c r="AW11" s="110"/>
      <c r="AX11" s="110"/>
      <c r="AY11" s="110"/>
      <c r="AZ11" s="110"/>
      <c r="BA11" s="110"/>
      <c r="BB11" s="110"/>
      <c r="BC11" s="110"/>
      <c r="BD11" s="110"/>
      <c r="BE11" s="110"/>
      <c r="BF11" s="110"/>
      <c r="BG11" s="110"/>
      <c r="BH11" s="110"/>
      <c r="BI11" s="110"/>
      <c r="BJ11" s="110"/>
    </row>
    <row r="12" spans="2:64" ht="20.25" customHeight="1" x14ac:dyDescent="0.15">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V12" s="110"/>
      <c r="AW12" s="110"/>
      <c r="AX12" s="110"/>
      <c r="AY12" s="110"/>
      <c r="AZ12" s="110"/>
      <c r="BA12" s="110"/>
      <c r="BB12" s="110"/>
      <c r="BC12" s="110"/>
      <c r="BD12" s="110"/>
      <c r="BE12" s="110"/>
      <c r="BF12" s="110"/>
      <c r="BG12" s="110"/>
      <c r="BH12" s="110"/>
      <c r="BI12" s="110"/>
      <c r="BJ12" s="110"/>
    </row>
    <row r="13" spans="2:64" ht="20.25" customHeight="1" x14ac:dyDescent="0.15">
      <c r="D13" s="49"/>
      <c r="E13" s="49"/>
      <c r="AI13" s="49"/>
      <c r="AQ13" s="50"/>
      <c r="AR13" s="50"/>
      <c r="AS13" s="50"/>
      <c r="AV13" s="110"/>
      <c r="AW13" s="110"/>
      <c r="AX13" s="110"/>
      <c r="AY13" s="110"/>
      <c r="AZ13" s="110"/>
      <c r="BA13" s="110"/>
      <c r="BB13" s="110"/>
      <c r="BC13" s="110"/>
      <c r="BD13" s="110"/>
      <c r="BE13" s="110"/>
      <c r="BF13" s="110"/>
      <c r="BG13" s="110"/>
      <c r="BH13" s="110"/>
      <c r="BI13" s="110"/>
      <c r="BJ13" s="110"/>
    </row>
    <row r="14" spans="2:64" ht="20.25" customHeight="1" x14ac:dyDescent="0.15">
      <c r="B14" s="220" t="s">
        <v>630</v>
      </c>
      <c r="C14" s="220"/>
      <c r="D14" s="221"/>
      <c r="E14" s="221"/>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1"/>
      <c r="AJ14" s="220"/>
      <c r="AK14" s="220"/>
      <c r="AL14" s="220"/>
      <c r="AM14" s="220"/>
      <c r="AN14" s="220"/>
      <c r="AO14" s="220"/>
      <c r="AP14" s="220"/>
      <c r="AQ14" s="222"/>
      <c r="AR14" s="222"/>
      <c r="AS14" s="222"/>
      <c r="AV14" s="110"/>
      <c r="AW14" s="110"/>
      <c r="AX14" s="110"/>
      <c r="AY14" s="110"/>
      <c r="AZ14" s="110"/>
      <c r="BA14" s="110"/>
      <c r="BB14" s="110"/>
      <c r="BC14" s="110"/>
      <c r="BD14" s="110"/>
      <c r="BE14" s="110"/>
      <c r="BF14" s="110"/>
      <c r="BG14" s="110"/>
      <c r="BH14" s="110"/>
      <c r="BI14" s="110"/>
      <c r="BJ14" s="110"/>
    </row>
    <row r="15" spans="2:64" ht="20.25" customHeight="1" x14ac:dyDescent="0.15">
      <c r="B15" s="46" t="s">
        <v>162</v>
      </c>
      <c r="D15" s="49"/>
      <c r="E15" s="49"/>
      <c r="AH15" s="49"/>
      <c r="AI15" s="49"/>
      <c r="AQ15" s="50"/>
      <c r="AR15" s="50"/>
      <c r="AS15" s="50"/>
      <c r="AV15" s="110"/>
      <c r="AW15" s="110"/>
      <c r="AX15" s="110"/>
      <c r="AY15" s="110"/>
      <c r="AZ15" s="110"/>
      <c r="BA15" s="110"/>
      <c r="BB15" s="110"/>
      <c r="BC15" s="110"/>
      <c r="BD15" s="110"/>
      <c r="BE15" s="110"/>
      <c r="BF15" s="110"/>
      <c r="BG15" s="110"/>
      <c r="BH15" s="110"/>
      <c r="BI15" s="110"/>
      <c r="BJ15" s="110"/>
    </row>
    <row r="16" spans="2:64" ht="20.25" customHeight="1" x14ac:dyDescent="0.15">
      <c r="D16" s="49"/>
      <c r="E16" s="49"/>
      <c r="AH16" s="49"/>
      <c r="AI16" s="49"/>
      <c r="AQ16" s="50"/>
      <c r="AR16" s="50"/>
      <c r="AS16" s="50"/>
      <c r="AV16" s="110"/>
      <c r="AW16" s="110"/>
      <c r="AX16" s="110"/>
      <c r="AY16" s="110"/>
      <c r="AZ16" s="110"/>
      <c r="BA16" s="110"/>
      <c r="BB16" s="110"/>
      <c r="BC16" s="110"/>
      <c r="BD16" s="110"/>
      <c r="BE16" s="110"/>
      <c r="BF16" s="110"/>
      <c r="BG16" s="110"/>
      <c r="BH16" s="110"/>
      <c r="BI16" s="110"/>
      <c r="BJ16" s="110"/>
    </row>
    <row r="17" spans="2:62" ht="20.25" customHeight="1" x14ac:dyDescent="0.15">
      <c r="B17" s="242" t="s">
        <v>32</v>
      </c>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V17" s="110"/>
      <c r="AW17" s="110"/>
      <c r="AX17" s="110"/>
      <c r="AY17" s="110"/>
      <c r="AZ17" s="110"/>
      <c r="BA17" s="110"/>
      <c r="BB17" s="110"/>
      <c r="BC17" s="110"/>
      <c r="BD17" s="110"/>
      <c r="BE17" s="110"/>
      <c r="BF17" s="110"/>
      <c r="BG17" s="110"/>
      <c r="BH17" s="110"/>
      <c r="BI17" s="110"/>
      <c r="BJ17" s="110"/>
    </row>
    <row r="18" spans="2:62" ht="20.25" customHeight="1" x14ac:dyDescent="0.15">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V18" s="110"/>
      <c r="AW18" s="110"/>
      <c r="AX18" s="110"/>
      <c r="AY18" s="110"/>
      <c r="AZ18" s="110"/>
      <c r="BA18" s="110"/>
      <c r="BB18" s="110"/>
      <c r="BC18" s="110"/>
      <c r="BD18" s="110"/>
      <c r="BE18" s="110"/>
      <c r="BF18" s="110"/>
      <c r="BG18" s="110"/>
      <c r="BH18" s="110"/>
      <c r="BI18" s="110"/>
      <c r="BJ18" s="110"/>
    </row>
    <row r="19" spans="2:62" ht="20.25" customHeight="1" x14ac:dyDescent="0.15">
      <c r="B19" s="62" t="s">
        <v>33</v>
      </c>
      <c r="C19" s="62"/>
      <c r="D19" s="113"/>
      <c r="E19" s="113"/>
      <c r="F19" s="62"/>
      <c r="G19" s="62"/>
      <c r="H19" s="62"/>
      <c r="I19" s="62"/>
      <c r="J19" s="62"/>
      <c r="K19" s="62"/>
      <c r="L19" s="324" t="str">
        <f>IF(入力シート!AE79=0,"金　　　　　　　　　　円",入力シート!AE79)</f>
        <v>金　　　　　　　　　　円</v>
      </c>
      <c r="M19" s="324"/>
      <c r="N19" s="324"/>
      <c r="O19" s="324"/>
      <c r="P19" s="324"/>
      <c r="Q19" s="324"/>
      <c r="R19" s="324"/>
      <c r="S19" s="324"/>
      <c r="T19" s="324"/>
      <c r="U19" s="324"/>
      <c r="V19" s="324"/>
      <c r="W19" s="118"/>
      <c r="X19" s="118" t="s">
        <v>171</v>
      </c>
      <c r="Y19" s="118"/>
      <c r="Z19" s="118"/>
      <c r="AA19" s="118"/>
      <c r="AB19" s="118"/>
      <c r="AC19" s="118"/>
      <c r="AD19" s="113"/>
      <c r="AE19" s="113"/>
      <c r="AF19" s="62"/>
      <c r="AG19" s="62"/>
      <c r="AH19" s="62"/>
      <c r="AI19" s="62"/>
      <c r="AJ19" s="62"/>
      <c r="AK19" s="62"/>
      <c r="AL19" s="62"/>
      <c r="AM19" s="62"/>
      <c r="AN19" s="62"/>
      <c r="AO19" s="62"/>
      <c r="AP19" s="62"/>
      <c r="AQ19" s="62"/>
      <c r="AR19" s="62"/>
      <c r="AS19" s="62"/>
    </row>
    <row r="20" spans="2:62" ht="20.25" customHeight="1" x14ac:dyDescent="0.15"/>
    <row r="21" spans="2:62" ht="20.25" customHeight="1" x14ac:dyDescent="0.15">
      <c r="B21" s="46" t="s">
        <v>35</v>
      </c>
      <c r="C21" s="76"/>
      <c r="D21" s="76"/>
      <c r="E21" s="76"/>
      <c r="F21" s="76"/>
      <c r="G21" s="76"/>
      <c r="H21" s="76"/>
      <c r="I21" s="76"/>
      <c r="J21" s="76"/>
      <c r="K21" s="76"/>
      <c r="L21" s="76"/>
      <c r="M21" s="76"/>
      <c r="N21" s="76"/>
      <c r="O21" s="76"/>
      <c r="P21" s="76"/>
      <c r="Q21" s="76"/>
      <c r="R21" s="76"/>
      <c r="S21" s="76"/>
      <c r="T21" s="77"/>
      <c r="U21" s="77"/>
      <c r="V21" s="77"/>
      <c r="W21" s="77"/>
      <c r="X21" s="76"/>
      <c r="Y21" s="76"/>
      <c r="Z21" s="76"/>
      <c r="AA21" s="76"/>
      <c r="AB21" s="76"/>
      <c r="AC21" s="76"/>
      <c r="AD21" s="78"/>
      <c r="AE21" s="78"/>
      <c r="AF21" s="78"/>
      <c r="AG21" s="78"/>
      <c r="AH21" s="78"/>
      <c r="AO21" s="78"/>
      <c r="AP21" s="77"/>
      <c r="AQ21" s="77"/>
      <c r="AR21" s="77"/>
      <c r="AS21" s="77"/>
      <c r="AT21" s="79"/>
    </row>
    <row r="22" spans="2:62" ht="20.25" customHeight="1" x14ac:dyDescent="0.15">
      <c r="B22" s="315" t="s">
        <v>34</v>
      </c>
      <c r="C22" s="316"/>
      <c r="D22" s="316"/>
      <c r="E22" s="316"/>
      <c r="F22" s="316"/>
      <c r="G22" s="316"/>
      <c r="H22" s="316"/>
      <c r="I22" s="317"/>
      <c r="J22" s="325" t="str">
        <f>IF(入力シート!C17="","",入力シート!C17)</f>
        <v/>
      </c>
      <c r="K22" s="325"/>
      <c r="L22" s="325"/>
      <c r="M22" s="325"/>
      <c r="N22" s="325"/>
      <c r="O22" s="325"/>
      <c r="P22" s="325"/>
      <c r="Q22" s="325"/>
      <c r="R22" s="325"/>
      <c r="S22" s="325"/>
      <c r="T22" s="325"/>
      <c r="U22" s="325"/>
      <c r="V22" s="325"/>
      <c r="W22" s="325"/>
      <c r="X22" s="325"/>
      <c r="Y22" s="325"/>
      <c r="Z22" s="325"/>
      <c r="AA22" s="318" t="s">
        <v>86</v>
      </c>
      <c r="AB22" s="318"/>
      <c r="AC22" s="318"/>
      <c r="AD22" s="318"/>
      <c r="AE22" s="318"/>
      <c r="AF22" s="318"/>
      <c r="AG22" s="321" t="str">
        <f>IF(入力シート!AE17="","",入力シート!AE17)</f>
        <v/>
      </c>
      <c r="AH22" s="321"/>
      <c r="AI22" s="321"/>
      <c r="AJ22" s="321"/>
      <c r="AK22" s="321"/>
      <c r="AL22" s="322"/>
      <c r="AW22" s="109"/>
      <c r="AX22" s="109"/>
      <c r="AY22" s="109"/>
      <c r="AZ22" s="109"/>
      <c r="BA22" s="109"/>
      <c r="BB22" s="109"/>
      <c r="BC22" s="61"/>
      <c r="BD22" s="61"/>
      <c r="BE22" s="61"/>
      <c r="BF22" s="61"/>
    </row>
    <row r="23" spans="2:62" ht="20.25" customHeight="1" x14ac:dyDescent="0.15">
      <c r="B23" s="315" t="s">
        <v>98</v>
      </c>
      <c r="C23" s="316"/>
      <c r="D23" s="316"/>
      <c r="E23" s="316"/>
      <c r="F23" s="316"/>
      <c r="G23" s="316"/>
      <c r="H23" s="316"/>
      <c r="I23" s="317"/>
      <c r="J23" s="325" t="str">
        <f>IF(入力シート!C18="","",入力シート!C18)</f>
        <v/>
      </c>
      <c r="K23" s="325"/>
      <c r="L23" s="325"/>
      <c r="M23" s="325"/>
      <c r="N23" s="325"/>
      <c r="O23" s="325"/>
      <c r="P23" s="325"/>
      <c r="Q23" s="325"/>
      <c r="R23" s="325"/>
      <c r="S23" s="325"/>
      <c r="T23" s="325"/>
      <c r="U23" s="325"/>
      <c r="V23" s="325"/>
      <c r="W23" s="325"/>
      <c r="X23" s="325"/>
      <c r="Y23" s="325"/>
      <c r="Z23" s="325"/>
      <c r="AA23" s="326" t="s">
        <v>87</v>
      </c>
      <c r="AB23" s="326"/>
      <c r="AC23" s="326"/>
      <c r="AD23" s="326"/>
      <c r="AE23" s="326"/>
      <c r="AF23" s="326"/>
      <c r="AG23" s="321" t="str">
        <f>IF(入力シート!AE18="","",入力シート!AE18)</f>
        <v/>
      </c>
      <c r="AH23" s="321"/>
      <c r="AI23" s="321"/>
      <c r="AJ23" s="321"/>
      <c r="AK23" s="321"/>
      <c r="AL23" s="322"/>
      <c r="AM23" s="109"/>
      <c r="AN23" s="109"/>
      <c r="AO23" s="109"/>
      <c r="AP23" s="109"/>
      <c r="AQ23" s="109"/>
      <c r="AR23" s="109"/>
      <c r="AS23" s="109"/>
      <c r="AT23" s="109"/>
      <c r="AU23" s="109"/>
      <c r="AV23" s="109"/>
      <c r="AW23" s="109"/>
      <c r="AX23" s="109"/>
      <c r="AY23" s="109"/>
      <c r="AZ23" s="109"/>
      <c r="BA23" s="109"/>
      <c r="BB23" s="109"/>
      <c r="BC23" s="61"/>
      <c r="BD23" s="61"/>
      <c r="BE23" s="61"/>
      <c r="BF23" s="61"/>
    </row>
    <row r="24" spans="2:62" ht="20.25" customHeight="1" x14ac:dyDescent="0.15">
      <c r="B24" s="309" t="s">
        <v>22</v>
      </c>
      <c r="C24" s="310"/>
      <c r="D24" s="310"/>
      <c r="E24" s="310"/>
      <c r="F24" s="310"/>
      <c r="G24" s="310"/>
      <c r="H24" s="310"/>
      <c r="I24" s="311"/>
      <c r="J24" s="318" t="str">
        <f>IF(入力シート!C19="","",入力シート!C19)</f>
        <v/>
      </c>
      <c r="K24" s="318"/>
      <c r="L24" s="318"/>
      <c r="M24" s="318"/>
      <c r="N24" s="318"/>
      <c r="O24" s="318"/>
      <c r="P24" s="318"/>
      <c r="Q24" s="318"/>
      <c r="R24" s="318"/>
      <c r="S24" s="309" t="s">
        <v>23</v>
      </c>
      <c r="T24" s="310"/>
      <c r="U24" s="310"/>
      <c r="V24" s="310"/>
      <c r="W24" s="310"/>
      <c r="X24" s="310"/>
      <c r="Y24" s="310"/>
      <c r="Z24" s="311"/>
      <c r="AA24" s="318" t="str">
        <f>IF(入力シート!Z19="","",入力シート!Z19)</f>
        <v/>
      </c>
      <c r="AB24" s="318"/>
      <c r="AC24" s="318"/>
      <c r="AD24" s="318"/>
      <c r="AE24" s="318"/>
      <c r="AF24" s="318"/>
      <c r="AG24" s="318"/>
      <c r="AH24" s="318"/>
      <c r="AI24" s="318"/>
      <c r="AJ24" s="318"/>
      <c r="AK24" s="318"/>
      <c r="AL24" s="318"/>
      <c r="AM24" s="61"/>
      <c r="AN24" s="61"/>
      <c r="AO24" s="61"/>
      <c r="AP24" s="61"/>
      <c r="AQ24" s="61"/>
      <c r="AR24" s="61"/>
      <c r="AS24" s="61"/>
      <c r="AT24" s="61"/>
      <c r="AU24" s="61"/>
      <c r="AV24" s="61"/>
      <c r="AW24" s="61"/>
      <c r="AX24" s="61"/>
      <c r="AY24" s="61"/>
      <c r="AZ24" s="61"/>
      <c r="BA24" s="61"/>
      <c r="BB24" s="61"/>
    </row>
    <row r="25" spans="2:62" ht="20.25" customHeight="1" x14ac:dyDescent="0.15">
      <c r="B25" s="312" t="s">
        <v>99</v>
      </c>
      <c r="C25" s="313"/>
      <c r="D25" s="313"/>
      <c r="E25" s="313"/>
      <c r="F25" s="313"/>
      <c r="G25" s="313"/>
      <c r="H25" s="313"/>
      <c r="I25" s="314"/>
      <c r="J25" s="319" t="str">
        <f>IF(入力シート!C20="","",入力シート!C20)</f>
        <v/>
      </c>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109"/>
      <c r="AO25" s="109"/>
      <c r="AQ25" s="109"/>
      <c r="AS25" s="109"/>
      <c r="AU25" s="109"/>
      <c r="AW25" s="109"/>
      <c r="AX25" s="109"/>
      <c r="AY25" s="109"/>
      <c r="AZ25" s="109"/>
      <c r="BA25" s="109"/>
      <c r="BB25" s="109"/>
    </row>
    <row r="26" spans="2:62" ht="20.25" customHeight="1" x14ac:dyDescent="0.15">
      <c r="B26" s="306" t="s">
        <v>24</v>
      </c>
      <c r="C26" s="307"/>
      <c r="D26" s="307"/>
      <c r="E26" s="307"/>
      <c r="F26" s="307"/>
      <c r="G26" s="307"/>
      <c r="H26" s="307"/>
      <c r="I26" s="308"/>
      <c r="J26" s="320" t="str">
        <f>IF(入力シート!C21="","",入力シート!C21)</f>
        <v/>
      </c>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109"/>
      <c r="AO26" s="109"/>
      <c r="AQ26" s="109"/>
      <c r="AS26" s="109"/>
      <c r="AU26" s="109"/>
      <c r="AW26" s="109"/>
      <c r="AX26" s="109"/>
      <c r="AY26" s="109"/>
      <c r="AZ26" s="109"/>
      <c r="BA26" s="109"/>
      <c r="BB26" s="109"/>
    </row>
    <row r="27" spans="2:62" ht="20.25" customHeight="1" x14ac:dyDescent="0.15"/>
    <row r="28" spans="2:62" ht="20.25" customHeight="1" x14ac:dyDescent="0.15">
      <c r="B28" s="47" t="s">
        <v>128</v>
      </c>
      <c r="AI28" s="84"/>
      <c r="AN28" s="84"/>
    </row>
    <row r="29" spans="2:62" ht="20.25" customHeight="1" x14ac:dyDescent="0.15">
      <c r="B29" s="281" t="s">
        <v>14</v>
      </c>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85"/>
      <c r="AC29" s="85"/>
      <c r="AD29" s="85"/>
      <c r="AE29" s="85"/>
      <c r="AF29" s="86"/>
      <c r="AG29" s="86"/>
      <c r="AH29" s="86"/>
      <c r="AJ29" s="86"/>
      <c r="AK29" s="86"/>
      <c r="AL29" s="86"/>
      <c r="AM29" s="86"/>
      <c r="AN29" s="86"/>
      <c r="AO29" s="86"/>
      <c r="AP29" s="86"/>
      <c r="AQ29" s="86"/>
      <c r="AR29" s="86"/>
      <c r="AS29" s="111" t="s">
        <v>15</v>
      </c>
      <c r="AT29" s="87"/>
    </row>
    <row r="30" spans="2:62" ht="17.25" customHeight="1" x14ac:dyDescent="0.15">
      <c r="B30" s="266" t="s">
        <v>16</v>
      </c>
      <c r="C30" s="283"/>
      <c r="D30" s="283"/>
      <c r="E30" s="283"/>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3"/>
      <c r="AI30" s="283"/>
      <c r="AJ30" s="283"/>
      <c r="AK30" s="283"/>
      <c r="AL30" s="283"/>
      <c r="AM30" s="283"/>
      <c r="AN30" s="283"/>
      <c r="AO30" s="283"/>
      <c r="AP30" s="283"/>
      <c r="AQ30" s="283"/>
      <c r="AR30" s="283"/>
      <c r="AS30" s="117" t="str">
        <f>IF(入力シート!AL25=TRUE,"✓","")</f>
        <v/>
      </c>
      <c r="AT30" s="89"/>
    </row>
    <row r="31" spans="2:62" ht="17.25" customHeight="1" x14ac:dyDescent="0.15">
      <c r="B31" s="266" t="s">
        <v>17</v>
      </c>
      <c r="C31" s="283"/>
      <c r="D31" s="283"/>
      <c r="E31" s="283"/>
      <c r="F31" s="283"/>
      <c r="G31" s="283"/>
      <c r="H31" s="283"/>
      <c r="I31" s="283"/>
      <c r="J31" s="283"/>
      <c r="K31" s="283"/>
      <c r="L31" s="283"/>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283"/>
      <c r="AN31" s="283"/>
      <c r="AO31" s="283"/>
      <c r="AP31" s="283"/>
      <c r="AQ31" s="283"/>
      <c r="AR31" s="283"/>
      <c r="AS31" s="117" t="str">
        <f>IF(入力シート!AL26=TRUE,"✓","")</f>
        <v/>
      </c>
      <c r="AT31" s="89"/>
    </row>
    <row r="32" spans="2:62" ht="17.25" customHeight="1" x14ac:dyDescent="0.15">
      <c r="B32" s="266" t="s">
        <v>18</v>
      </c>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267"/>
      <c r="AP32" s="267"/>
      <c r="AQ32" s="267"/>
      <c r="AR32" s="267"/>
      <c r="AS32" s="117" t="str">
        <f>IF(入力シート!AL27=TRUE,"✓","")</f>
        <v/>
      </c>
      <c r="AT32" s="89"/>
    </row>
    <row r="33" spans="2:50" ht="6.75" customHeight="1" x14ac:dyDescent="0.15">
      <c r="B33" s="90"/>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84"/>
      <c r="AT33" s="92"/>
    </row>
    <row r="34" spans="2:50" ht="20.25" customHeight="1" x14ac:dyDescent="0.15">
      <c r="B34" s="114" t="s">
        <v>89</v>
      </c>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J34" s="86"/>
      <c r="AK34" s="86"/>
      <c r="AL34" s="86"/>
      <c r="AM34" s="86"/>
      <c r="AN34" s="86"/>
      <c r="AO34" s="86"/>
      <c r="AP34" s="86"/>
      <c r="AQ34" s="86"/>
      <c r="AR34" s="86"/>
      <c r="AS34" s="111" t="s">
        <v>15</v>
      </c>
      <c r="AT34" s="89"/>
    </row>
    <row r="35" spans="2:50" ht="17.25" customHeight="1" x14ac:dyDescent="0.15">
      <c r="B35" s="290" t="s">
        <v>140</v>
      </c>
      <c r="C35" s="291"/>
      <c r="D35" s="291"/>
      <c r="E35" s="291"/>
      <c r="F35" s="291"/>
      <c r="G35" s="291"/>
      <c r="H35" s="291"/>
      <c r="I35" s="291"/>
      <c r="J35" s="291"/>
      <c r="K35" s="291"/>
      <c r="L35" s="291"/>
      <c r="M35" s="291"/>
      <c r="N35" s="291"/>
      <c r="O35" s="291"/>
      <c r="P35" s="291"/>
      <c r="Q35" s="291"/>
      <c r="R35" s="291"/>
      <c r="S35" s="291"/>
      <c r="T35" s="291"/>
      <c r="U35" s="291"/>
      <c r="V35" s="291"/>
      <c r="W35" s="291"/>
      <c r="X35" s="291"/>
      <c r="Y35" s="291"/>
      <c r="Z35" s="291"/>
      <c r="AA35" s="291"/>
      <c r="AB35" s="291"/>
      <c r="AC35" s="291"/>
      <c r="AD35" s="291"/>
      <c r="AE35" s="291"/>
      <c r="AF35" s="291"/>
      <c r="AG35" s="291"/>
      <c r="AH35" s="291"/>
      <c r="AI35" s="291"/>
      <c r="AJ35" s="291"/>
      <c r="AK35" s="291"/>
      <c r="AL35" s="291"/>
      <c r="AM35" s="291"/>
      <c r="AN35" s="291"/>
      <c r="AO35" s="291"/>
      <c r="AP35" s="291"/>
      <c r="AQ35" s="291"/>
      <c r="AR35" s="292"/>
      <c r="AS35" s="117" t="str">
        <f>IF(入力シート!AL30=TRUE,"✓","")</f>
        <v/>
      </c>
      <c r="AT35" s="89"/>
    </row>
    <row r="36" spans="2:50" ht="6.75" customHeight="1" x14ac:dyDescent="0.15">
      <c r="B36" s="290"/>
      <c r="C36" s="291"/>
      <c r="D36" s="291"/>
      <c r="E36" s="291"/>
      <c r="F36" s="291"/>
      <c r="G36" s="291"/>
      <c r="H36" s="291"/>
      <c r="I36" s="291"/>
      <c r="J36" s="291"/>
      <c r="K36" s="291"/>
      <c r="L36" s="291"/>
      <c r="M36" s="291"/>
      <c r="N36" s="291"/>
      <c r="O36" s="291"/>
      <c r="P36" s="291"/>
      <c r="Q36" s="291"/>
      <c r="R36" s="291"/>
      <c r="S36" s="291"/>
      <c r="T36" s="291"/>
      <c r="U36" s="291"/>
      <c r="V36" s="291"/>
      <c r="W36" s="291"/>
      <c r="X36" s="291"/>
      <c r="Y36" s="291"/>
      <c r="Z36" s="291"/>
      <c r="AA36" s="291"/>
      <c r="AB36" s="291"/>
      <c r="AC36" s="291"/>
      <c r="AD36" s="291"/>
      <c r="AE36" s="291"/>
      <c r="AF36" s="291"/>
      <c r="AG36" s="291"/>
      <c r="AH36" s="291"/>
      <c r="AI36" s="291"/>
      <c r="AJ36" s="291"/>
      <c r="AK36" s="291"/>
      <c r="AL36" s="291"/>
      <c r="AM36" s="291"/>
      <c r="AN36" s="291"/>
      <c r="AO36" s="291"/>
      <c r="AP36" s="291"/>
      <c r="AQ36" s="291"/>
      <c r="AR36" s="291"/>
      <c r="AS36" s="182"/>
      <c r="AT36" s="89"/>
    </row>
    <row r="37" spans="2:50" ht="17.25" customHeight="1" x14ac:dyDescent="0.15">
      <c r="B37" s="266" t="s">
        <v>19</v>
      </c>
      <c r="C37" s="267"/>
      <c r="D37" s="267"/>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117" t="str">
        <f>IF(入力シート!AL31=TRUE,"✓","")</f>
        <v/>
      </c>
      <c r="AT37" s="89"/>
    </row>
    <row r="38" spans="2:50" ht="6.75" customHeight="1" x14ac:dyDescent="0.15">
      <c r="B38" s="90"/>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84"/>
      <c r="AT38" s="92"/>
    </row>
    <row r="39" spans="2:50" ht="20.25" customHeight="1" x14ac:dyDescent="0.15">
      <c r="B39" s="114" t="s">
        <v>159</v>
      </c>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J39" s="86"/>
      <c r="AK39" s="86"/>
      <c r="AL39" s="86"/>
      <c r="AM39" s="86"/>
      <c r="AN39" s="86"/>
      <c r="AO39" s="86"/>
      <c r="AP39" s="86"/>
      <c r="AQ39" s="86"/>
      <c r="AR39" s="86"/>
      <c r="AS39" s="111" t="s">
        <v>15</v>
      </c>
      <c r="AT39" s="89"/>
    </row>
    <row r="40" spans="2:50" ht="17.25" customHeight="1" x14ac:dyDescent="0.15">
      <c r="B40" s="266" t="s">
        <v>160</v>
      </c>
      <c r="C40" s="267"/>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117" t="str">
        <f>IF(入力シート!AL34=TRUE,"✓","")</f>
        <v/>
      </c>
      <c r="AT40" s="89"/>
    </row>
    <row r="41" spans="2:50" ht="17.25" customHeight="1" x14ac:dyDescent="0.15">
      <c r="B41" s="290" t="s">
        <v>161</v>
      </c>
      <c r="C41" s="291"/>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291"/>
      <c r="AN41" s="291"/>
      <c r="AO41" s="291"/>
      <c r="AP41" s="291"/>
      <c r="AQ41" s="291"/>
      <c r="AR41" s="291"/>
      <c r="AS41" s="117" t="str">
        <f>IF(入力シート!AL35=TRUE,"✓","")</f>
        <v/>
      </c>
      <c r="AT41" s="89"/>
    </row>
    <row r="42" spans="2:50" ht="6.75" customHeight="1" x14ac:dyDescent="0.15">
      <c r="B42" s="290"/>
      <c r="C42" s="291"/>
      <c r="D42" s="291"/>
      <c r="E42" s="291"/>
      <c r="F42" s="291"/>
      <c r="G42" s="291"/>
      <c r="H42" s="291"/>
      <c r="I42" s="291"/>
      <c r="J42" s="291"/>
      <c r="K42" s="291"/>
      <c r="L42" s="291"/>
      <c r="M42" s="291"/>
      <c r="N42" s="291"/>
      <c r="O42" s="291"/>
      <c r="P42" s="291"/>
      <c r="Q42" s="291"/>
      <c r="R42" s="291"/>
      <c r="S42" s="291"/>
      <c r="T42" s="291"/>
      <c r="U42" s="291"/>
      <c r="V42" s="291"/>
      <c r="W42" s="291"/>
      <c r="X42" s="291"/>
      <c r="Y42" s="291"/>
      <c r="Z42" s="291"/>
      <c r="AA42" s="291"/>
      <c r="AB42" s="291"/>
      <c r="AC42" s="291"/>
      <c r="AD42" s="291"/>
      <c r="AE42" s="291"/>
      <c r="AF42" s="291"/>
      <c r="AG42" s="291"/>
      <c r="AH42" s="291"/>
      <c r="AI42" s="291"/>
      <c r="AJ42" s="291"/>
      <c r="AK42" s="291"/>
      <c r="AL42" s="291"/>
      <c r="AM42" s="291"/>
      <c r="AN42" s="291"/>
      <c r="AO42" s="291"/>
      <c r="AP42" s="291"/>
      <c r="AQ42" s="291"/>
      <c r="AR42" s="291"/>
      <c r="AS42" s="189"/>
      <c r="AT42" s="89"/>
    </row>
    <row r="43" spans="2:50" s="63" customFormat="1" ht="6.75" customHeight="1" x14ac:dyDescent="0.15">
      <c r="B43" s="90"/>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84"/>
      <c r="AT43" s="92"/>
    </row>
    <row r="44" spans="2:50" s="63" customFormat="1" ht="20.25" customHeight="1" x14ac:dyDescent="0.15"/>
    <row r="45" spans="2:50" s="63" customFormat="1" ht="20.25" customHeight="1" x14ac:dyDescent="0.15"/>
    <row r="46" spans="2:50" s="63" customFormat="1" ht="20.25" customHeight="1" x14ac:dyDescent="0.15">
      <c r="D46" s="63" t="s">
        <v>94</v>
      </c>
    </row>
    <row r="47" spans="2:50" ht="20.25" customHeight="1" x14ac:dyDescent="0.15">
      <c r="B47" s="116"/>
      <c r="C47" s="116"/>
      <c r="D47" s="116"/>
      <c r="E47" s="237" t="s">
        <v>144</v>
      </c>
      <c r="F47" s="238"/>
      <c r="G47" s="238"/>
      <c r="H47" s="238"/>
      <c r="I47" s="238"/>
      <c r="J47" s="238"/>
      <c r="K47" s="238"/>
      <c r="L47" s="238"/>
      <c r="M47" s="238"/>
      <c r="N47" s="238"/>
      <c r="O47" s="238"/>
      <c r="P47" s="238"/>
      <c r="Q47" s="238"/>
      <c r="R47" s="238"/>
      <c r="S47" s="241"/>
      <c r="T47" s="237" t="s">
        <v>145</v>
      </c>
      <c r="U47" s="238"/>
      <c r="V47" s="238"/>
      <c r="W47" s="238"/>
      <c r="X47" s="238"/>
      <c r="Y47" s="238"/>
      <c r="Z47" s="238"/>
      <c r="AA47" s="238"/>
      <c r="AB47" s="238"/>
      <c r="AC47" s="238"/>
      <c r="AD47" s="238"/>
      <c r="AE47" s="238"/>
      <c r="AF47" s="238"/>
      <c r="AG47" s="238"/>
      <c r="AH47" s="238"/>
      <c r="AI47" s="244" t="s">
        <v>95</v>
      </c>
      <c r="AJ47" s="244"/>
      <c r="AK47" s="244"/>
      <c r="AL47" s="244"/>
      <c r="AM47" s="244"/>
      <c r="AN47" s="244"/>
      <c r="AO47" s="244"/>
    </row>
    <row r="48" spans="2:50" ht="20.25" customHeight="1" x14ac:dyDescent="0.15">
      <c r="B48" s="39"/>
      <c r="C48" s="39"/>
      <c r="D48" s="39"/>
      <c r="E48" s="293" t="str">
        <f>IF(入力シート!C44="","",入力シート!C44)</f>
        <v/>
      </c>
      <c r="F48" s="294"/>
      <c r="G48" s="294"/>
      <c r="H48" s="294"/>
      <c r="I48" s="294"/>
      <c r="J48" s="294"/>
      <c r="K48" s="294"/>
      <c r="L48" s="294"/>
      <c r="M48" s="294"/>
      <c r="N48" s="294"/>
      <c r="O48" s="294"/>
      <c r="P48" s="294"/>
      <c r="Q48" s="294"/>
      <c r="R48" s="294"/>
      <c r="S48" s="295"/>
      <c r="T48" s="296" t="str">
        <f>IF(入力シート!R44="","",入力シート!R44)</f>
        <v/>
      </c>
      <c r="U48" s="297"/>
      <c r="V48" s="297"/>
      <c r="W48" s="297"/>
      <c r="X48" s="297"/>
      <c r="Y48" s="297"/>
      <c r="Z48" s="297"/>
      <c r="AA48" s="297"/>
      <c r="AB48" s="297"/>
      <c r="AC48" s="297"/>
      <c r="AD48" s="297"/>
      <c r="AE48" s="297"/>
      <c r="AF48" s="297"/>
      <c r="AG48" s="297"/>
      <c r="AH48" s="297"/>
      <c r="AI48" s="298" t="str">
        <f>IF(入力シート!AG44="","",入力シート!AG44)</f>
        <v/>
      </c>
      <c r="AJ48" s="299"/>
      <c r="AK48" s="299"/>
      <c r="AL48" s="299"/>
      <c r="AM48" s="299"/>
      <c r="AN48" s="299"/>
      <c r="AO48" s="300"/>
      <c r="AV48" s="109"/>
      <c r="AW48" s="109"/>
      <c r="AX48" s="109"/>
    </row>
    <row r="49" spans="2:50" ht="20.25" customHeight="1" x14ac:dyDescent="0.15">
      <c r="B49" s="39"/>
      <c r="C49" s="39"/>
      <c r="D49" s="39"/>
      <c r="E49" s="293" t="str">
        <f>IF(入力シート!C45="","",入力シート!C45)</f>
        <v/>
      </c>
      <c r="F49" s="294"/>
      <c r="G49" s="294"/>
      <c r="H49" s="294"/>
      <c r="I49" s="294"/>
      <c r="J49" s="294"/>
      <c r="K49" s="294"/>
      <c r="L49" s="294"/>
      <c r="M49" s="294"/>
      <c r="N49" s="294"/>
      <c r="O49" s="294"/>
      <c r="P49" s="294"/>
      <c r="Q49" s="294"/>
      <c r="R49" s="294"/>
      <c r="S49" s="295"/>
      <c r="T49" s="296" t="str">
        <f>IF(入力シート!R45="","",入力シート!R45)</f>
        <v/>
      </c>
      <c r="U49" s="297"/>
      <c r="V49" s="297"/>
      <c r="W49" s="297"/>
      <c r="X49" s="297"/>
      <c r="Y49" s="297"/>
      <c r="Z49" s="297"/>
      <c r="AA49" s="297"/>
      <c r="AB49" s="297"/>
      <c r="AC49" s="297"/>
      <c r="AD49" s="297"/>
      <c r="AE49" s="297"/>
      <c r="AF49" s="297"/>
      <c r="AG49" s="297"/>
      <c r="AH49" s="297"/>
      <c r="AI49" s="298" t="str">
        <f>IF(入力シート!AG45="","",入力シート!AG45)</f>
        <v/>
      </c>
      <c r="AJ49" s="299"/>
      <c r="AK49" s="299"/>
      <c r="AL49" s="299"/>
      <c r="AM49" s="299"/>
      <c r="AN49" s="299"/>
      <c r="AO49" s="300"/>
      <c r="AV49" s="109"/>
      <c r="AW49" s="109"/>
      <c r="AX49" s="109"/>
    </row>
    <row r="50" spans="2:50" ht="20.25" customHeight="1" x14ac:dyDescent="0.15">
      <c r="B50" s="39"/>
      <c r="C50" s="39"/>
      <c r="D50" s="39"/>
      <c r="E50" s="293" t="str">
        <f>IF(入力シート!C46="","",入力シート!C46)</f>
        <v/>
      </c>
      <c r="F50" s="294"/>
      <c r="G50" s="294"/>
      <c r="H50" s="294"/>
      <c r="I50" s="294"/>
      <c r="J50" s="294"/>
      <c r="K50" s="294"/>
      <c r="L50" s="294"/>
      <c r="M50" s="294"/>
      <c r="N50" s="294"/>
      <c r="O50" s="294"/>
      <c r="P50" s="294"/>
      <c r="Q50" s="294"/>
      <c r="R50" s="294"/>
      <c r="S50" s="295"/>
      <c r="T50" s="296" t="str">
        <f>IF(入力シート!R46="","",入力シート!R46)</f>
        <v/>
      </c>
      <c r="U50" s="297"/>
      <c r="V50" s="297"/>
      <c r="W50" s="297"/>
      <c r="X50" s="297"/>
      <c r="Y50" s="297"/>
      <c r="Z50" s="297"/>
      <c r="AA50" s="297"/>
      <c r="AB50" s="297"/>
      <c r="AC50" s="297"/>
      <c r="AD50" s="297"/>
      <c r="AE50" s="297"/>
      <c r="AF50" s="297"/>
      <c r="AG50" s="297"/>
      <c r="AH50" s="297"/>
      <c r="AI50" s="298" t="str">
        <f>IF(入力シート!AG46="","",入力シート!AG46)</f>
        <v/>
      </c>
      <c r="AJ50" s="299"/>
      <c r="AK50" s="299"/>
      <c r="AL50" s="299"/>
      <c r="AM50" s="299"/>
      <c r="AN50" s="299"/>
      <c r="AO50" s="300"/>
      <c r="AV50" s="109"/>
      <c r="AW50" s="109"/>
      <c r="AX50" s="109"/>
    </row>
    <row r="51" spans="2:50" ht="20.25" customHeight="1" x14ac:dyDescent="0.15">
      <c r="B51" s="39"/>
      <c r="C51" s="39"/>
      <c r="D51" s="39"/>
      <c r="E51" s="293" t="str">
        <f>IF(入力シート!C47="","",入力シート!C47)</f>
        <v/>
      </c>
      <c r="F51" s="294"/>
      <c r="G51" s="294"/>
      <c r="H51" s="294"/>
      <c r="I51" s="294"/>
      <c r="J51" s="294"/>
      <c r="K51" s="294"/>
      <c r="L51" s="294"/>
      <c r="M51" s="294"/>
      <c r="N51" s="294"/>
      <c r="O51" s="294"/>
      <c r="P51" s="294"/>
      <c r="Q51" s="294"/>
      <c r="R51" s="294"/>
      <c r="S51" s="295"/>
      <c r="T51" s="296" t="str">
        <f>IF(入力シート!R47="","",入力シート!R47)</f>
        <v/>
      </c>
      <c r="U51" s="297"/>
      <c r="V51" s="297"/>
      <c r="W51" s="297"/>
      <c r="X51" s="297"/>
      <c r="Y51" s="297"/>
      <c r="Z51" s="297"/>
      <c r="AA51" s="297"/>
      <c r="AB51" s="297"/>
      <c r="AC51" s="297"/>
      <c r="AD51" s="297"/>
      <c r="AE51" s="297"/>
      <c r="AF51" s="297"/>
      <c r="AG51" s="297"/>
      <c r="AH51" s="297"/>
      <c r="AI51" s="298" t="str">
        <f>IF(入力シート!AG47="","",入力シート!AG47)</f>
        <v/>
      </c>
      <c r="AJ51" s="299"/>
      <c r="AK51" s="299"/>
      <c r="AL51" s="299"/>
      <c r="AM51" s="299"/>
      <c r="AN51" s="299"/>
      <c r="AO51" s="300"/>
      <c r="AV51" s="109"/>
      <c r="AW51" s="109"/>
      <c r="AX51" s="109"/>
    </row>
    <row r="52" spans="2:50" ht="20.25" customHeight="1" x14ac:dyDescent="0.15">
      <c r="B52" s="39"/>
      <c r="C52" s="39"/>
      <c r="D52" s="39"/>
      <c r="E52" s="293" t="str">
        <f>IF(入力シート!C48="","",入力シート!C48)</f>
        <v/>
      </c>
      <c r="F52" s="294"/>
      <c r="G52" s="294"/>
      <c r="H52" s="294"/>
      <c r="I52" s="294"/>
      <c r="J52" s="294"/>
      <c r="K52" s="294"/>
      <c r="L52" s="294"/>
      <c r="M52" s="294"/>
      <c r="N52" s="294"/>
      <c r="O52" s="294"/>
      <c r="P52" s="294"/>
      <c r="Q52" s="294"/>
      <c r="R52" s="294"/>
      <c r="S52" s="295"/>
      <c r="T52" s="296" t="str">
        <f>IF(入力シート!R48="","",入力シート!R48)</f>
        <v/>
      </c>
      <c r="U52" s="297"/>
      <c r="V52" s="297"/>
      <c r="W52" s="297"/>
      <c r="X52" s="297"/>
      <c r="Y52" s="297"/>
      <c r="Z52" s="297"/>
      <c r="AA52" s="297"/>
      <c r="AB52" s="297"/>
      <c r="AC52" s="297"/>
      <c r="AD52" s="297"/>
      <c r="AE52" s="297"/>
      <c r="AF52" s="297"/>
      <c r="AG52" s="297"/>
      <c r="AH52" s="297"/>
      <c r="AI52" s="298" t="str">
        <f>IF(入力シート!AG48="","",入力シート!AG48)</f>
        <v/>
      </c>
      <c r="AJ52" s="299"/>
      <c r="AK52" s="299"/>
      <c r="AL52" s="299"/>
      <c r="AM52" s="299"/>
      <c r="AN52" s="299"/>
      <c r="AO52" s="300"/>
      <c r="AV52" s="109"/>
      <c r="AW52" s="109"/>
      <c r="AX52" s="109"/>
    </row>
    <row r="53" spans="2:50" ht="20.25" customHeight="1" x14ac:dyDescent="0.15">
      <c r="B53" s="39"/>
      <c r="C53" s="39"/>
      <c r="D53" s="39"/>
      <c r="E53" s="293" t="str">
        <f>IF(入力シート!C49="","",入力シート!C49)</f>
        <v/>
      </c>
      <c r="F53" s="294"/>
      <c r="G53" s="294"/>
      <c r="H53" s="294"/>
      <c r="I53" s="294"/>
      <c r="J53" s="294"/>
      <c r="K53" s="294"/>
      <c r="L53" s="294"/>
      <c r="M53" s="294"/>
      <c r="N53" s="294"/>
      <c r="O53" s="294"/>
      <c r="P53" s="294"/>
      <c r="Q53" s="294"/>
      <c r="R53" s="294"/>
      <c r="S53" s="295"/>
      <c r="T53" s="296" t="str">
        <f>IF(入力シート!R49="","",入力シート!R49)</f>
        <v/>
      </c>
      <c r="U53" s="297"/>
      <c r="V53" s="297"/>
      <c r="W53" s="297"/>
      <c r="X53" s="297"/>
      <c r="Y53" s="297"/>
      <c r="Z53" s="297"/>
      <c r="AA53" s="297"/>
      <c r="AB53" s="297"/>
      <c r="AC53" s="297"/>
      <c r="AD53" s="297"/>
      <c r="AE53" s="297"/>
      <c r="AF53" s="297"/>
      <c r="AG53" s="297"/>
      <c r="AH53" s="297"/>
      <c r="AI53" s="298" t="str">
        <f>IF(入力シート!AG49="","",入力シート!AG49)</f>
        <v/>
      </c>
      <c r="AJ53" s="299"/>
      <c r="AK53" s="299"/>
      <c r="AL53" s="299"/>
      <c r="AM53" s="299"/>
      <c r="AN53" s="299"/>
      <c r="AO53" s="300"/>
      <c r="AV53" s="109"/>
      <c r="AW53" s="109"/>
      <c r="AX53" s="109"/>
    </row>
    <row r="54" spans="2:50" ht="20.25" customHeight="1" x14ac:dyDescent="0.15">
      <c r="B54" s="39"/>
      <c r="C54" s="39"/>
      <c r="D54" s="39"/>
      <c r="E54" s="293" t="str">
        <f>IF(入力シート!C50="","",入力シート!C50)</f>
        <v/>
      </c>
      <c r="F54" s="294"/>
      <c r="G54" s="294"/>
      <c r="H54" s="294"/>
      <c r="I54" s="294"/>
      <c r="J54" s="294"/>
      <c r="K54" s="294"/>
      <c r="L54" s="294"/>
      <c r="M54" s="294"/>
      <c r="N54" s="294"/>
      <c r="O54" s="294"/>
      <c r="P54" s="294"/>
      <c r="Q54" s="294"/>
      <c r="R54" s="294"/>
      <c r="S54" s="295"/>
      <c r="T54" s="296" t="str">
        <f>IF(入力シート!R50="","",入力シート!R50)</f>
        <v/>
      </c>
      <c r="U54" s="297"/>
      <c r="V54" s="297"/>
      <c r="W54" s="297"/>
      <c r="X54" s="297"/>
      <c r="Y54" s="297"/>
      <c r="Z54" s="297"/>
      <c r="AA54" s="297"/>
      <c r="AB54" s="297"/>
      <c r="AC54" s="297"/>
      <c r="AD54" s="297"/>
      <c r="AE54" s="297"/>
      <c r="AF54" s="297"/>
      <c r="AG54" s="297"/>
      <c r="AH54" s="297"/>
      <c r="AI54" s="298" t="str">
        <f>IF(入力シート!AG50="","",入力シート!AG50)</f>
        <v/>
      </c>
      <c r="AJ54" s="299"/>
      <c r="AK54" s="299"/>
      <c r="AL54" s="299"/>
      <c r="AM54" s="299"/>
      <c r="AN54" s="299"/>
      <c r="AO54" s="300"/>
      <c r="AV54" s="109"/>
      <c r="AW54" s="109"/>
      <c r="AX54" s="109"/>
    </row>
    <row r="55" spans="2:50" ht="20.25" customHeight="1" x14ac:dyDescent="0.15">
      <c r="B55" s="39"/>
      <c r="C55" s="39"/>
      <c r="D55" s="39"/>
      <c r="E55" s="293" t="str">
        <f>IF(入力シート!C51="","",入力シート!C51)</f>
        <v/>
      </c>
      <c r="F55" s="294"/>
      <c r="G55" s="294"/>
      <c r="H55" s="294"/>
      <c r="I55" s="294"/>
      <c r="J55" s="294"/>
      <c r="K55" s="294"/>
      <c r="L55" s="294"/>
      <c r="M55" s="294"/>
      <c r="N55" s="294"/>
      <c r="O55" s="294"/>
      <c r="P55" s="294"/>
      <c r="Q55" s="294"/>
      <c r="R55" s="294"/>
      <c r="S55" s="295"/>
      <c r="T55" s="296" t="str">
        <f>IF(入力シート!R51="","",入力シート!R51)</f>
        <v/>
      </c>
      <c r="U55" s="297"/>
      <c r="V55" s="297"/>
      <c r="W55" s="297"/>
      <c r="X55" s="297"/>
      <c r="Y55" s="297"/>
      <c r="Z55" s="297"/>
      <c r="AA55" s="297"/>
      <c r="AB55" s="297"/>
      <c r="AC55" s="297"/>
      <c r="AD55" s="297"/>
      <c r="AE55" s="297"/>
      <c r="AF55" s="297"/>
      <c r="AG55" s="297"/>
      <c r="AH55" s="297"/>
      <c r="AI55" s="298" t="str">
        <f>IF(入力シート!AG51="","",入力シート!AG51)</f>
        <v/>
      </c>
      <c r="AJ55" s="299"/>
      <c r="AK55" s="299"/>
      <c r="AL55" s="299"/>
      <c r="AM55" s="299"/>
      <c r="AN55" s="299"/>
      <c r="AO55" s="300"/>
      <c r="AV55" s="109"/>
      <c r="AW55" s="109"/>
      <c r="AX55" s="109"/>
    </row>
    <row r="56" spans="2:50" ht="20.25" customHeight="1" x14ac:dyDescent="0.15">
      <c r="B56" s="39"/>
      <c r="C56" s="39"/>
      <c r="D56" s="39"/>
      <c r="E56" s="293" t="str">
        <f>IF(入力シート!C52="","",入力シート!C52)</f>
        <v/>
      </c>
      <c r="F56" s="294"/>
      <c r="G56" s="294"/>
      <c r="H56" s="294"/>
      <c r="I56" s="294"/>
      <c r="J56" s="294"/>
      <c r="K56" s="294"/>
      <c r="L56" s="294"/>
      <c r="M56" s="294"/>
      <c r="N56" s="294"/>
      <c r="O56" s="294"/>
      <c r="P56" s="294"/>
      <c r="Q56" s="294"/>
      <c r="R56" s="294"/>
      <c r="S56" s="295"/>
      <c r="T56" s="296" t="str">
        <f>IF(入力シート!R52="","",入力シート!R52)</f>
        <v/>
      </c>
      <c r="U56" s="297"/>
      <c r="V56" s="297"/>
      <c r="W56" s="297"/>
      <c r="X56" s="297"/>
      <c r="Y56" s="297"/>
      <c r="Z56" s="297"/>
      <c r="AA56" s="297"/>
      <c r="AB56" s="297"/>
      <c r="AC56" s="297"/>
      <c r="AD56" s="297"/>
      <c r="AE56" s="297"/>
      <c r="AF56" s="297"/>
      <c r="AG56" s="297"/>
      <c r="AH56" s="297"/>
      <c r="AI56" s="298" t="str">
        <f>IF(入力シート!AG52="","",入力シート!AG52)</f>
        <v/>
      </c>
      <c r="AJ56" s="299"/>
      <c r="AK56" s="299"/>
      <c r="AL56" s="299"/>
      <c r="AM56" s="299"/>
      <c r="AN56" s="299"/>
      <c r="AO56" s="300"/>
      <c r="AV56" s="109"/>
      <c r="AW56" s="109"/>
      <c r="AX56" s="109"/>
    </row>
    <row r="57" spans="2:50" ht="20.25" customHeight="1" x14ac:dyDescent="0.15">
      <c r="B57" s="39"/>
      <c r="C57" s="39"/>
      <c r="D57" s="39"/>
      <c r="E57" s="293" t="str">
        <f>IF(入力シート!C53="","",入力シート!C53)</f>
        <v/>
      </c>
      <c r="F57" s="294"/>
      <c r="G57" s="294"/>
      <c r="H57" s="294"/>
      <c r="I57" s="294"/>
      <c r="J57" s="294"/>
      <c r="K57" s="294"/>
      <c r="L57" s="294"/>
      <c r="M57" s="294"/>
      <c r="N57" s="294"/>
      <c r="O57" s="294"/>
      <c r="P57" s="294"/>
      <c r="Q57" s="294"/>
      <c r="R57" s="294"/>
      <c r="S57" s="295"/>
      <c r="T57" s="296" t="str">
        <f>IF(入力シート!R53="","",入力シート!R53)</f>
        <v/>
      </c>
      <c r="U57" s="297"/>
      <c r="V57" s="297"/>
      <c r="W57" s="297"/>
      <c r="X57" s="297"/>
      <c r="Y57" s="297"/>
      <c r="Z57" s="297"/>
      <c r="AA57" s="297"/>
      <c r="AB57" s="297"/>
      <c r="AC57" s="297"/>
      <c r="AD57" s="297"/>
      <c r="AE57" s="297"/>
      <c r="AF57" s="297"/>
      <c r="AG57" s="297"/>
      <c r="AH57" s="297"/>
      <c r="AI57" s="298" t="str">
        <f>IF(入力シート!AG53="","",入力シート!AG53)</f>
        <v/>
      </c>
      <c r="AJ57" s="299"/>
      <c r="AK57" s="299"/>
      <c r="AL57" s="299"/>
      <c r="AM57" s="299"/>
      <c r="AN57" s="299"/>
      <c r="AO57" s="300"/>
      <c r="AV57" s="109"/>
      <c r="AW57" s="109"/>
      <c r="AX57" s="109"/>
    </row>
    <row r="58" spans="2:50" ht="20.25" customHeight="1" x14ac:dyDescent="0.15">
      <c r="B58" s="39"/>
      <c r="C58" s="39"/>
      <c r="D58" s="39"/>
      <c r="E58" s="293" t="str">
        <f>IF(入力シート!C54="","",入力シート!C54)</f>
        <v/>
      </c>
      <c r="F58" s="294"/>
      <c r="G58" s="294"/>
      <c r="H58" s="294"/>
      <c r="I58" s="294"/>
      <c r="J58" s="294"/>
      <c r="K58" s="294"/>
      <c r="L58" s="294"/>
      <c r="M58" s="294"/>
      <c r="N58" s="294"/>
      <c r="O58" s="294"/>
      <c r="P58" s="294"/>
      <c r="Q58" s="294"/>
      <c r="R58" s="294"/>
      <c r="S58" s="295"/>
      <c r="T58" s="296" t="str">
        <f>IF(入力シート!R54="","",入力シート!R54)</f>
        <v/>
      </c>
      <c r="U58" s="297"/>
      <c r="V58" s="297"/>
      <c r="W58" s="297"/>
      <c r="X58" s="297"/>
      <c r="Y58" s="297"/>
      <c r="Z58" s="297"/>
      <c r="AA58" s="297"/>
      <c r="AB58" s="297"/>
      <c r="AC58" s="297"/>
      <c r="AD58" s="297"/>
      <c r="AE58" s="297"/>
      <c r="AF58" s="297"/>
      <c r="AG58" s="297"/>
      <c r="AH58" s="297"/>
      <c r="AI58" s="298" t="str">
        <f>IF(入力シート!AG54="","",入力シート!AG54)</f>
        <v/>
      </c>
      <c r="AJ58" s="299"/>
      <c r="AK58" s="299"/>
      <c r="AL58" s="299"/>
      <c r="AM58" s="299"/>
      <c r="AN58" s="299"/>
      <c r="AO58" s="300"/>
      <c r="AV58" s="109"/>
      <c r="AW58" s="109"/>
      <c r="AX58" s="109"/>
    </row>
    <row r="59" spans="2:50" ht="20.25" customHeight="1" x14ac:dyDescent="0.15">
      <c r="B59" s="39"/>
      <c r="C59" s="39"/>
      <c r="D59" s="39"/>
      <c r="E59" s="293" t="str">
        <f>IF(入力シート!C55="","",入力シート!C55)</f>
        <v/>
      </c>
      <c r="F59" s="294"/>
      <c r="G59" s="294"/>
      <c r="H59" s="294"/>
      <c r="I59" s="294"/>
      <c r="J59" s="294"/>
      <c r="K59" s="294"/>
      <c r="L59" s="294"/>
      <c r="M59" s="294"/>
      <c r="N59" s="294"/>
      <c r="O59" s="294"/>
      <c r="P59" s="294"/>
      <c r="Q59" s="294"/>
      <c r="R59" s="294"/>
      <c r="S59" s="295"/>
      <c r="T59" s="296" t="str">
        <f>IF(入力シート!R55="","",入力シート!R55)</f>
        <v/>
      </c>
      <c r="U59" s="297"/>
      <c r="V59" s="297"/>
      <c r="W59" s="297"/>
      <c r="X59" s="297"/>
      <c r="Y59" s="297"/>
      <c r="Z59" s="297"/>
      <c r="AA59" s="297"/>
      <c r="AB59" s="297"/>
      <c r="AC59" s="297"/>
      <c r="AD59" s="297"/>
      <c r="AE59" s="297"/>
      <c r="AF59" s="297"/>
      <c r="AG59" s="297"/>
      <c r="AH59" s="297"/>
      <c r="AI59" s="298" t="str">
        <f>IF(入力シート!AG55="","",入力シート!AG55)</f>
        <v/>
      </c>
      <c r="AJ59" s="299"/>
      <c r="AK59" s="299"/>
      <c r="AL59" s="299"/>
      <c r="AM59" s="299"/>
      <c r="AN59" s="299"/>
      <c r="AO59" s="300"/>
      <c r="AV59" s="109"/>
      <c r="AW59" s="109"/>
      <c r="AX59" s="109"/>
    </row>
    <row r="60" spans="2:50" ht="20.25" customHeight="1" x14ac:dyDescent="0.15">
      <c r="B60" s="39"/>
      <c r="C60" s="39"/>
      <c r="D60" s="39"/>
      <c r="E60" s="293" t="str">
        <f>IF(入力シート!C56="","",入力シート!C56)</f>
        <v/>
      </c>
      <c r="F60" s="294"/>
      <c r="G60" s="294"/>
      <c r="H60" s="294"/>
      <c r="I60" s="294"/>
      <c r="J60" s="294"/>
      <c r="K60" s="294"/>
      <c r="L60" s="294"/>
      <c r="M60" s="294"/>
      <c r="N60" s="294"/>
      <c r="O60" s="294"/>
      <c r="P60" s="294"/>
      <c r="Q60" s="294"/>
      <c r="R60" s="294"/>
      <c r="S60" s="295"/>
      <c r="T60" s="296" t="str">
        <f>IF(入力シート!R56="","",入力シート!R56)</f>
        <v/>
      </c>
      <c r="U60" s="297"/>
      <c r="V60" s="297"/>
      <c r="W60" s="297"/>
      <c r="X60" s="297"/>
      <c r="Y60" s="297"/>
      <c r="Z60" s="297"/>
      <c r="AA60" s="297"/>
      <c r="AB60" s="297"/>
      <c r="AC60" s="297"/>
      <c r="AD60" s="297"/>
      <c r="AE60" s="297"/>
      <c r="AF60" s="297"/>
      <c r="AG60" s="297"/>
      <c r="AH60" s="297"/>
      <c r="AI60" s="298" t="str">
        <f>IF(入力シート!AG56="","",入力シート!AG56)</f>
        <v/>
      </c>
      <c r="AJ60" s="299"/>
      <c r="AK60" s="299"/>
      <c r="AL60" s="299"/>
      <c r="AM60" s="299"/>
      <c r="AN60" s="299"/>
      <c r="AO60" s="300"/>
      <c r="AV60" s="109"/>
      <c r="AW60" s="109"/>
      <c r="AX60" s="109"/>
    </row>
    <row r="61" spans="2:50" ht="20.25" customHeight="1" x14ac:dyDescent="0.15">
      <c r="B61" s="39"/>
      <c r="C61" s="39"/>
      <c r="D61" s="39"/>
      <c r="E61" s="293" t="str">
        <f>IF(入力シート!C57="","",入力シート!C57)</f>
        <v/>
      </c>
      <c r="F61" s="294"/>
      <c r="G61" s="294"/>
      <c r="H61" s="294"/>
      <c r="I61" s="294"/>
      <c r="J61" s="294"/>
      <c r="K61" s="294"/>
      <c r="L61" s="294"/>
      <c r="M61" s="294"/>
      <c r="N61" s="294"/>
      <c r="O61" s="294"/>
      <c r="P61" s="294"/>
      <c r="Q61" s="294"/>
      <c r="R61" s="294"/>
      <c r="S61" s="295"/>
      <c r="T61" s="296" t="str">
        <f>IF(入力シート!R57="","",入力シート!R57)</f>
        <v/>
      </c>
      <c r="U61" s="297"/>
      <c r="V61" s="297"/>
      <c r="W61" s="297"/>
      <c r="X61" s="297"/>
      <c r="Y61" s="297"/>
      <c r="Z61" s="297"/>
      <c r="AA61" s="297"/>
      <c r="AB61" s="297"/>
      <c r="AC61" s="297"/>
      <c r="AD61" s="297"/>
      <c r="AE61" s="297"/>
      <c r="AF61" s="297"/>
      <c r="AG61" s="297"/>
      <c r="AH61" s="297"/>
      <c r="AI61" s="298" t="str">
        <f>IF(入力シート!AG57="","",入力シート!AG57)</f>
        <v/>
      </c>
      <c r="AJ61" s="299"/>
      <c r="AK61" s="299"/>
      <c r="AL61" s="299"/>
      <c r="AM61" s="299"/>
      <c r="AN61" s="299"/>
      <c r="AO61" s="300"/>
      <c r="AV61" s="109"/>
      <c r="AW61" s="109"/>
      <c r="AX61" s="109"/>
    </row>
    <row r="62" spans="2:50" ht="20.25" customHeight="1" x14ac:dyDescent="0.15">
      <c r="B62" s="39"/>
      <c r="C62" s="39"/>
      <c r="D62" s="39"/>
      <c r="E62" s="293" t="str">
        <f>IF(入力シート!C58="","",入力シート!C58)</f>
        <v/>
      </c>
      <c r="F62" s="294"/>
      <c r="G62" s="294"/>
      <c r="H62" s="294"/>
      <c r="I62" s="294"/>
      <c r="J62" s="294"/>
      <c r="K62" s="294"/>
      <c r="L62" s="294"/>
      <c r="M62" s="294"/>
      <c r="N62" s="294"/>
      <c r="O62" s="294"/>
      <c r="P62" s="294"/>
      <c r="Q62" s="294"/>
      <c r="R62" s="294"/>
      <c r="S62" s="295"/>
      <c r="T62" s="296" t="str">
        <f>IF(入力シート!R58="","",入力シート!R58)</f>
        <v/>
      </c>
      <c r="U62" s="297"/>
      <c r="V62" s="297"/>
      <c r="W62" s="297"/>
      <c r="X62" s="297"/>
      <c r="Y62" s="297"/>
      <c r="Z62" s="297"/>
      <c r="AA62" s="297"/>
      <c r="AB62" s="297"/>
      <c r="AC62" s="297"/>
      <c r="AD62" s="297"/>
      <c r="AE62" s="297"/>
      <c r="AF62" s="297"/>
      <c r="AG62" s="297"/>
      <c r="AH62" s="297"/>
      <c r="AI62" s="298" t="str">
        <f>IF(入力シート!AG58="","",入力シート!AG58)</f>
        <v/>
      </c>
      <c r="AJ62" s="299"/>
      <c r="AK62" s="299"/>
      <c r="AL62" s="299"/>
      <c r="AM62" s="299"/>
      <c r="AN62" s="299"/>
      <c r="AO62" s="300"/>
      <c r="AV62" s="109"/>
      <c r="AW62" s="109"/>
      <c r="AX62" s="109"/>
    </row>
    <row r="63" spans="2:50" ht="20.25" customHeight="1" x14ac:dyDescent="0.15">
      <c r="B63" s="39"/>
      <c r="C63" s="39"/>
      <c r="D63" s="39"/>
      <c r="E63" s="293" t="str">
        <f>IF(入力シート!C59="","",入力シート!C59)</f>
        <v/>
      </c>
      <c r="F63" s="294"/>
      <c r="G63" s="294"/>
      <c r="H63" s="294"/>
      <c r="I63" s="294"/>
      <c r="J63" s="294"/>
      <c r="K63" s="294"/>
      <c r="L63" s="294"/>
      <c r="M63" s="294"/>
      <c r="N63" s="294"/>
      <c r="O63" s="294"/>
      <c r="P63" s="294"/>
      <c r="Q63" s="294"/>
      <c r="R63" s="294"/>
      <c r="S63" s="295"/>
      <c r="T63" s="296" t="str">
        <f>IF(入力シート!R59="","",入力シート!R59)</f>
        <v/>
      </c>
      <c r="U63" s="297"/>
      <c r="V63" s="297"/>
      <c r="W63" s="297"/>
      <c r="X63" s="297"/>
      <c r="Y63" s="297"/>
      <c r="Z63" s="297"/>
      <c r="AA63" s="297"/>
      <c r="AB63" s="297"/>
      <c r="AC63" s="297"/>
      <c r="AD63" s="297"/>
      <c r="AE63" s="297"/>
      <c r="AF63" s="297"/>
      <c r="AG63" s="297"/>
      <c r="AH63" s="297"/>
      <c r="AI63" s="298" t="str">
        <f>IF(入力シート!AG59="","",入力シート!AG59)</f>
        <v/>
      </c>
      <c r="AJ63" s="299"/>
      <c r="AK63" s="299"/>
      <c r="AL63" s="299"/>
      <c r="AM63" s="299"/>
      <c r="AN63" s="299"/>
      <c r="AO63" s="300"/>
    </row>
    <row r="64" spans="2:50" ht="20.25" customHeight="1" x14ac:dyDescent="0.15">
      <c r="B64" s="39"/>
      <c r="C64" s="39"/>
      <c r="D64" s="39"/>
      <c r="E64" s="293" t="str">
        <f>IF(入力シート!C60="","",入力シート!C60)</f>
        <v/>
      </c>
      <c r="F64" s="294"/>
      <c r="G64" s="294"/>
      <c r="H64" s="294"/>
      <c r="I64" s="294"/>
      <c r="J64" s="294"/>
      <c r="K64" s="294"/>
      <c r="L64" s="294"/>
      <c r="M64" s="294"/>
      <c r="N64" s="294"/>
      <c r="O64" s="294"/>
      <c r="P64" s="294"/>
      <c r="Q64" s="294"/>
      <c r="R64" s="294"/>
      <c r="S64" s="295"/>
      <c r="T64" s="296" t="str">
        <f>IF(入力シート!R60="","",入力シート!R60)</f>
        <v/>
      </c>
      <c r="U64" s="297"/>
      <c r="V64" s="297"/>
      <c r="W64" s="297"/>
      <c r="X64" s="297"/>
      <c r="Y64" s="297"/>
      <c r="Z64" s="297"/>
      <c r="AA64" s="297"/>
      <c r="AB64" s="297"/>
      <c r="AC64" s="297"/>
      <c r="AD64" s="297"/>
      <c r="AE64" s="297"/>
      <c r="AF64" s="297"/>
      <c r="AG64" s="297"/>
      <c r="AH64" s="297"/>
      <c r="AI64" s="298" t="str">
        <f>IF(入力シート!AG60="","",入力シート!AG60)</f>
        <v/>
      </c>
      <c r="AJ64" s="299"/>
      <c r="AK64" s="299"/>
      <c r="AL64" s="299"/>
      <c r="AM64" s="299"/>
      <c r="AN64" s="299"/>
      <c r="AO64" s="300"/>
    </row>
    <row r="65" spans="2:41" ht="20.25" customHeight="1" x14ac:dyDescent="0.15">
      <c r="B65" s="39"/>
      <c r="C65" s="39"/>
      <c r="D65" s="39"/>
      <c r="E65" s="293" t="str">
        <f>IF(入力シート!C61="","",入力シート!C61)</f>
        <v/>
      </c>
      <c r="F65" s="294"/>
      <c r="G65" s="294"/>
      <c r="H65" s="294"/>
      <c r="I65" s="294"/>
      <c r="J65" s="294"/>
      <c r="K65" s="294"/>
      <c r="L65" s="294"/>
      <c r="M65" s="294"/>
      <c r="N65" s="294"/>
      <c r="O65" s="294"/>
      <c r="P65" s="294"/>
      <c r="Q65" s="294"/>
      <c r="R65" s="294"/>
      <c r="S65" s="295"/>
      <c r="T65" s="296" t="str">
        <f>IF(入力シート!R61="","",入力シート!R61)</f>
        <v/>
      </c>
      <c r="U65" s="297"/>
      <c r="V65" s="297"/>
      <c r="W65" s="297"/>
      <c r="X65" s="297"/>
      <c r="Y65" s="297"/>
      <c r="Z65" s="297"/>
      <c r="AA65" s="297"/>
      <c r="AB65" s="297"/>
      <c r="AC65" s="297"/>
      <c r="AD65" s="297"/>
      <c r="AE65" s="297"/>
      <c r="AF65" s="297"/>
      <c r="AG65" s="297"/>
      <c r="AH65" s="297"/>
      <c r="AI65" s="298" t="str">
        <f>IF(入力シート!AG61="","",入力シート!AG61)</f>
        <v/>
      </c>
      <c r="AJ65" s="299"/>
      <c r="AK65" s="299"/>
      <c r="AL65" s="299"/>
      <c r="AM65" s="299"/>
      <c r="AN65" s="299"/>
      <c r="AO65" s="300"/>
    </row>
    <row r="66" spans="2:41" ht="20.25" customHeight="1" x14ac:dyDescent="0.15">
      <c r="B66" s="39"/>
      <c r="C66" s="39"/>
      <c r="D66" s="39"/>
      <c r="E66" s="293" t="str">
        <f>IF(入力シート!C62="","",入力シート!C62)</f>
        <v/>
      </c>
      <c r="F66" s="294"/>
      <c r="G66" s="294"/>
      <c r="H66" s="294"/>
      <c r="I66" s="294"/>
      <c r="J66" s="294"/>
      <c r="K66" s="294"/>
      <c r="L66" s="294"/>
      <c r="M66" s="294"/>
      <c r="N66" s="294"/>
      <c r="O66" s="294"/>
      <c r="P66" s="294"/>
      <c r="Q66" s="294"/>
      <c r="R66" s="294"/>
      <c r="S66" s="295"/>
      <c r="T66" s="296" t="str">
        <f>IF(入力シート!R62="","",入力シート!R62)</f>
        <v/>
      </c>
      <c r="U66" s="297"/>
      <c r="V66" s="297"/>
      <c r="W66" s="297"/>
      <c r="X66" s="297"/>
      <c r="Y66" s="297"/>
      <c r="Z66" s="297"/>
      <c r="AA66" s="297"/>
      <c r="AB66" s="297"/>
      <c r="AC66" s="297"/>
      <c r="AD66" s="297"/>
      <c r="AE66" s="297"/>
      <c r="AF66" s="297"/>
      <c r="AG66" s="297"/>
      <c r="AH66" s="297"/>
      <c r="AI66" s="298" t="str">
        <f>IF(入力シート!AG62="","",入力シート!AG62)</f>
        <v/>
      </c>
      <c r="AJ66" s="299"/>
      <c r="AK66" s="299"/>
      <c r="AL66" s="299"/>
      <c r="AM66" s="299"/>
      <c r="AN66" s="299"/>
      <c r="AO66" s="300"/>
    </row>
    <row r="67" spans="2:41" ht="20.25" customHeight="1" x14ac:dyDescent="0.15">
      <c r="B67" s="39"/>
      <c r="C67" s="39"/>
      <c r="D67" s="39"/>
      <c r="E67" s="293" t="str">
        <f>IF(入力シート!C63="","",入力シート!C63)</f>
        <v/>
      </c>
      <c r="F67" s="294"/>
      <c r="G67" s="294"/>
      <c r="H67" s="294"/>
      <c r="I67" s="294"/>
      <c r="J67" s="294"/>
      <c r="K67" s="294"/>
      <c r="L67" s="294"/>
      <c r="M67" s="294"/>
      <c r="N67" s="294"/>
      <c r="O67" s="294"/>
      <c r="P67" s="294"/>
      <c r="Q67" s="294"/>
      <c r="R67" s="294"/>
      <c r="S67" s="295"/>
      <c r="T67" s="296" t="str">
        <f>IF(入力シート!R63="","",入力シート!R63)</f>
        <v/>
      </c>
      <c r="U67" s="297"/>
      <c r="V67" s="297"/>
      <c r="W67" s="297"/>
      <c r="X67" s="297"/>
      <c r="Y67" s="297"/>
      <c r="Z67" s="297"/>
      <c r="AA67" s="297"/>
      <c r="AB67" s="297"/>
      <c r="AC67" s="297"/>
      <c r="AD67" s="297"/>
      <c r="AE67" s="297"/>
      <c r="AF67" s="297"/>
      <c r="AG67" s="297"/>
      <c r="AH67" s="297"/>
      <c r="AI67" s="298" t="str">
        <f>IF(入力シート!AG63="","",入力シート!AG63)</f>
        <v/>
      </c>
      <c r="AJ67" s="299"/>
      <c r="AK67" s="299"/>
      <c r="AL67" s="299"/>
      <c r="AM67" s="299"/>
      <c r="AN67" s="299"/>
      <c r="AO67" s="300"/>
    </row>
    <row r="68" spans="2:41" ht="20.25" customHeight="1" x14ac:dyDescent="0.15">
      <c r="B68" s="39"/>
      <c r="C68" s="39"/>
      <c r="D68" s="39"/>
      <c r="E68" s="293" t="str">
        <f>IF(入力シート!C64="","",入力シート!C64)</f>
        <v/>
      </c>
      <c r="F68" s="294"/>
      <c r="G68" s="294"/>
      <c r="H68" s="294"/>
      <c r="I68" s="294"/>
      <c r="J68" s="294"/>
      <c r="K68" s="294"/>
      <c r="L68" s="294"/>
      <c r="M68" s="294"/>
      <c r="N68" s="294"/>
      <c r="O68" s="294"/>
      <c r="P68" s="294"/>
      <c r="Q68" s="294"/>
      <c r="R68" s="294"/>
      <c r="S68" s="295"/>
      <c r="T68" s="296" t="str">
        <f>IF(入力シート!R64="","",入力シート!R64)</f>
        <v/>
      </c>
      <c r="U68" s="297"/>
      <c r="V68" s="297"/>
      <c r="W68" s="297"/>
      <c r="X68" s="297"/>
      <c r="Y68" s="297"/>
      <c r="Z68" s="297"/>
      <c r="AA68" s="297"/>
      <c r="AB68" s="297"/>
      <c r="AC68" s="297"/>
      <c r="AD68" s="297"/>
      <c r="AE68" s="297"/>
      <c r="AF68" s="297"/>
      <c r="AG68" s="297"/>
      <c r="AH68" s="297"/>
      <c r="AI68" s="298" t="str">
        <f>IF(入力シート!AG64="","",入力シート!AG64)</f>
        <v/>
      </c>
      <c r="AJ68" s="299"/>
      <c r="AK68" s="299"/>
      <c r="AL68" s="299"/>
      <c r="AM68" s="299"/>
      <c r="AN68" s="299"/>
      <c r="AO68" s="300"/>
    </row>
    <row r="69" spans="2:41" ht="20.25" customHeight="1" x14ac:dyDescent="0.15">
      <c r="B69" s="39"/>
      <c r="C69" s="39"/>
      <c r="D69" s="39"/>
      <c r="E69" s="293" t="str">
        <f>IF(入力シート!C65="","",入力シート!C65)</f>
        <v/>
      </c>
      <c r="F69" s="294"/>
      <c r="G69" s="294"/>
      <c r="H69" s="294"/>
      <c r="I69" s="294"/>
      <c r="J69" s="294"/>
      <c r="K69" s="294"/>
      <c r="L69" s="294"/>
      <c r="M69" s="294"/>
      <c r="N69" s="294"/>
      <c r="O69" s="294"/>
      <c r="P69" s="294"/>
      <c r="Q69" s="294"/>
      <c r="R69" s="294"/>
      <c r="S69" s="295"/>
      <c r="T69" s="296" t="str">
        <f>IF(入力シート!R65="","",入力シート!R65)</f>
        <v/>
      </c>
      <c r="U69" s="297"/>
      <c r="V69" s="297"/>
      <c r="W69" s="297"/>
      <c r="X69" s="297"/>
      <c r="Y69" s="297"/>
      <c r="Z69" s="297"/>
      <c r="AA69" s="297"/>
      <c r="AB69" s="297"/>
      <c r="AC69" s="297"/>
      <c r="AD69" s="297"/>
      <c r="AE69" s="297"/>
      <c r="AF69" s="297"/>
      <c r="AG69" s="297"/>
      <c r="AH69" s="297"/>
      <c r="AI69" s="298" t="str">
        <f>IF(入力シート!AG65="","",入力シート!AG65)</f>
        <v/>
      </c>
      <c r="AJ69" s="299"/>
      <c r="AK69" s="299"/>
      <c r="AL69" s="299"/>
      <c r="AM69" s="299"/>
      <c r="AN69" s="299"/>
      <c r="AO69" s="300"/>
    </row>
    <row r="70" spans="2:41" ht="20.25" customHeight="1" x14ac:dyDescent="0.15">
      <c r="B70" s="39"/>
      <c r="C70" s="39"/>
      <c r="D70" s="39"/>
      <c r="E70" s="293" t="str">
        <f>IF(入力シート!C66="","",入力シート!C66)</f>
        <v/>
      </c>
      <c r="F70" s="294"/>
      <c r="G70" s="294"/>
      <c r="H70" s="294"/>
      <c r="I70" s="294"/>
      <c r="J70" s="294"/>
      <c r="K70" s="294"/>
      <c r="L70" s="294"/>
      <c r="M70" s="294"/>
      <c r="N70" s="294"/>
      <c r="O70" s="294"/>
      <c r="P70" s="294"/>
      <c r="Q70" s="294"/>
      <c r="R70" s="294"/>
      <c r="S70" s="295"/>
      <c r="T70" s="296" t="str">
        <f>IF(入力シート!R66="","",入力シート!R66)</f>
        <v/>
      </c>
      <c r="U70" s="297"/>
      <c r="V70" s="297"/>
      <c r="W70" s="297"/>
      <c r="X70" s="297"/>
      <c r="Y70" s="297"/>
      <c r="Z70" s="297"/>
      <c r="AA70" s="297"/>
      <c r="AB70" s="297"/>
      <c r="AC70" s="297"/>
      <c r="AD70" s="297"/>
      <c r="AE70" s="297"/>
      <c r="AF70" s="297"/>
      <c r="AG70" s="297"/>
      <c r="AH70" s="297"/>
      <c r="AI70" s="298" t="str">
        <f>IF(入力シート!AG66="","",入力シート!AG66)</f>
        <v/>
      </c>
      <c r="AJ70" s="299"/>
      <c r="AK70" s="299"/>
      <c r="AL70" s="299"/>
      <c r="AM70" s="299"/>
      <c r="AN70" s="299"/>
      <c r="AO70" s="300"/>
    </row>
    <row r="71" spans="2:41" ht="20.25" customHeight="1" x14ac:dyDescent="0.15">
      <c r="B71" s="39"/>
      <c r="C71" s="39"/>
      <c r="D71" s="39"/>
      <c r="E71" s="293" t="str">
        <f>IF(入力シート!C67="","",入力シート!C67)</f>
        <v/>
      </c>
      <c r="F71" s="294"/>
      <c r="G71" s="294"/>
      <c r="H71" s="294"/>
      <c r="I71" s="294"/>
      <c r="J71" s="294"/>
      <c r="K71" s="294"/>
      <c r="L71" s="294"/>
      <c r="M71" s="294"/>
      <c r="N71" s="294"/>
      <c r="O71" s="294"/>
      <c r="P71" s="294"/>
      <c r="Q71" s="294"/>
      <c r="R71" s="294"/>
      <c r="S71" s="295"/>
      <c r="T71" s="296" t="str">
        <f>IF(入力シート!R67="","",入力シート!R67)</f>
        <v/>
      </c>
      <c r="U71" s="297"/>
      <c r="V71" s="297"/>
      <c r="W71" s="297"/>
      <c r="X71" s="297"/>
      <c r="Y71" s="297"/>
      <c r="Z71" s="297"/>
      <c r="AA71" s="297"/>
      <c r="AB71" s="297"/>
      <c r="AC71" s="297"/>
      <c r="AD71" s="297"/>
      <c r="AE71" s="297"/>
      <c r="AF71" s="297"/>
      <c r="AG71" s="297"/>
      <c r="AH71" s="297"/>
      <c r="AI71" s="298" t="str">
        <f>IF(入力シート!AG67="","",入力シート!AG67)</f>
        <v/>
      </c>
      <c r="AJ71" s="299"/>
      <c r="AK71" s="299"/>
      <c r="AL71" s="299"/>
      <c r="AM71" s="299"/>
      <c r="AN71" s="299"/>
      <c r="AO71" s="300"/>
    </row>
    <row r="72" spans="2:41" ht="20.25" customHeight="1" x14ac:dyDescent="0.15">
      <c r="B72" s="39"/>
      <c r="C72" s="39"/>
      <c r="D72" s="39"/>
      <c r="E72" s="293" t="str">
        <f>IF(入力シート!C68="","",入力シート!C68)</f>
        <v/>
      </c>
      <c r="F72" s="294"/>
      <c r="G72" s="294"/>
      <c r="H72" s="294"/>
      <c r="I72" s="294"/>
      <c r="J72" s="294"/>
      <c r="K72" s="294"/>
      <c r="L72" s="294"/>
      <c r="M72" s="294"/>
      <c r="N72" s="294"/>
      <c r="O72" s="294"/>
      <c r="P72" s="294"/>
      <c r="Q72" s="294"/>
      <c r="R72" s="294"/>
      <c r="S72" s="295"/>
      <c r="T72" s="296" t="str">
        <f>IF(入力シート!R68="","",入力シート!R68)</f>
        <v/>
      </c>
      <c r="U72" s="297"/>
      <c r="V72" s="297"/>
      <c r="W72" s="297"/>
      <c r="X72" s="297"/>
      <c r="Y72" s="297"/>
      <c r="Z72" s="297"/>
      <c r="AA72" s="297"/>
      <c r="AB72" s="297"/>
      <c r="AC72" s="297"/>
      <c r="AD72" s="297"/>
      <c r="AE72" s="297"/>
      <c r="AF72" s="297"/>
      <c r="AG72" s="297"/>
      <c r="AH72" s="297"/>
      <c r="AI72" s="298" t="str">
        <f>IF(入力シート!AG68="","",入力シート!AG68)</f>
        <v/>
      </c>
      <c r="AJ72" s="299"/>
      <c r="AK72" s="299"/>
      <c r="AL72" s="299"/>
      <c r="AM72" s="299"/>
      <c r="AN72" s="299"/>
      <c r="AO72" s="300"/>
    </row>
    <row r="73" spans="2:41" ht="20.25" customHeight="1" x14ac:dyDescent="0.15">
      <c r="B73" s="39"/>
      <c r="C73" s="39"/>
      <c r="D73" s="39"/>
      <c r="E73" s="293" t="str">
        <f>IF(入力シート!C69="","",入力シート!C69)</f>
        <v/>
      </c>
      <c r="F73" s="294"/>
      <c r="G73" s="294"/>
      <c r="H73" s="294"/>
      <c r="I73" s="294"/>
      <c r="J73" s="294"/>
      <c r="K73" s="294"/>
      <c r="L73" s="294"/>
      <c r="M73" s="294"/>
      <c r="N73" s="294"/>
      <c r="O73" s="294"/>
      <c r="P73" s="294"/>
      <c r="Q73" s="294"/>
      <c r="R73" s="294"/>
      <c r="S73" s="295"/>
      <c r="T73" s="296" t="str">
        <f>IF(入力シート!R69="","",入力シート!R69)</f>
        <v/>
      </c>
      <c r="U73" s="297"/>
      <c r="V73" s="297"/>
      <c r="W73" s="297"/>
      <c r="X73" s="297"/>
      <c r="Y73" s="297"/>
      <c r="Z73" s="297"/>
      <c r="AA73" s="297"/>
      <c r="AB73" s="297"/>
      <c r="AC73" s="297"/>
      <c r="AD73" s="297"/>
      <c r="AE73" s="297"/>
      <c r="AF73" s="297"/>
      <c r="AG73" s="297"/>
      <c r="AH73" s="297"/>
      <c r="AI73" s="298" t="str">
        <f>IF(入力シート!AG69="","",入力シート!AG69)</f>
        <v/>
      </c>
      <c r="AJ73" s="299"/>
      <c r="AK73" s="299"/>
      <c r="AL73" s="299"/>
      <c r="AM73" s="299"/>
      <c r="AN73" s="299"/>
      <c r="AO73" s="300"/>
    </row>
    <row r="74" spans="2:41" ht="20.25" customHeight="1" x14ac:dyDescent="0.15">
      <c r="B74" s="39"/>
      <c r="C74" s="39"/>
      <c r="D74" s="39"/>
      <c r="E74" s="293" t="str">
        <f>IF(入力シート!C70="","",入力シート!C70)</f>
        <v/>
      </c>
      <c r="F74" s="294"/>
      <c r="G74" s="294"/>
      <c r="H74" s="294"/>
      <c r="I74" s="294"/>
      <c r="J74" s="294"/>
      <c r="K74" s="294"/>
      <c r="L74" s="294"/>
      <c r="M74" s="294"/>
      <c r="N74" s="294"/>
      <c r="O74" s="294"/>
      <c r="P74" s="294"/>
      <c r="Q74" s="294"/>
      <c r="R74" s="294"/>
      <c r="S74" s="295"/>
      <c r="T74" s="296" t="str">
        <f>IF(入力シート!R70="","",入力シート!R70)</f>
        <v/>
      </c>
      <c r="U74" s="297"/>
      <c r="V74" s="297"/>
      <c r="W74" s="297"/>
      <c r="X74" s="297"/>
      <c r="Y74" s="297"/>
      <c r="Z74" s="297"/>
      <c r="AA74" s="297"/>
      <c r="AB74" s="297"/>
      <c r="AC74" s="297"/>
      <c r="AD74" s="297"/>
      <c r="AE74" s="297"/>
      <c r="AF74" s="297"/>
      <c r="AG74" s="297"/>
      <c r="AH74" s="297"/>
      <c r="AI74" s="298" t="str">
        <f>IF(入力シート!AG70="","",入力シート!AG70)</f>
        <v/>
      </c>
      <c r="AJ74" s="299"/>
      <c r="AK74" s="299"/>
      <c r="AL74" s="299"/>
      <c r="AM74" s="299"/>
      <c r="AN74" s="299"/>
      <c r="AO74" s="300"/>
    </row>
    <row r="75" spans="2:41" ht="20.25" customHeight="1" x14ac:dyDescent="0.15">
      <c r="B75" s="39"/>
      <c r="C75" s="39"/>
      <c r="D75" s="39"/>
      <c r="E75" s="293" t="str">
        <f>IF(入力シート!C71="","",入力シート!C71)</f>
        <v/>
      </c>
      <c r="F75" s="294"/>
      <c r="G75" s="294"/>
      <c r="H75" s="294"/>
      <c r="I75" s="294"/>
      <c r="J75" s="294"/>
      <c r="K75" s="294"/>
      <c r="L75" s="294"/>
      <c r="M75" s="294"/>
      <c r="N75" s="294"/>
      <c r="O75" s="294"/>
      <c r="P75" s="294"/>
      <c r="Q75" s="294"/>
      <c r="R75" s="294"/>
      <c r="S75" s="295"/>
      <c r="T75" s="296" t="str">
        <f>IF(入力シート!R71="","",入力シート!R71)</f>
        <v/>
      </c>
      <c r="U75" s="297"/>
      <c r="V75" s="297"/>
      <c r="W75" s="297"/>
      <c r="X75" s="297"/>
      <c r="Y75" s="297"/>
      <c r="Z75" s="297"/>
      <c r="AA75" s="297"/>
      <c r="AB75" s="297"/>
      <c r="AC75" s="297"/>
      <c r="AD75" s="297"/>
      <c r="AE75" s="297"/>
      <c r="AF75" s="297"/>
      <c r="AG75" s="297"/>
      <c r="AH75" s="297"/>
      <c r="AI75" s="298" t="str">
        <f>IF(入力シート!AG71="","",入力シート!AG71)</f>
        <v/>
      </c>
      <c r="AJ75" s="299"/>
      <c r="AK75" s="299"/>
      <c r="AL75" s="299"/>
      <c r="AM75" s="299"/>
      <c r="AN75" s="299"/>
      <c r="AO75" s="300"/>
    </row>
    <row r="76" spans="2:41" ht="20.25" customHeight="1" x14ac:dyDescent="0.15">
      <c r="B76" s="39"/>
      <c r="C76" s="39"/>
      <c r="D76" s="39"/>
      <c r="E76" s="293" t="str">
        <f>IF(入力シート!C72="","",入力シート!C72)</f>
        <v/>
      </c>
      <c r="F76" s="294"/>
      <c r="G76" s="294"/>
      <c r="H76" s="294"/>
      <c r="I76" s="294"/>
      <c r="J76" s="294"/>
      <c r="K76" s="294"/>
      <c r="L76" s="294"/>
      <c r="M76" s="294"/>
      <c r="N76" s="294"/>
      <c r="O76" s="294"/>
      <c r="P76" s="294"/>
      <c r="Q76" s="294"/>
      <c r="R76" s="294"/>
      <c r="S76" s="295"/>
      <c r="T76" s="296" t="str">
        <f>IF(入力シート!R72="","",入力シート!R72)</f>
        <v/>
      </c>
      <c r="U76" s="297"/>
      <c r="V76" s="297"/>
      <c r="W76" s="297"/>
      <c r="X76" s="297"/>
      <c r="Y76" s="297"/>
      <c r="Z76" s="297"/>
      <c r="AA76" s="297"/>
      <c r="AB76" s="297"/>
      <c r="AC76" s="297"/>
      <c r="AD76" s="297"/>
      <c r="AE76" s="297"/>
      <c r="AF76" s="297"/>
      <c r="AG76" s="297"/>
      <c r="AH76" s="297"/>
      <c r="AI76" s="298" t="str">
        <f>IF(入力シート!AG72="","",入力シート!AG72)</f>
        <v/>
      </c>
      <c r="AJ76" s="299"/>
      <c r="AK76" s="299"/>
      <c r="AL76" s="299"/>
      <c r="AM76" s="299"/>
      <c r="AN76" s="299"/>
      <c r="AO76" s="300"/>
    </row>
    <row r="77" spans="2:41" ht="20.25" customHeight="1" x14ac:dyDescent="0.15">
      <c r="B77" s="39"/>
      <c r="C77" s="39"/>
      <c r="D77" s="39"/>
      <c r="E77" s="293" t="str">
        <f>IF(入力シート!C73="","",入力シート!C73)</f>
        <v/>
      </c>
      <c r="F77" s="294"/>
      <c r="G77" s="294"/>
      <c r="H77" s="294"/>
      <c r="I77" s="294"/>
      <c r="J77" s="294"/>
      <c r="K77" s="294"/>
      <c r="L77" s="294"/>
      <c r="M77" s="294"/>
      <c r="N77" s="294"/>
      <c r="O77" s="294"/>
      <c r="P77" s="294"/>
      <c r="Q77" s="294"/>
      <c r="R77" s="294"/>
      <c r="S77" s="295"/>
      <c r="T77" s="296" t="str">
        <f>IF(入力シート!R73="","",入力シート!R73)</f>
        <v/>
      </c>
      <c r="U77" s="297"/>
      <c r="V77" s="297"/>
      <c r="W77" s="297"/>
      <c r="X77" s="297"/>
      <c r="Y77" s="297"/>
      <c r="Z77" s="297"/>
      <c r="AA77" s="297"/>
      <c r="AB77" s="297"/>
      <c r="AC77" s="297"/>
      <c r="AD77" s="297"/>
      <c r="AE77" s="297"/>
      <c r="AF77" s="297"/>
      <c r="AG77" s="297"/>
      <c r="AH77" s="297"/>
      <c r="AI77" s="298" t="str">
        <f>IF(入力シート!AG73="","",入力シート!AG73)</f>
        <v/>
      </c>
      <c r="AJ77" s="299"/>
      <c r="AK77" s="299"/>
      <c r="AL77" s="299"/>
      <c r="AM77" s="299"/>
      <c r="AN77" s="299"/>
      <c r="AO77" s="300"/>
    </row>
    <row r="78" spans="2:41" ht="20.25" customHeight="1" x14ac:dyDescent="0.15">
      <c r="B78" s="39"/>
      <c r="C78" s="39"/>
      <c r="D78" s="39"/>
      <c r="E78" s="293" t="str">
        <f>IF(入力シート!C74="","",入力シート!C74)</f>
        <v/>
      </c>
      <c r="F78" s="294"/>
      <c r="G78" s="294"/>
      <c r="H78" s="294"/>
      <c r="I78" s="294"/>
      <c r="J78" s="294"/>
      <c r="K78" s="294"/>
      <c r="L78" s="294"/>
      <c r="M78" s="294"/>
      <c r="N78" s="294"/>
      <c r="O78" s="294"/>
      <c r="P78" s="294"/>
      <c r="Q78" s="294"/>
      <c r="R78" s="294"/>
      <c r="S78" s="295"/>
      <c r="T78" s="296" t="str">
        <f>IF(入力シート!R74="","",入力シート!R74)</f>
        <v/>
      </c>
      <c r="U78" s="297"/>
      <c r="V78" s="297"/>
      <c r="W78" s="297"/>
      <c r="X78" s="297"/>
      <c r="Y78" s="297"/>
      <c r="Z78" s="297"/>
      <c r="AA78" s="297"/>
      <c r="AB78" s="297"/>
      <c r="AC78" s="297"/>
      <c r="AD78" s="297"/>
      <c r="AE78" s="297"/>
      <c r="AF78" s="297"/>
      <c r="AG78" s="297"/>
      <c r="AH78" s="297"/>
      <c r="AI78" s="298" t="str">
        <f>IF(入力シート!AG74="","",入力シート!AG74)</f>
        <v/>
      </c>
      <c r="AJ78" s="299"/>
      <c r="AK78" s="299"/>
      <c r="AL78" s="299"/>
      <c r="AM78" s="299"/>
      <c r="AN78" s="299"/>
      <c r="AO78" s="300"/>
    </row>
    <row r="79" spans="2:41" ht="20.25" customHeight="1" x14ac:dyDescent="0.15">
      <c r="B79" s="39"/>
      <c r="C79" s="39"/>
      <c r="D79" s="39"/>
      <c r="E79" s="293" t="str">
        <f>IF(入力シート!C75="","",入力シート!C75)</f>
        <v/>
      </c>
      <c r="F79" s="294"/>
      <c r="G79" s="294"/>
      <c r="H79" s="294"/>
      <c r="I79" s="294"/>
      <c r="J79" s="294"/>
      <c r="K79" s="294"/>
      <c r="L79" s="294"/>
      <c r="M79" s="294"/>
      <c r="N79" s="294"/>
      <c r="O79" s="294"/>
      <c r="P79" s="294"/>
      <c r="Q79" s="294"/>
      <c r="R79" s="294"/>
      <c r="S79" s="295"/>
      <c r="T79" s="296" t="str">
        <f>IF(入力シート!R75="","",入力シート!R75)</f>
        <v/>
      </c>
      <c r="U79" s="297"/>
      <c r="V79" s="297"/>
      <c r="W79" s="297"/>
      <c r="X79" s="297"/>
      <c r="Y79" s="297"/>
      <c r="Z79" s="297"/>
      <c r="AA79" s="297"/>
      <c r="AB79" s="297"/>
      <c r="AC79" s="297"/>
      <c r="AD79" s="297"/>
      <c r="AE79" s="297"/>
      <c r="AF79" s="297"/>
      <c r="AG79" s="297"/>
      <c r="AH79" s="297"/>
      <c r="AI79" s="298" t="str">
        <f>IF(入力シート!AG75="","",入力シート!AG75)</f>
        <v/>
      </c>
      <c r="AJ79" s="299"/>
      <c r="AK79" s="299"/>
      <c r="AL79" s="299"/>
      <c r="AM79" s="299"/>
      <c r="AN79" s="299"/>
      <c r="AO79" s="300"/>
    </row>
    <row r="80" spans="2:41" ht="20.25" customHeight="1" x14ac:dyDescent="0.15">
      <c r="B80" s="39"/>
      <c r="C80" s="39"/>
      <c r="D80" s="39"/>
      <c r="E80" s="293" t="str">
        <f>IF(入力シート!C76="","",入力シート!C76)</f>
        <v/>
      </c>
      <c r="F80" s="294"/>
      <c r="G80" s="294"/>
      <c r="H80" s="294"/>
      <c r="I80" s="294"/>
      <c r="J80" s="294"/>
      <c r="K80" s="294"/>
      <c r="L80" s="294"/>
      <c r="M80" s="294"/>
      <c r="N80" s="294"/>
      <c r="O80" s="294"/>
      <c r="P80" s="294"/>
      <c r="Q80" s="294"/>
      <c r="R80" s="294"/>
      <c r="S80" s="295"/>
      <c r="T80" s="296" t="str">
        <f>IF(入力シート!R76="","",入力シート!R76)</f>
        <v/>
      </c>
      <c r="U80" s="297"/>
      <c r="V80" s="297"/>
      <c r="W80" s="297"/>
      <c r="X80" s="297"/>
      <c r="Y80" s="297"/>
      <c r="Z80" s="297"/>
      <c r="AA80" s="297"/>
      <c r="AB80" s="297"/>
      <c r="AC80" s="297"/>
      <c r="AD80" s="297"/>
      <c r="AE80" s="297"/>
      <c r="AF80" s="297"/>
      <c r="AG80" s="297"/>
      <c r="AH80" s="297"/>
      <c r="AI80" s="298" t="str">
        <f>IF(入力シート!AG76="","",入力シート!AG76)</f>
        <v/>
      </c>
      <c r="AJ80" s="299"/>
      <c r="AK80" s="299"/>
      <c r="AL80" s="299"/>
      <c r="AM80" s="299"/>
      <c r="AN80" s="299"/>
      <c r="AO80" s="300"/>
    </row>
    <row r="81" spans="2:41" ht="20.25" customHeight="1" x14ac:dyDescent="0.15">
      <c r="B81" s="39"/>
      <c r="C81" s="39"/>
      <c r="D81" s="39"/>
      <c r="E81" s="293" t="str">
        <f>IF(入力シート!C77="","",入力シート!C77)</f>
        <v/>
      </c>
      <c r="F81" s="294"/>
      <c r="G81" s="294"/>
      <c r="H81" s="294"/>
      <c r="I81" s="294"/>
      <c r="J81" s="294"/>
      <c r="K81" s="294"/>
      <c r="L81" s="294"/>
      <c r="M81" s="294"/>
      <c r="N81" s="294"/>
      <c r="O81" s="294"/>
      <c r="P81" s="294"/>
      <c r="Q81" s="294"/>
      <c r="R81" s="294"/>
      <c r="S81" s="295"/>
      <c r="T81" s="296" t="str">
        <f>IF(入力シート!R77="","",入力シート!R77)</f>
        <v/>
      </c>
      <c r="U81" s="297"/>
      <c r="V81" s="297"/>
      <c r="W81" s="297"/>
      <c r="X81" s="297"/>
      <c r="Y81" s="297"/>
      <c r="Z81" s="297"/>
      <c r="AA81" s="297"/>
      <c r="AB81" s="297"/>
      <c r="AC81" s="297"/>
      <c r="AD81" s="297"/>
      <c r="AE81" s="297"/>
      <c r="AF81" s="297"/>
      <c r="AG81" s="297"/>
      <c r="AH81" s="297"/>
      <c r="AI81" s="298" t="str">
        <f>IF(入力シート!AG77="","",入力シート!AG77)</f>
        <v/>
      </c>
      <c r="AJ81" s="299"/>
      <c r="AK81" s="299"/>
      <c r="AL81" s="299"/>
      <c r="AM81" s="299"/>
      <c r="AN81" s="299"/>
      <c r="AO81" s="300"/>
    </row>
    <row r="82" spans="2:41" ht="20.25" customHeight="1" x14ac:dyDescent="0.15">
      <c r="B82" s="39"/>
      <c r="C82" s="39"/>
      <c r="D82" s="39"/>
      <c r="E82" s="293" t="str">
        <f>IF(入力シート!C78="","",入力シート!C78)</f>
        <v/>
      </c>
      <c r="F82" s="294"/>
      <c r="G82" s="294"/>
      <c r="H82" s="294"/>
      <c r="I82" s="294"/>
      <c r="J82" s="294"/>
      <c r="K82" s="294"/>
      <c r="L82" s="294"/>
      <c r="M82" s="294"/>
      <c r="N82" s="294"/>
      <c r="O82" s="294"/>
      <c r="P82" s="294"/>
      <c r="Q82" s="294"/>
      <c r="R82" s="294"/>
      <c r="S82" s="295"/>
      <c r="T82" s="296" t="str">
        <f>IF(入力シート!R78="","",入力シート!R78)</f>
        <v/>
      </c>
      <c r="U82" s="297"/>
      <c r="V82" s="297"/>
      <c r="W82" s="297"/>
      <c r="X82" s="297"/>
      <c r="Y82" s="297"/>
      <c r="Z82" s="297"/>
      <c r="AA82" s="297"/>
      <c r="AB82" s="297"/>
      <c r="AC82" s="297"/>
      <c r="AD82" s="297"/>
      <c r="AE82" s="297"/>
      <c r="AF82" s="297"/>
      <c r="AG82" s="297"/>
      <c r="AH82" s="297"/>
      <c r="AI82" s="298" t="str">
        <f>IF(入力シート!AG78="","",入力シート!AG78)</f>
        <v/>
      </c>
      <c r="AJ82" s="299"/>
      <c r="AK82" s="299"/>
      <c r="AL82" s="299"/>
      <c r="AM82" s="299"/>
      <c r="AN82" s="299"/>
      <c r="AO82" s="300"/>
    </row>
  </sheetData>
  <sheetProtection algorithmName="SHA-512" hashValue="i5P7gtBNP+Q9H46pJhJo7obRBAo4zllhBqUKCNx0uOKHlSQYIVyduLt0s4BFxmSCEA0sGxH++t4gebqcjIUOHQ==" saltValue="6u1TnOQlrn2Y6F6mu5jI4A==" spinCount="100000" sheet="1" selectLockedCells="1" selectUnlockedCells="1"/>
  <mergeCells count="145">
    <mergeCell ref="B41:AR42"/>
    <mergeCell ref="AI60:AO60"/>
    <mergeCell ref="E59:S59"/>
    <mergeCell ref="T59:AH59"/>
    <mergeCell ref="AI59:AO59"/>
    <mergeCell ref="AI62:AO62"/>
    <mergeCell ref="E61:S61"/>
    <mergeCell ref="T61:AH61"/>
    <mergeCell ref="AI61:AO61"/>
    <mergeCell ref="E62:S62"/>
    <mergeCell ref="T62:AH62"/>
    <mergeCell ref="E60:S60"/>
    <mergeCell ref="T60:AH60"/>
    <mergeCell ref="E56:S56"/>
    <mergeCell ref="T56:AH56"/>
    <mergeCell ref="AI56:AO56"/>
    <mergeCell ref="E55:S55"/>
    <mergeCell ref="T55:AH55"/>
    <mergeCell ref="AI55:AO55"/>
    <mergeCell ref="E58:S58"/>
    <mergeCell ref="T58:AH58"/>
    <mergeCell ref="AI58:AO58"/>
    <mergeCell ref="E57:S57"/>
    <mergeCell ref="T57:AH57"/>
    <mergeCell ref="AI57:AO57"/>
    <mergeCell ref="E52:S52"/>
    <mergeCell ref="T52:AH52"/>
    <mergeCell ref="AI52:AO52"/>
    <mergeCell ref="E51:S51"/>
    <mergeCell ref="T51:AH51"/>
    <mergeCell ref="AI51:AO51"/>
    <mergeCell ref="E54:S54"/>
    <mergeCell ref="T54:AH54"/>
    <mergeCell ref="AI54:AO54"/>
    <mergeCell ref="E53:S53"/>
    <mergeCell ref="T53:AH53"/>
    <mergeCell ref="AI53:AO53"/>
    <mergeCell ref="E48:S48"/>
    <mergeCell ref="T48:AH48"/>
    <mergeCell ref="AI48:AO48"/>
    <mergeCell ref="E50:S50"/>
    <mergeCell ref="T50:AH50"/>
    <mergeCell ref="AI50:AO50"/>
    <mergeCell ref="E49:S49"/>
    <mergeCell ref="T49:AH49"/>
    <mergeCell ref="AI49:AO49"/>
    <mergeCell ref="J25:AL25"/>
    <mergeCell ref="J26:AL26"/>
    <mergeCell ref="B24:I24"/>
    <mergeCell ref="B22:I22"/>
    <mergeCell ref="AG22:AL22"/>
    <mergeCell ref="B11:AT11"/>
    <mergeCell ref="B17:AT17"/>
    <mergeCell ref="L19:V19"/>
    <mergeCell ref="J24:R24"/>
    <mergeCell ref="J23:Z23"/>
    <mergeCell ref="AA22:AF22"/>
    <mergeCell ref="AA23:AF23"/>
    <mergeCell ref="J22:Z22"/>
    <mergeCell ref="AG23:AL23"/>
    <mergeCell ref="AA6:AS6"/>
    <mergeCell ref="AA7:AS7"/>
    <mergeCell ref="AH1:AI1"/>
    <mergeCell ref="AK3:AL3"/>
    <mergeCell ref="AN3:AO3"/>
    <mergeCell ref="AQ3:AR3"/>
    <mergeCell ref="E47:S47"/>
    <mergeCell ref="T47:AH47"/>
    <mergeCell ref="AI47:AO47"/>
    <mergeCell ref="W6:Z6"/>
    <mergeCell ref="W7:Z7"/>
    <mergeCell ref="W8:Z8"/>
    <mergeCell ref="AA8:AS8"/>
    <mergeCell ref="B37:AR37"/>
    <mergeCell ref="B32:AR32"/>
    <mergeCell ref="B26:I26"/>
    <mergeCell ref="B29:AA29"/>
    <mergeCell ref="B30:AR30"/>
    <mergeCell ref="B31:AR31"/>
    <mergeCell ref="S24:Z24"/>
    <mergeCell ref="B25:I25"/>
    <mergeCell ref="B23:I23"/>
    <mergeCell ref="B40:AR40"/>
    <mergeCell ref="AA24:AL24"/>
    <mergeCell ref="E65:S65"/>
    <mergeCell ref="T65:AH65"/>
    <mergeCell ref="AI65:AO65"/>
    <mergeCell ref="E66:S66"/>
    <mergeCell ref="T66:AH66"/>
    <mergeCell ref="AI66:AO66"/>
    <mergeCell ref="E63:S63"/>
    <mergeCell ref="T63:AH63"/>
    <mergeCell ref="AI63:AO63"/>
    <mergeCell ref="E64:S64"/>
    <mergeCell ref="T64:AH64"/>
    <mergeCell ref="AI64:AO64"/>
    <mergeCell ref="E69:S69"/>
    <mergeCell ref="T69:AH69"/>
    <mergeCell ref="AI69:AO69"/>
    <mergeCell ref="E70:S70"/>
    <mergeCell ref="T70:AH70"/>
    <mergeCell ref="AI70:AO70"/>
    <mergeCell ref="E67:S67"/>
    <mergeCell ref="T67:AH67"/>
    <mergeCell ref="AI67:AO67"/>
    <mergeCell ref="E68:S68"/>
    <mergeCell ref="T68:AH68"/>
    <mergeCell ref="AI68:AO68"/>
    <mergeCell ref="AI76:AO76"/>
    <mergeCell ref="E73:S73"/>
    <mergeCell ref="T73:AH73"/>
    <mergeCell ref="AI73:AO73"/>
    <mergeCell ref="E74:S74"/>
    <mergeCell ref="T74:AH74"/>
    <mergeCell ref="AI74:AO74"/>
    <mergeCell ref="E71:S71"/>
    <mergeCell ref="T71:AH71"/>
    <mergeCell ref="AI71:AO71"/>
    <mergeCell ref="E72:S72"/>
    <mergeCell ref="T72:AH72"/>
    <mergeCell ref="AI72:AO72"/>
    <mergeCell ref="B35:AR36"/>
    <mergeCell ref="E81:S81"/>
    <mergeCell ref="T81:AH81"/>
    <mergeCell ref="AI81:AO81"/>
    <mergeCell ref="E82:S82"/>
    <mergeCell ref="T82:AH82"/>
    <mergeCell ref="AI82:AO82"/>
    <mergeCell ref="E79:S79"/>
    <mergeCell ref="T79:AH79"/>
    <mergeCell ref="AI79:AO79"/>
    <mergeCell ref="E80:S80"/>
    <mergeCell ref="T80:AH80"/>
    <mergeCell ref="AI80:AO80"/>
    <mergeCell ref="E77:S77"/>
    <mergeCell ref="T77:AH77"/>
    <mergeCell ref="AI77:AO77"/>
    <mergeCell ref="E78:S78"/>
    <mergeCell ref="T78:AH78"/>
    <mergeCell ref="AI78:AO78"/>
    <mergeCell ref="E75:S75"/>
    <mergeCell ref="T75:AH75"/>
    <mergeCell ref="AI75:AO75"/>
    <mergeCell ref="E76:S76"/>
    <mergeCell ref="T76:AH76"/>
  </mergeCells>
  <phoneticPr fontId="2"/>
  <pageMargins left="0.51181102362204722" right="0.31496062992125984" top="0.78740157480314965" bottom="0.70866141732283472" header="0.31496062992125984" footer="0.47244094488188981"/>
  <pageSetup paperSize="9" orientation="portrait" r:id="rId1"/>
  <headerFooter>
    <oddFooter>&amp;R(&amp;P/&amp;N)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22</xdr:col>
                    <xdr:colOff>152400</xdr:colOff>
                    <xdr:row>22</xdr:row>
                    <xdr:rowOff>0</xdr:rowOff>
                  </from>
                  <to>
                    <xdr:col>23</xdr:col>
                    <xdr:colOff>28575</xdr:colOff>
                    <xdr:row>22</xdr:row>
                    <xdr:rowOff>152400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22</xdr:col>
                    <xdr:colOff>152400</xdr:colOff>
                    <xdr:row>22</xdr:row>
                    <xdr:rowOff>0</xdr:rowOff>
                  </from>
                  <to>
                    <xdr:col>23</xdr:col>
                    <xdr:colOff>28575</xdr:colOff>
                    <xdr:row>22</xdr:row>
                    <xdr:rowOff>142875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22</xdr:col>
                    <xdr:colOff>152400</xdr:colOff>
                    <xdr:row>22</xdr:row>
                    <xdr:rowOff>0</xdr:rowOff>
                  </from>
                  <to>
                    <xdr:col>23</xdr:col>
                    <xdr:colOff>28575</xdr:colOff>
                    <xdr:row>22</xdr:row>
                    <xdr:rowOff>152400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22</xdr:col>
                    <xdr:colOff>152400</xdr:colOff>
                    <xdr:row>22</xdr:row>
                    <xdr:rowOff>0</xdr:rowOff>
                  </from>
                  <to>
                    <xdr:col>23</xdr:col>
                    <xdr:colOff>28575</xdr:colOff>
                    <xdr:row>22</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22</xdr:col>
                    <xdr:colOff>152400</xdr:colOff>
                    <xdr:row>22</xdr:row>
                    <xdr:rowOff>0</xdr:rowOff>
                  </from>
                  <to>
                    <xdr:col>23</xdr:col>
                    <xdr:colOff>28575</xdr:colOff>
                    <xdr:row>22</xdr:row>
                    <xdr:rowOff>142875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44</xdr:col>
                    <xdr:colOff>152400</xdr:colOff>
                    <xdr:row>24</xdr:row>
                    <xdr:rowOff>0</xdr:rowOff>
                  </from>
                  <to>
                    <xdr:col>44</xdr:col>
                    <xdr:colOff>180975</xdr:colOff>
                    <xdr:row>24</xdr:row>
                    <xdr:rowOff>152400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44</xdr:col>
                    <xdr:colOff>152400</xdr:colOff>
                    <xdr:row>24</xdr:row>
                    <xdr:rowOff>0</xdr:rowOff>
                  </from>
                  <to>
                    <xdr:col>44</xdr:col>
                    <xdr:colOff>180975</xdr:colOff>
                    <xdr:row>24</xdr:row>
                    <xdr:rowOff>142875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44</xdr:col>
                    <xdr:colOff>152400</xdr:colOff>
                    <xdr:row>24</xdr:row>
                    <xdr:rowOff>0</xdr:rowOff>
                  </from>
                  <to>
                    <xdr:col>44</xdr:col>
                    <xdr:colOff>180975</xdr:colOff>
                    <xdr:row>24</xdr:row>
                    <xdr:rowOff>152400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44</xdr:col>
                    <xdr:colOff>152400</xdr:colOff>
                    <xdr:row>24</xdr:row>
                    <xdr:rowOff>0</xdr:rowOff>
                  </from>
                  <to>
                    <xdr:col>44</xdr:col>
                    <xdr:colOff>180975</xdr:colOff>
                    <xdr:row>24</xdr:row>
                    <xdr:rowOff>171450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44</xdr:col>
                    <xdr:colOff>152400</xdr:colOff>
                    <xdr:row>24</xdr:row>
                    <xdr:rowOff>0</xdr:rowOff>
                  </from>
                  <to>
                    <xdr:col>44</xdr:col>
                    <xdr:colOff>180975</xdr:colOff>
                    <xdr:row>24</xdr:row>
                    <xdr:rowOff>142875</xdr:rowOff>
                  </to>
                </anchor>
              </controlPr>
            </control>
          </mc:Choice>
        </mc:AlternateContent>
        <mc:AlternateContent xmlns:mc="http://schemas.openxmlformats.org/markup-compatibility/2006">
          <mc:Choice Requires="x14">
            <control shapeId="22547" r:id="rId14" name="Check Box 19">
              <controlPr defaultSize="0" autoFill="0" autoLine="0" autoPict="0">
                <anchor moveWithCells="1">
                  <from>
                    <xdr:col>44</xdr:col>
                    <xdr:colOff>152400</xdr:colOff>
                    <xdr:row>21</xdr:row>
                    <xdr:rowOff>0</xdr:rowOff>
                  </from>
                  <to>
                    <xdr:col>44</xdr:col>
                    <xdr:colOff>180975</xdr:colOff>
                    <xdr:row>21</xdr:row>
                    <xdr:rowOff>152400</xdr:rowOff>
                  </to>
                </anchor>
              </controlPr>
            </control>
          </mc:Choice>
        </mc:AlternateContent>
        <mc:AlternateContent xmlns:mc="http://schemas.openxmlformats.org/markup-compatibility/2006">
          <mc:Choice Requires="x14">
            <control shapeId="22548" r:id="rId15" name="Check Box 20">
              <controlPr defaultSize="0" autoFill="0" autoLine="0" autoPict="0">
                <anchor moveWithCells="1">
                  <from>
                    <xdr:col>44</xdr:col>
                    <xdr:colOff>152400</xdr:colOff>
                    <xdr:row>21</xdr:row>
                    <xdr:rowOff>0</xdr:rowOff>
                  </from>
                  <to>
                    <xdr:col>44</xdr:col>
                    <xdr:colOff>180975</xdr:colOff>
                    <xdr:row>21</xdr:row>
                    <xdr:rowOff>142875</xdr:rowOff>
                  </to>
                </anchor>
              </controlPr>
            </control>
          </mc:Choice>
        </mc:AlternateContent>
        <mc:AlternateContent xmlns:mc="http://schemas.openxmlformats.org/markup-compatibility/2006">
          <mc:Choice Requires="x14">
            <control shapeId="22549" r:id="rId16" name="Check Box 21">
              <controlPr defaultSize="0" autoFill="0" autoLine="0" autoPict="0">
                <anchor moveWithCells="1">
                  <from>
                    <xdr:col>44</xdr:col>
                    <xdr:colOff>152400</xdr:colOff>
                    <xdr:row>21</xdr:row>
                    <xdr:rowOff>0</xdr:rowOff>
                  </from>
                  <to>
                    <xdr:col>44</xdr:col>
                    <xdr:colOff>180975</xdr:colOff>
                    <xdr:row>21</xdr:row>
                    <xdr:rowOff>152400</xdr:rowOff>
                  </to>
                </anchor>
              </controlPr>
            </control>
          </mc:Choice>
        </mc:AlternateContent>
        <mc:AlternateContent xmlns:mc="http://schemas.openxmlformats.org/markup-compatibility/2006">
          <mc:Choice Requires="x14">
            <control shapeId="22550" r:id="rId17" name="Check Box 22">
              <controlPr defaultSize="0" autoFill="0" autoLine="0" autoPict="0">
                <anchor moveWithCells="1">
                  <from>
                    <xdr:col>44</xdr:col>
                    <xdr:colOff>152400</xdr:colOff>
                    <xdr:row>21</xdr:row>
                    <xdr:rowOff>0</xdr:rowOff>
                  </from>
                  <to>
                    <xdr:col>44</xdr:col>
                    <xdr:colOff>180975</xdr:colOff>
                    <xdr:row>21</xdr:row>
                    <xdr:rowOff>171450</xdr:rowOff>
                  </to>
                </anchor>
              </controlPr>
            </control>
          </mc:Choice>
        </mc:AlternateContent>
        <mc:AlternateContent xmlns:mc="http://schemas.openxmlformats.org/markup-compatibility/2006">
          <mc:Choice Requires="x14">
            <control shapeId="22551" r:id="rId18" name="Check Box 23">
              <controlPr defaultSize="0" autoFill="0" autoLine="0" autoPict="0">
                <anchor moveWithCells="1">
                  <from>
                    <xdr:col>44</xdr:col>
                    <xdr:colOff>152400</xdr:colOff>
                    <xdr:row>21</xdr:row>
                    <xdr:rowOff>0</xdr:rowOff>
                  </from>
                  <to>
                    <xdr:col>44</xdr:col>
                    <xdr:colOff>180975</xdr:colOff>
                    <xdr:row>21</xdr:row>
                    <xdr:rowOff>142875</xdr:rowOff>
                  </to>
                </anchor>
              </controlPr>
            </control>
          </mc:Choice>
        </mc:AlternateContent>
        <mc:AlternateContent xmlns:mc="http://schemas.openxmlformats.org/markup-compatibility/2006">
          <mc:Choice Requires="x14">
            <control shapeId="22552" r:id="rId19" name="Check Box 24">
              <controlPr defaultSize="0" autoFill="0" autoLine="0" autoPict="0">
                <anchor moveWithCells="1">
                  <from>
                    <xdr:col>22</xdr:col>
                    <xdr:colOff>152400</xdr:colOff>
                    <xdr:row>23</xdr:row>
                    <xdr:rowOff>0</xdr:rowOff>
                  </from>
                  <to>
                    <xdr:col>23</xdr:col>
                    <xdr:colOff>28575</xdr:colOff>
                    <xdr:row>23</xdr:row>
                    <xdr:rowOff>152400</xdr:rowOff>
                  </to>
                </anchor>
              </controlPr>
            </control>
          </mc:Choice>
        </mc:AlternateContent>
        <mc:AlternateContent xmlns:mc="http://schemas.openxmlformats.org/markup-compatibility/2006">
          <mc:Choice Requires="x14">
            <control shapeId="22553" r:id="rId20" name="Check Box 25">
              <controlPr defaultSize="0" autoFill="0" autoLine="0" autoPict="0">
                <anchor moveWithCells="1">
                  <from>
                    <xdr:col>22</xdr:col>
                    <xdr:colOff>152400</xdr:colOff>
                    <xdr:row>23</xdr:row>
                    <xdr:rowOff>0</xdr:rowOff>
                  </from>
                  <to>
                    <xdr:col>23</xdr:col>
                    <xdr:colOff>28575</xdr:colOff>
                    <xdr:row>23</xdr:row>
                    <xdr:rowOff>142875</xdr:rowOff>
                  </to>
                </anchor>
              </controlPr>
            </control>
          </mc:Choice>
        </mc:AlternateContent>
        <mc:AlternateContent xmlns:mc="http://schemas.openxmlformats.org/markup-compatibility/2006">
          <mc:Choice Requires="x14">
            <control shapeId="22554" r:id="rId21" name="Check Box 26">
              <controlPr defaultSize="0" autoFill="0" autoLine="0" autoPict="0">
                <anchor moveWithCells="1">
                  <from>
                    <xdr:col>22</xdr:col>
                    <xdr:colOff>152400</xdr:colOff>
                    <xdr:row>23</xdr:row>
                    <xdr:rowOff>0</xdr:rowOff>
                  </from>
                  <to>
                    <xdr:col>23</xdr:col>
                    <xdr:colOff>28575</xdr:colOff>
                    <xdr:row>23</xdr:row>
                    <xdr:rowOff>152400</xdr:rowOff>
                  </to>
                </anchor>
              </controlPr>
            </control>
          </mc:Choice>
        </mc:AlternateContent>
        <mc:AlternateContent xmlns:mc="http://schemas.openxmlformats.org/markup-compatibility/2006">
          <mc:Choice Requires="x14">
            <control shapeId="22555" r:id="rId22" name="Check Box 27">
              <controlPr defaultSize="0" autoFill="0" autoLine="0" autoPict="0">
                <anchor moveWithCells="1">
                  <from>
                    <xdr:col>22</xdr:col>
                    <xdr:colOff>152400</xdr:colOff>
                    <xdr:row>23</xdr:row>
                    <xdr:rowOff>0</xdr:rowOff>
                  </from>
                  <to>
                    <xdr:col>23</xdr:col>
                    <xdr:colOff>28575</xdr:colOff>
                    <xdr:row>23</xdr:row>
                    <xdr:rowOff>171450</xdr:rowOff>
                  </to>
                </anchor>
              </controlPr>
            </control>
          </mc:Choice>
        </mc:AlternateContent>
        <mc:AlternateContent xmlns:mc="http://schemas.openxmlformats.org/markup-compatibility/2006">
          <mc:Choice Requires="x14">
            <control shapeId="22556" r:id="rId23" name="Check Box 28">
              <controlPr defaultSize="0" autoFill="0" autoLine="0" autoPict="0">
                <anchor moveWithCells="1">
                  <from>
                    <xdr:col>22</xdr:col>
                    <xdr:colOff>152400</xdr:colOff>
                    <xdr:row>23</xdr:row>
                    <xdr:rowOff>0</xdr:rowOff>
                  </from>
                  <to>
                    <xdr:col>23</xdr:col>
                    <xdr:colOff>28575</xdr:colOff>
                    <xdr:row>23</xdr:row>
                    <xdr:rowOff>142875</xdr:rowOff>
                  </to>
                </anchor>
              </controlPr>
            </control>
          </mc:Choice>
        </mc:AlternateContent>
        <mc:AlternateContent xmlns:mc="http://schemas.openxmlformats.org/markup-compatibility/2006">
          <mc:Choice Requires="x14">
            <control shapeId="22557" r:id="rId24" name="Check Box 29">
              <controlPr defaultSize="0" autoFill="0" autoLine="0" autoPict="0">
                <anchor moveWithCells="1">
                  <from>
                    <xdr:col>39</xdr:col>
                    <xdr:colOff>152400</xdr:colOff>
                    <xdr:row>23</xdr:row>
                    <xdr:rowOff>0</xdr:rowOff>
                  </from>
                  <to>
                    <xdr:col>40</xdr:col>
                    <xdr:colOff>28575</xdr:colOff>
                    <xdr:row>23</xdr:row>
                    <xdr:rowOff>152400</xdr:rowOff>
                  </to>
                </anchor>
              </controlPr>
            </control>
          </mc:Choice>
        </mc:AlternateContent>
        <mc:AlternateContent xmlns:mc="http://schemas.openxmlformats.org/markup-compatibility/2006">
          <mc:Choice Requires="x14">
            <control shapeId="22558" r:id="rId25" name="Check Box 30">
              <controlPr defaultSize="0" autoFill="0" autoLine="0" autoPict="0">
                <anchor moveWithCells="1">
                  <from>
                    <xdr:col>39</xdr:col>
                    <xdr:colOff>152400</xdr:colOff>
                    <xdr:row>23</xdr:row>
                    <xdr:rowOff>0</xdr:rowOff>
                  </from>
                  <to>
                    <xdr:col>40</xdr:col>
                    <xdr:colOff>28575</xdr:colOff>
                    <xdr:row>23</xdr:row>
                    <xdr:rowOff>142875</xdr:rowOff>
                  </to>
                </anchor>
              </controlPr>
            </control>
          </mc:Choice>
        </mc:AlternateContent>
        <mc:AlternateContent xmlns:mc="http://schemas.openxmlformats.org/markup-compatibility/2006">
          <mc:Choice Requires="x14">
            <control shapeId="22559" r:id="rId26" name="Check Box 31">
              <controlPr defaultSize="0" autoFill="0" autoLine="0" autoPict="0">
                <anchor moveWithCells="1">
                  <from>
                    <xdr:col>39</xdr:col>
                    <xdr:colOff>152400</xdr:colOff>
                    <xdr:row>23</xdr:row>
                    <xdr:rowOff>0</xdr:rowOff>
                  </from>
                  <to>
                    <xdr:col>40</xdr:col>
                    <xdr:colOff>28575</xdr:colOff>
                    <xdr:row>23</xdr:row>
                    <xdr:rowOff>152400</xdr:rowOff>
                  </to>
                </anchor>
              </controlPr>
            </control>
          </mc:Choice>
        </mc:AlternateContent>
        <mc:AlternateContent xmlns:mc="http://schemas.openxmlformats.org/markup-compatibility/2006">
          <mc:Choice Requires="x14">
            <control shapeId="22560" r:id="rId27" name="Check Box 32">
              <controlPr defaultSize="0" autoFill="0" autoLine="0" autoPict="0">
                <anchor moveWithCells="1">
                  <from>
                    <xdr:col>39</xdr:col>
                    <xdr:colOff>152400</xdr:colOff>
                    <xdr:row>23</xdr:row>
                    <xdr:rowOff>0</xdr:rowOff>
                  </from>
                  <to>
                    <xdr:col>40</xdr:col>
                    <xdr:colOff>28575</xdr:colOff>
                    <xdr:row>23</xdr:row>
                    <xdr:rowOff>171450</xdr:rowOff>
                  </to>
                </anchor>
              </controlPr>
            </control>
          </mc:Choice>
        </mc:AlternateContent>
        <mc:AlternateContent xmlns:mc="http://schemas.openxmlformats.org/markup-compatibility/2006">
          <mc:Choice Requires="x14">
            <control shapeId="22561" r:id="rId28" name="Check Box 33">
              <controlPr defaultSize="0" autoFill="0" autoLine="0" autoPict="0">
                <anchor moveWithCells="1">
                  <from>
                    <xdr:col>39</xdr:col>
                    <xdr:colOff>152400</xdr:colOff>
                    <xdr:row>23</xdr:row>
                    <xdr:rowOff>0</xdr:rowOff>
                  </from>
                  <to>
                    <xdr:col>40</xdr:col>
                    <xdr:colOff>28575</xdr:colOff>
                    <xdr:row>23</xdr:row>
                    <xdr:rowOff>142875</xdr:rowOff>
                  </to>
                </anchor>
              </controlPr>
            </control>
          </mc:Choice>
        </mc:AlternateContent>
        <mc:AlternateContent xmlns:mc="http://schemas.openxmlformats.org/markup-compatibility/2006">
          <mc:Choice Requires="x14">
            <control shapeId="22562" r:id="rId29" name="Check Box 34">
              <controlPr defaultSize="0" autoFill="0" autoLine="0" autoPict="0">
                <anchor moveWithCells="1">
                  <from>
                    <xdr:col>22</xdr:col>
                    <xdr:colOff>152400</xdr:colOff>
                    <xdr:row>24</xdr:row>
                    <xdr:rowOff>0</xdr:rowOff>
                  </from>
                  <to>
                    <xdr:col>23</xdr:col>
                    <xdr:colOff>28575</xdr:colOff>
                    <xdr:row>24</xdr:row>
                    <xdr:rowOff>152400</xdr:rowOff>
                  </to>
                </anchor>
              </controlPr>
            </control>
          </mc:Choice>
        </mc:AlternateContent>
        <mc:AlternateContent xmlns:mc="http://schemas.openxmlformats.org/markup-compatibility/2006">
          <mc:Choice Requires="x14">
            <control shapeId="22563" r:id="rId30" name="Check Box 35">
              <controlPr defaultSize="0" autoFill="0" autoLine="0" autoPict="0">
                <anchor moveWithCells="1">
                  <from>
                    <xdr:col>22</xdr:col>
                    <xdr:colOff>152400</xdr:colOff>
                    <xdr:row>24</xdr:row>
                    <xdr:rowOff>0</xdr:rowOff>
                  </from>
                  <to>
                    <xdr:col>23</xdr:col>
                    <xdr:colOff>28575</xdr:colOff>
                    <xdr:row>24</xdr:row>
                    <xdr:rowOff>142875</xdr:rowOff>
                  </to>
                </anchor>
              </controlPr>
            </control>
          </mc:Choice>
        </mc:AlternateContent>
        <mc:AlternateContent xmlns:mc="http://schemas.openxmlformats.org/markup-compatibility/2006">
          <mc:Choice Requires="x14">
            <control shapeId="22564" r:id="rId31" name="Check Box 36">
              <controlPr defaultSize="0" autoFill="0" autoLine="0" autoPict="0">
                <anchor moveWithCells="1">
                  <from>
                    <xdr:col>22</xdr:col>
                    <xdr:colOff>152400</xdr:colOff>
                    <xdr:row>24</xdr:row>
                    <xdr:rowOff>0</xdr:rowOff>
                  </from>
                  <to>
                    <xdr:col>23</xdr:col>
                    <xdr:colOff>28575</xdr:colOff>
                    <xdr:row>24</xdr:row>
                    <xdr:rowOff>152400</xdr:rowOff>
                  </to>
                </anchor>
              </controlPr>
            </control>
          </mc:Choice>
        </mc:AlternateContent>
        <mc:AlternateContent xmlns:mc="http://schemas.openxmlformats.org/markup-compatibility/2006">
          <mc:Choice Requires="x14">
            <control shapeId="22565" r:id="rId32" name="Check Box 37">
              <controlPr defaultSize="0" autoFill="0" autoLine="0" autoPict="0">
                <anchor moveWithCells="1">
                  <from>
                    <xdr:col>22</xdr:col>
                    <xdr:colOff>152400</xdr:colOff>
                    <xdr:row>24</xdr:row>
                    <xdr:rowOff>0</xdr:rowOff>
                  </from>
                  <to>
                    <xdr:col>23</xdr:col>
                    <xdr:colOff>28575</xdr:colOff>
                    <xdr:row>24</xdr:row>
                    <xdr:rowOff>171450</xdr:rowOff>
                  </to>
                </anchor>
              </controlPr>
            </control>
          </mc:Choice>
        </mc:AlternateContent>
        <mc:AlternateContent xmlns:mc="http://schemas.openxmlformats.org/markup-compatibility/2006">
          <mc:Choice Requires="x14">
            <control shapeId="22566" r:id="rId33" name="Check Box 38">
              <controlPr defaultSize="0" autoFill="0" autoLine="0" autoPict="0">
                <anchor moveWithCells="1">
                  <from>
                    <xdr:col>22</xdr:col>
                    <xdr:colOff>152400</xdr:colOff>
                    <xdr:row>24</xdr:row>
                    <xdr:rowOff>0</xdr:rowOff>
                  </from>
                  <to>
                    <xdr:col>23</xdr:col>
                    <xdr:colOff>28575</xdr:colOff>
                    <xdr:row>24</xdr:row>
                    <xdr:rowOff>142875</xdr:rowOff>
                  </to>
                </anchor>
              </controlPr>
            </control>
          </mc:Choice>
        </mc:AlternateContent>
        <mc:AlternateContent xmlns:mc="http://schemas.openxmlformats.org/markup-compatibility/2006">
          <mc:Choice Requires="x14">
            <control shapeId="22567" r:id="rId34" name="Check Box 39">
              <controlPr defaultSize="0" autoFill="0" autoLine="0" autoPict="0">
                <anchor moveWithCells="1">
                  <from>
                    <xdr:col>22</xdr:col>
                    <xdr:colOff>152400</xdr:colOff>
                    <xdr:row>25</xdr:row>
                    <xdr:rowOff>0</xdr:rowOff>
                  </from>
                  <to>
                    <xdr:col>23</xdr:col>
                    <xdr:colOff>28575</xdr:colOff>
                    <xdr:row>25</xdr:row>
                    <xdr:rowOff>152400</xdr:rowOff>
                  </to>
                </anchor>
              </controlPr>
            </control>
          </mc:Choice>
        </mc:AlternateContent>
        <mc:AlternateContent xmlns:mc="http://schemas.openxmlformats.org/markup-compatibility/2006">
          <mc:Choice Requires="x14">
            <control shapeId="22568" r:id="rId35" name="Check Box 40">
              <controlPr defaultSize="0" autoFill="0" autoLine="0" autoPict="0">
                <anchor moveWithCells="1">
                  <from>
                    <xdr:col>22</xdr:col>
                    <xdr:colOff>152400</xdr:colOff>
                    <xdr:row>25</xdr:row>
                    <xdr:rowOff>0</xdr:rowOff>
                  </from>
                  <to>
                    <xdr:col>23</xdr:col>
                    <xdr:colOff>28575</xdr:colOff>
                    <xdr:row>25</xdr:row>
                    <xdr:rowOff>142875</xdr:rowOff>
                  </to>
                </anchor>
              </controlPr>
            </control>
          </mc:Choice>
        </mc:AlternateContent>
        <mc:AlternateContent xmlns:mc="http://schemas.openxmlformats.org/markup-compatibility/2006">
          <mc:Choice Requires="x14">
            <control shapeId="22569" r:id="rId36" name="Check Box 41">
              <controlPr defaultSize="0" autoFill="0" autoLine="0" autoPict="0">
                <anchor moveWithCells="1">
                  <from>
                    <xdr:col>22</xdr:col>
                    <xdr:colOff>152400</xdr:colOff>
                    <xdr:row>25</xdr:row>
                    <xdr:rowOff>0</xdr:rowOff>
                  </from>
                  <to>
                    <xdr:col>23</xdr:col>
                    <xdr:colOff>28575</xdr:colOff>
                    <xdr:row>25</xdr:row>
                    <xdr:rowOff>152400</xdr:rowOff>
                  </to>
                </anchor>
              </controlPr>
            </control>
          </mc:Choice>
        </mc:AlternateContent>
        <mc:AlternateContent xmlns:mc="http://schemas.openxmlformats.org/markup-compatibility/2006">
          <mc:Choice Requires="x14">
            <control shapeId="22570" r:id="rId37" name="Check Box 42">
              <controlPr defaultSize="0" autoFill="0" autoLine="0" autoPict="0">
                <anchor moveWithCells="1">
                  <from>
                    <xdr:col>22</xdr:col>
                    <xdr:colOff>152400</xdr:colOff>
                    <xdr:row>25</xdr:row>
                    <xdr:rowOff>0</xdr:rowOff>
                  </from>
                  <to>
                    <xdr:col>23</xdr:col>
                    <xdr:colOff>28575</xdr:colOff>
                    <xdr:row>25</xdr:row>
                    <xdr:rowOff>171450</xdr:rowOff>
                  </to>
                </anchor>
              </controlPr>
            </control>
          </mc:Choice>
        </mc:AlternateContent>
        <mc:AlternateContent xmlns:mc="http://schemas.openxmlformats.org/markup-compatibility/2006">
          <mc:Choice Requires="x14">
            <control shapeId="22571" r:id="rId38" name="Check Box 43">
              <controlPr defaultSize="0" autoFill="0" autoLine="0" autoPict="0">
                <anchor moveWithCells="1">
                  <from>
                    <xdr:col>22</xdr:col>
                    <xdr:colOff>152400</xdr:colOff>
                    <xdr:row>25</xdr:row>
                    <xdr:rowOff>0</xdr:rowOff>
                  </from>
                  <to>
                    <xdr:col>23</xdr:col>
                    <xdr:colOff>28575</xdr:colOff>
                    <xdr:row>25</xdr:row>
                    <xdr:rowOff>142875</xdr:rowOff>
                  </to>
                </anchor>
              </controlPr>
            </control>
          </mc:Choice>
        </mc:AlternateContent>
        <mc:AlternateContent xmlns:mc="http://schemas.openxmlformats.org/markup-compatibility/2006">
          <mc:Choice Requires="x14">
            <control shapeId="22584" r:id="rId39" name="Check Box 56">
              <controlPr defaultSize="0" autoFill="0" autoLine="0" autoPict="0">
                <anchor moveWithCells="1">
                  <from>
                    <xdr:col>43</xdr:col>
                    <xdr:colOff>152400</xdr:colOff>
                    <xdr:row>31</xdr:row>
                    <xdr:rowOff>0</xdr:rowOff>
                  </from>
                  <to>
                    <xdr:col>44</xdr:col>
                    <xdr:colOff>28575</xdr:colOff>
                    <xdr:row>31</xdr:row>
                    <xdr:rowOff>152400</xdr:rowOff>
                  </to>
                </anchor>
              </controlPr>
            </control>
          </mc:Choice>
        </mc:AlternateContent>
        <mc:AlternateContent xmlns:mc="http://schemas.openxmlformats.org/markup-compatibility/2006">
          <mc:Choice Requires="x14">
            <control shapeId="22585" r:id="rId40" name="Check Box 57">
              <controlPr defaultSize="0" autoFill="0" autoLine="0" autoPict="0">
                <anchor moveWithCells="1">
                  <from>
                    <xdr:col>43</xdr:col>
                    <xdr:colOff>152400</xdr:colOff>
                    <xdr:row>31</xdr:row>
                    <xdr:rowOff>152400</xdr:rowOff>
                  </from>
                  <to>
                    <xdr:col>44</xdr:col>
                    <xdr:colOff>28575</xdr:colOff>
                    <xdr:row>33</xdr:row>
                    <xdr:rowOff>0</xdr:rowOff>
                  </to>
                </anchor>
              </controlPr>
            </control>
          </mc:Choice>
        </mc:AlternateContent>
        <mc:AlternateContent xmlns:mc="http://schemas.openxmlformats.org/markup-compatibility/2006">
          <mc:Choice Requires="x14">
            <control shapeId="22574" r:id="rId41" name="Check Box 46">
              <controlPr defaultSize="0" autoFill="0" autoLine="0" autoPict="0">
                <anchor moveWithCells="1">
                  <from>
                    <xdr:col>43</xdr:col>
                    <xdr:colOff>152400</xdr:colOff>
                    <xdr:row>30</xdr:row>
                    <xdr:rowOff>152400</xdr:rowOff>
                  </from>
                  <to>
                    <xdr:col>44</xdr:col>
                    <xdr:colOff>28575</xdr:colOff>
                    <xdr:row>31</xdr:row>
                    <xdr:rowOff>85725</xdr:rowOff>
                  </to>
                </anchor>
              </controlPr>
            </control>
          </mc:Choice>
        </mc:AlternateContent>
        <mc:AlternateContent xmlns:mc="http://schemas.openxmlformats.org/markup-compatibility/2006">
          <mc:Choice Requires="x14">
            <control shapeId="22582" r:id="rId42" name="Check Box 54">
              <controlPr defaultSize="0" autoFill="0" autoLine="0" autoPict="0">
                <anchor moveWithCells="1">
                  <from>
                    <xdr:col>43</xdr:col>
                    <xdr:colOff>152400</xdr:colOff>
                    <xdr:row>30</xdr:row>
                    <xdr:rowOff>0</xdr:rowOff>
                  </from>
                  <to>
                    <xdr:col>44</xdr:col>
                    <xdr:colOff>28575</xdr:colOff>
                    <xdr:row>30</xdr:row>
                    <xdr:rowOff>152400</xdr:rowOff>
                  </to>
                </anchor>
              </controlPr>
            </control>
          </mc:Choice>
        </mc:AlternateContent>
        <mc:AlternateContent xmlns:mc="http://schemas.openxmlformats.org/markup-compatibility/2006">
          <mc:Choice Requires="x14">
            <control shapeId="22583" r:id="rId43" name="Check Box 55">
              <controlPr defaultSize="0" autoFill="0" autoLine="0" autoPict="0">
                <anchor moveWithCells="1">
                  <from>
                    <xdr:col>43</xdr:col>
                    <xdr:colOff>152400</xdr:colOff>
                    <xdr:row>30</xdr:row>
                    <xdr:rowOff>152400</xdr:rowOff>
                  </from>
                  <to>
                    <xdr:col>44</xdr:col>
                    <xdr:colOff>28575</xdr:colOff>
                    <xdr:row>31</xdr:row>
                    <xdr:rowOff>85725</xdr:rowOff>
                  </to>
                </anchor>
              </controlPr>
            </control>
          </mc:Choice>
        </mc:AlternateContent>
        <mc:AlternateContent xmlns:mc="http://schemas.openxmlformats.org/markup-compatibility/2006">
          <mc:Choice Requires="x14">
            <control shapeId="22594" r:id="rId44" name="Check Box 66">
              <controlPr defaultSize="0" autoFill="0" autoLine="0" autoPict="0">
                <anchor moveWithCells="1">
                  <from>
                    <xdr:col>43</xdr:col>
                    <xdr:colOff>152400</xdr:colOff>
                    <xdr:row>30</xdr:row>
                    <xdr:rowOff>0</xdr:rowOff>
                  </from>
                  <to>
                    <xdr:col>44</xdr:col>
                    <xdr:colOff>28575</xdr:colOff>
                    <xdr:row>30</xdr:row>
                    <xdr:rowOff>152400</xdr:rowOff>
                  </to>
                </anchor>
              </controlPr>
            </control>
          </mc:Choice>
        </mc:AlternateContent>
        <mc:AlternateContent xmlns:mc="http://schemas.openxmlformats.org/markup-compatibility/2006">
          <mc:Choice Requires="x14">
            <control shapeId="22595" r:id="rId45" name="Check Box 67">
              <controlPr defaultSize="0" autoFill="0" autoLine="0" autoPict="0">
                <anchor moveWithCells="1">
                  <from>
                    <xdr:col>43</xdr:col>
                    <xdr:colOff>152400</xdr:colOff>
                    <xdr:row>30</xdr:row>
                    <xdr:rowOff>152400</xdr:rowOff>
                  </from>
                  <to>
                    <xdr:col>44</xdr:col>
                    <xdr:colOff>28575</xdr:colOff>
                    <xdr:row>31</xdr:row>
                    <xdr:rowOff>85725</xdr:rowOff>
                  </to>
                </anchor>
              </controlPr>
            </control>
          </mc:Choice>
        </mc:AlternateContent>
        <mc:AlternateContent xmlns:mc="http://schemas.openxmlformats.org/markup-compatibility/2006">
          <mc:Choice Requires="x14">
            <control shapeId="22596" r:id="rId46" name="Check Box 68">
              <controlPr defaultSize="0" autoFill="0" autoLine="0" autoPict="0">
                <anchor moveWithCells="1">
                  <from>
                    <xdr:col>43</xdr:col>
                    <xdr:colOff>152400</xdr:colOff>
                    <xdr:row>31</xdr:row>
                    <xdr:rowOff>0</xdr:rowOff>
                  </from>
                  <to>
                    <xdr:col>44</xdr:col>
                    <xdr:colOff>28575</xdr:colOff>
                    <xdr:row>31</xdr:row>
                    <xdr:rowOff>152400</xdr:rowOff>
                  </to>
                </anchor>
              </controlPr>
            </control>
          </mc:Choice>
        </mc:AlternateContent>
        <mc:AlternateContent xmlns:mc="http://schemas.openxmlformats.org/markup-compatibility/2006">
          <mc:Choice Requires="x14">
            <control shapeId="22597" r:id="rId47" name="Check Box 69">
              <controlPr defaultSize="0" autoFill="0" autoLine="0" autoPict="0">
                <anchor moveWithCells="1">
                  <from>
                    <xdr:col>43</xdr:col>
                    <xdr:colOff>152400</xdr:colOff>
                    <xdr:row>31</xdr:row>
                    <xdr:rowOff>152400</xdr:rowOff>
                  </from>
                  <to>
                    <xdr:col>44</xdr:col>
                    <xdr:colOff>28575</xdr:colOff>
                    <xdr:row>33</xdr:row>
                    <xdr:rowOff>0</xdr:rowOff>
                  </to>
                </anchor>
              </controlPr>
            </control>
          </mc:Choice>
        </mc:AlternateContent>
        <mc:AlternateContent xmlns:mc="http://schemas.openxmlformats.org/markup-compatibility/2006">
          <mc:Choice Requires="x14">
            <control shapeId="22572" r:id="rId48" name="Check Box 44">
              <controlPr defaultSize="0" autoFill="0" autoLine="0" autoPict="0">
                <anchor moveWithCells="1">
                  <from>
                    <xdr:col>43</xdr:col>
                    <xdr:colOff>152400</xdr:colOff>
                    <xdr:row>29</xdr:row>
                    <xdr:rowOff>0</xdr:rowOff>
                  </from>
                  <to>
                    <xdr:col>44</xdr:col>
                    <xdr:colOff>28575</xdr:colOff>
                    <xdr:row>29</xdr:row>
                    <xdr:rowOff>152400</xdr:rowOff>
                  </to>
                </anchor>
              </controlPr>
            </control>
          </mc:Choice>
        </mc:AlternateContent>
        <mc:AlternateContent xmlns:mc="http://schemas.openxmlformats.org/markup-compatibility/2006">
          <mc:Choice Requires="x14">
            <control shapeId="22573" r:id="rId49" name="Check Box 45">
              <controlPr defaultSize="0" autoFill="0" autoLine="0" autoPict="0">
                <anchor moveWithCells="1">
                  <from>
                    <xdr:col>43</xdr:col>
                    <xdr:colOff>152400</xdr:colOff>
                    <xdr:row>29</xdr:row>
                    <xdr:rowOff>152400</xdr:rowOff>
                  </from>
                  <to>
                    <xdr:col>44</xdr:col>
                    <xdr:colOff>28575</xdr:colOff>
                    <xdr:row>30</xdr:row>
                    <xdr:rowOff>85725</xdr:rowOff>
                  </to>
                </anchor>
              </controlPr>
            </control>
          </mc:Choice>
        </mc:AlternateContent>
        <mc:AlternateContent xmlns:mc="http://schemas.openxmlformats.org/markup-compatibility/2006">
          <mc:Choice Requires="x14">
            <control shapeId="22602" r:id="rId50" name="Check Box 74">
              <controlPr defaultSize="0" autoFill="0" autoLine="0" autoPict="0">
                <anchor moveWithCells="1">
                  <from>
                    <xdr:col>43</xdr:col>
                    <xdr:colOff>152400</xdr:colOff>
                    <xdr:row>38</xdr:row>
                    <xdr:rowOff>142875</xdr:rowOff>
                  </from>
                  <to>
                    <xdr:col>44</xdr:col>
                    <xdr:colOff>28575</xdr:colOff>
                    <xdr:row>39</xdr:row>
                    <xdr:rowOff>47625</xdr:rowOff>
                  </to>
                </anchor>
              </controlPr>
            </control>
          </mc:Choice>
        </mc:AlternateContent>
        <mc:AlternateContent xmlns:mc="http://schemas.openxmlformats.org/markup-compatibility/2006">
          <mc:Choice Requires="x14">
            <control shapeId="22603" r:id="rId51" name="Check Box 75">
              <controlPr defaultSize="0" autoFill="0" autoLine="0" autoPict="0">
                <anchor moveWithCells="1">
                  <from>
                    <xdr:col>43</xdr:col>
                    <xdr:colOff>152400</xdr:colOff>
                    <xdr:row>39</xdr:row>
                    <xdr:rowOff>0</xdr:rowOff>
                  </from>
                  <to>
                    <xdr:col>44</xdr:col>
                    <xdr:colOff>28575</xdr:colOff>
                    <xdr:row>39</xdr:row>
                    <xdr:rowOff>161925</xdr:rowOff>
                  </to>
                </anchor>
              </controlPr>
            </control>
          </mc:Choice>
        </mc:AlternateContent>
        <mc:AlternateContent xmlns:mc="http://schemas.openxmlformats.org/markup-compatibility/2006">
          <mc:Choice Requires="x14">
            <control shapeId="22604" r:id="rId52" name="Check Box 76">
              <controlPr defaultSize="0" autoFill="0" autoLine="0" autoPict="0">
                <anchor moveWithCells="1">
                  <from>
                    <xdr:col>43</xdr:col>
                    <xdr:colOff>152400</xdr:colOff>
                    <xdr:row>38</xdr:row>
                    <xdr:rowOff>152400</xdr:rowOff>
                  </from>
                  <to>
                    <xdr:col>44</xdr:col>
                    <xdr:colOff>28575</xdr:colOff>
                    <xdr:row>39</xdr:row>
                    <xdr:rowOff>47625</xdr:rowOff>
                  </to>
                </anchor>
              </controlPr>
            </control>
          </mc:Choice>
        </mc:AlternateContent>
        <mc:AlternateContent xmlns:mc="http://schemas.openxmlformats.org/markup-compatibility/2006">
          <mc:Choice Requires="x14">
            <control shapeId="22605" r:id="rId53" name="Check Box 77">
              <controlPr defaultSize="0" autoFill="0" autoLine="0" autoPict="0">
                <anchor moveWithCells="1">
                  <from>
                    <xdr:col>43</xdr:col>
                    <xdr:colOff>152400</xdr:colOff>
                    <xdr:row>39</xdr:row>
                    <xdr:rowOff>0</xdr:rowOff>
                  </from>
                  <to>
                    <xdr:col>44</xdr:col>
                    <xdr:colOff>28575</xdr:colOff>
                    <xdr:row>39</xdr:row>
                    <xdr:rowOff>152400</xdr:rowOff>
                  </to>
                </anchor>
              </controlPr>
            </control>
          </mc:Choice>
        </mc:AlternateContent>
        <mc:AlternateContent xmlns:mc="http://schemas.openxmlformats.org/markup-compatibility/2006">
          <mc:Choice Requires="x14">
            <control shapeId="22606" r:id="rId54" name="Check Box 78">
              <controlPr defaultSize="0" autoFill="0" autoLine="0" autoPict="0">
                <anchor moveWithCells="1">
                  <from>
                    <xdr:col>43</xdr:col>
                    <xdr:colOff>152400</xdr:colOff>
                    <xdr:row>39</xdr:row>
                    <xdr:rowOff>0</xdr:rowOff>
                  </from>
                  <to>
                    <xdr:col>44</xdr:col>
                    <xdr:colOff>28575</xdr:colOff>
                    <xdr:row>39</xdr:row>
                    <xdr:rowOff>152400</xdr:rowOff>
                  </to>
                </anchor>
              </controlPr>
            </control>
          </mc:Choice>
        </mc:AlternateContent>
        <mc:AlternateContent xmlns:mc="http://schemas.openxmlformats.org/markup-compatibility/2006">
          <mc:Choice Requires="x14">
            <control shapeId="22607" r:id="rId55" name="Check Box 79">
              <controlPr defaultSize="0" autoFill="0" autoLine="0" autoPict="0">
                <anchor moveWithCells="1">
                  <from>
                    <xdr:col>43</xdr:col>
                    <xdr:colOff>152400</xdr:colOff>
                    <xdr:row>39</xdr:row>
                    <xdr:rowOff>0</xdr:rowOff>
                  </from>
                  <to>
                    <xdr:col>44</xdr:col>
                    <xdr:colOff>28575</xdr:colOff>
                    <xdr:row>39</xdr:row>
                    <xdr:rowOff>152400</xdr:rowOff>
                  </to>
                </anchor>
              </controlPr>
            </control>
          </mc:Choice>
        </mc:AlternateContent>
        <mc:AlternateContent xmlns:mc="http://schemas.openxmlformats.org/markup-compatibility/2006">
          <mc:Choice Requires="x14">
            <control shapeId="22608" r:id="rId56" name="Check Box 80">
              <controlPr defaultSize="0" autoFill="0" autoLine="0" autoPict="0">
                <anchor moveWithCells="1">
                  <from>
                    <xdr:col>43</xdr:col>
                    <xdr:colOff>152400</xdr:colOff>
                    <xdr:row>39</xdr:row>
                    <xdr:rowOff>0</xdr:rowOff>
                  </from>
                  <to>
                    <xdr:col>44</xdr:col>
                    <xdr:colOff>28575</xdr:colOff>
                    <xdr:row>39</xdr:row>
                    <xdr:rowOff>152400</xdr:rowOff>
                  </to>
                </anchor>
              </controlPr>
            </control>
          </mc:Choice>
        </mc:AlternateContent>
        <mc:AlternateContent xmlns:mc="http://schemas.openxmlformats.org/markup-compatibility/2006">
          <mc:Choice Requires="x14">
            <control shapeId="22609" r:id="rId57" name="Check Box 81">
              <controlPr defaultSize="0" autoFill="0" autoLine="0" autoPict="0">
                <anchor moveWithCells="1">
                  <from>
                    <xdr:col>43</xdr:col>
                    <xdr:colOff>152400</xdr:colOff>
                    <xdr:row>39</xdr:row>
                    <xdr:rowOff>152400</xdr:rowOff>
                  </from>
                  <to>
                    <xdr:col>44</xdr:col>
                    <xdr:colOff>28575</xdr:colOff>
                    <xdr:row>40</xdr:row>
                    <xdr:rowOff>85725</xdr:rowOff>
                  </to>
                </anchor>
              </controlPr>
            </control>
          </mc:Choice>
        </mc:AlternateContent>
        <mc:AlternateContent xmlns:mc="http://schemas.openxmlformats.org/markup-compatibility/2006">
          <mc:Choice Requires="x14">
            <control shapeId="22610" r:id="rId58" name="Check Box 82">
              <controlPr defaultSize="0" autoFill="0" autoLine="0" autoPict="0">
                <anchor moveWithCells="1">
                  <from>
                    <xdr:col>43</xdr:col>
                    <xdr:colOff>152400</xdr:colOff>
                    <xdr:row>39</xdr:row>
                    <xdr:rowOff>0</xdr:rowOff>
                  </from>
                  <to>
                    <xdr:col>44</xdr:col>
                    <xdr:colOff>28575</xdr:colOff>
                    <xdr:row>39</xdr:row>
                    <xdr:rowOff>152400</xdr:rowOff>
                  </to>
                </anchor>
              </controlPr>
            </control>
          </mc:Choice>
        </mc:AlternateContent>
        <mc:AlternateContent xmlns:mc="http://schemas.openxmlformats.org/markup-compatibility/2006">
          <mc:Choice Requires="x14">
            <control shapeId="22611" r:id="rId59" name="Check Box 83">
              <controlPr defaultSize="0" autoFill="0" autoLine="0" autoPict="0">
                <anchor moveWithCells="1">
                  <from>
                    <xdr:col>43</xdr:col>
                    <xdr:colOff>152400</xdr:colOff>
                    <xdr:row>39</xdr:row>
                    <xdr:rowOff>152400</xdr:rowOff>
                  </from>
                  <to>
                    <xdr:col>44</xdr:col>
                    <xdr:colOff>28575</xdr:colOff>
                    <xdr:row>40</xdr:row>
                    <xdr:rowOff>85725</xdr:rowOff>
                  </to>
                </anchor>
              </controlPr>
            </control>
          </mc:Choice>
        </mc:AlternateContent>
        <mc:AlternateContent xmlns:mc="http://schemas.openxmlformats.org/markup-compatibility/2006">
          <mc:Choice Requires="x14">
            <control shapeId="22612" r:id="rId60" name="Check Box 84">
              <controlPr defaultSize="0" autoFill="0" autoLine="0" autoPict="0">
                <anchor moveWithCells="1">
                  <from>
                    <xdr:col>43</xdr:col>
                    <xdr:colOff>152400</xdr:colOff>
                    <xdr:row>39</xdr:row>
                    <xdr:rowOff>0</xdr:rowOff>
                  </from>
                  <to>
                    <xdr:col>44</xdr:col>
                    <xdr:colOff>28575</xdr:colOff>
                    <xdr:row>39</xdr:row>
                    <xdr:rowOff>152400</xdr:rowOff>
                  </to>
                </anchor>
              </controlPr>
            </control>
          </mc:Choice>
        </mc:AlternateContent>
        <mc:AlternateContent xmlns:mc="http://schemas.openxmlformats.org/markup-compatibility/2006">
          <mc:Choice Requires="x14">
            <control shapeId="22613" r:id="rId61" name="Check Box 85">
              <controlPr defaultSize="0" autoFill="0" autoLine="0" autoPict="0">
                <anchor moveWithCells="1">
                  <from>
                    <xdr:col>43</xdr:col>
                    <xdr:colOff>152400</xdr:colOff>
                    <xdr:row>39</xdr:row>
                    <xdr:rowOff>0</xdr:rowOff>
                  </from>
                  <to>
                    <xdr:col>44</xdr:col>
                    <xdr:colOff>28575</xdr:colOff>
                    <xdr:row>39</xdr:row>
                    <xdr:rowOff>152400</xdr:rowOff>
                  </to>
                </anchor>
              </controlPr>
            </control>
          </mc:Choice>
        </mc:AlternateContent>
        <mc:AlternateContent xmlns:mc="http://schemas.openxmlformats.org/markup-compatibility/2006">
          <mc:Choice Requires="x14">
            <control shapeId="22614" r:id="rId62" name="Check Box 86">
              <controlPr defaultSize="0" autoFill="0" autoLine="0" autoPict="0">
                <anchor moveWithCells="1">
                  <from>
                    <xdr:col>43</xdr:col>
                    <xdr:colOff>152400</xdr:colOff>
                    <xdr:row>39</xdr:row>
                    <xdr:rowOff>0</xdr:rowOff>
                  </from>
                  <to>
                    <xdr:col>44</xdr:col>
                    <xdr:colOff>28575</xdr:colOff>
                    <xdr:row>39</xdr:row>
                    <xdr:rowOff>152400</xdr:rowOff>
                  </to>
                </anchor>
              </controlPr>
            </control>
          </mc:Choice>
        </mc:AlternateContent>
        <mc:AlternateContent xmlns:mc="http://schemas.openxmlformats.org/markup-compatibility/2006">
          <mc:Choice Requires="x14">
            <control shapeId="22615" r:id="rId63" name="Check Box 87">
              <controlPr defaultSize="0" autoFill="0" autoLine="0" autoPict="0">
                <anchor moveWithCells="1">
                  <from>
                    <xdr:col>43</xdr:col>
                    <xdr:colOff>152400</xdr:colOff>
                    <xdr:row>39</xdr:row>
                    <xdr:rowOff>152400</xdr:rowOff>
                  </from>
                  <to>
                    <xdr:col>44</xdr:col>
                    <xdr:colOff>28575</xdr:colOff>
                    <xdr:row>40</xdr:row>
                    <xdr:rowOff>85725</xdr:rowOff>
                  </to>
                </anchor>
              </controlPr>
            </control>
          </mc:Choice>
        </mc:AlternateContent>
        <mc:AlternateContent xmlns:mc="http://schemas.openxmlformats.org/markup-compatibility/2006">
          <mc:Choice Requires="x14">
            <control shapeId="22591" r:id="rId64" name="Check Box 63">
              <controlPr defaultSize="0" autoFill="0" autoLine="0" autoPict="0">
                <anchor moveWithCells="1">
                  <from>
                    <xdr:col>43</xdr:col>
                    <xdr:colOff>152400</xdr:colOff>
                    <xdr:row>36</xdr:row>
                    <xdr:rowOff>152400</xdr:rowOff>
                  </from>
                  <to>
                    <xdr:col>44</xdr:col>
                    <xdr:colOff>28575</xdr:colOff>
                    <xdr:row>38</xdr:row>
                    <xdr:rowOff>0</xdr:rowOff>
                  </to>
                </anchor>
              </controlPr>
            </control>
          </mc:Choice>
        </mc:AlternateContent>
        <mc:AlternateContent xmlns:mc="http://schemas.openxmlformats.org/markup-compatibility/2006">
          <mc:Choice Requires="x14">
            <control shapeId="22592" r:id="rId65" name="Check Box 64">
              <controlPr defaultSize="0" autoFill="0" autoLine="0" autoPict="0">
                <anchor moveWithCells="1">
                  <from>
                    <xdr:col>43</xdr:col>
                    <xdr:colOff>152400</xdr:colOff>
                    <xdr:row>36</xdr:row>
                    <xdr:rowOff>0</xdr:rowOff>
                  </from>
                  <to>
                    <xdr:col>44</xdr:col>
                    <xdr:colOff>28575</xdr:colOff>
                    <xdr:row>36</xdr:row>
                    <xdr:rowOff>152400</xdr:rowOff>
                  </to>
                </anchor>
              </controlPr>
            </control>
          </mc:Choice>
        </mc:AlternateContent>
        <mc:AlternateContent xmlns:mc="http://schemas.openxmlformats.org/markup-compatibility/2006">
          <mc:Choice Requires="x14">
            <control shapeId="22593" r:id="rId66" name="Check Box 65">
              <controlPr defaultSize="0" autoFill="0" autoLine="0" autoPict="0">
                <anchor moveWithCells="1">
                  <from>
                    <xdr:col>43</xdr:col>
                    <xdr:colOff>152400</xdr:colOff>
                    <xdr:row>36</xdr:row>
                    <xdr:rowOff>152400</xdr:rowOff>
                  </from>
                  <to>
                    <xdr:col>44</xdr:col>
                    <xdr:colOff>28575</xdr:colOff>
                    <xdr:row>38</xdr:row>
                    <xdr:rowOff>0</xdr:rowOff>
                  </to>
                </anchor>
              </controlPr>
            </control>
          </mc:Choice>
        </mc:AlternateContent>
        <mc:AlternateContent xmlns:mc="http://schemas.openxmlformats.org/markup-compatibility/2006">
          <mc:Choice Requires="x14">
            <control shapeId="22600" r:id="rId67" name="Check Box 72">
              <controlPr defaultSize="0" autoFill="0" autoLine="0" autoPict="0">
                <anchor moveWithCells="1">
                  <from>
                    <xdr:col>43</xdr:col>
                    <xdr:colOff>152400</xdr:colOff>
                    <xdr:row>36</xdr:row>
                    <xdr:rowOff>0</xdr:rowOff>
                  </from>
                  <to>
                    <xdr:col>44</xdr:col>
                    <xdr:colOff>28575</xdr:colOff>
                    <xdr:row>36</xdr:row>
                    <xdr:rowOff>152400</xdr:rowOff>
                  </to>
                </anchor>
              </controlPr>
            </control>
          </mc:Choice>
        </mc:AlternateContent>
        <mc:AlternateContent xmlns:mc="http://schemas.openxmlformats.org/markup-compatibility/2006">
          <mc:Choice Requires="x14">
            <control shapeId="22601" r:id="rId68" name="Check Box 73">
              <controlPr defaultSize="0" autoFill="0" autoLine="0" autoPict="0">
                <anchor moveWithCells="1">
                  <from>
                    <xdr:col>43</xdr:col>
                    <xdr:colOff>152400</xdr:colOff>
                    <xdr:row>36</xdr:row>
                    <xdr:rowOff>152400</xdr:rowOff>
                  </from>
                  <to>
                    <xdr:col>44</xdr:col>
                    <xdr:colOff>28575</xdr:colOff>
                    <xdr:row>38</xdr:row>
                    <xdr:rowOff>0</xdr:rowOff>
                  </to>
                </anchor>
              </controlPr>
            </control>
          </mc:Choice>
        </mc:AlternateContent>
        <mc:AlternateContent xmlns:mc="http://schemas.openxmlformats.org/markup-compatibility/2006">
          <mc:Choice Requires="x14">
            <control shapeId="22575" r:id="rId69" name="Check Box 47">
              <controlPr defaultSize="0" autoFill="0" autoLine="0" autoPict="0">
                <anchor moveWithCells="1">
                  <from>
                    <xdr:col>43</xdr:col>
                    <xdr:colOff>152400</xdr:colOff>
                    <xdr:row>33</xdr:row>
                    <xdr:rowOff>142875</xdr:rowOff>
                  </from>
                  <to>
                    <xdr:col>44</xdr:col>
                    <xdr:colOff>28575</xdr:colOff>
                    <xdr:row>34</xdr:row>
                    <xdr:rowOff>47625</xdr:rowOff>
                  </to>
                </anchor>
              </controlPr>
            </control>
          </mc:Choice>
        </mc:AlternateContent>
        <mc:AlternateContent xmlns:mc="http://schemas.openxmlformats.org/markup-compatibility/2006">
          <mc:Choice Requires="x14">
            <control shapeId="22576" r:id="rId70" name="Check Box 48">
              <controlPr defaultSize="0" autoFill="0" autoLine="0" autoPict="0">
                <anchor moveWithCells="1">
                  <from>
                    <xdr:col>43</xdr:col>
                    <xdr:colOff>152400</xdr:colOff>
                    <xdr:row>34</xdr:row>
                    <xdr:rowOff>142875</xdr:rowOff>
                  </from>
                  <to>
                    <xdr:col>44</xdr:col>
                    <xdr:colOff>28575</xdr:colOff>
                    <xdr:row>36</xdr:row>
                    <xdr:rowOff>0</xdr:rowOff>
                  </to>
                </anchor>
              </controlPr>
            </control>
          </mc:Choice>
        </mc:AlternateContent>
        <mc:AlternateContent xmlns:mc="http://schemas.openxmlformats.org/markup-compatibility/2006">
          <mc:Choice Requires="x14">
            <control shapeId="22586" r:id="rId71" name="Check Box 58">
              <controlPr defaultSize="0" autoFill="0" autoLine="0" autoPict="0">
                <anchor moveWithCells="1">
                  <from>
                    <xdr:col>43</xdr:col>
                    <xdr:colOff>152400</xdr:colOff>
                    <xdr:row>33</xdr:row>
                    <xdr:rowOff>152400</xdr:rowOff>
                  </from>
                  <to>
                    <xdr:col>44</xdr:col>
                    <xdr:colOff>28575</xdr:colOff>
                    <xdr:row>34</xdr:row>
                    <xdr:rowOff>47625</xdr:rowOff>
                  </to>
                </anchor>
              </controlPr>
            </control>
          </mc:Choice>
        </mc:AlternateContent>
        <mc:AlternateContent xmlns:mc="http://schemas.openxmlformats.org/markup-compatibility/2006">
          <mc:Choice Requires="x14">
            <control shapeId="22587" r:id="rId72" name="Check Box 59">
              <controlPr defaultSize="0" autoFill="0" autoLine="0" autoPict="0">
                <anchor moveWithCells="1">
                  <from>
                    <xdr:col>43</xdr:col>
                    <xdr:colOff>152400</xdr:colOff>
                    <xdr:row>34</xdr:row>
                    <xdr:rowOff>152400</xdr:rowOff>
                  </from>
                  <to>
                    <xdr:col>44</xdr:col>
                    <xdr:colOff>28575</xdr:colOff>
                    <xdr:row>36</xdr:row>
                    <xdr:rowOff>0</xdr:rowOff>
                  </to>
                </anchor>
              </controlPr>
            </control>
          </mc:Choice>
        </mc:AlternateContent>
        <mc:AlternateContent xmlns:mc="http://schemas.openxmlformats.org/markup-compatibility/2006">
          <mc:Choice Requires="x14">
            <control shapeId="22588" r:id="rId73" name="Check Box 60">
              <controlPr defaultSize="0" autoFill="0" autoLine="0" autoPict="0">
                <anchor moveWithCells="1">
                  <from>
                    <xdr:col>43</xdr:col>
                    <xdr:colOff>152400</xdr:colOff>
                    <xdr:row>34</xdr:row>
                    <xdr:rowOff>0</xdr:rowOff>
                  </from>
                  <to>
                    <xdr:col>44</xdr:col>
                    <xdr:colOff>28575</xdr:colOff>
                    <xdr:row>34</xdr:row>
                    <xdr:rowOff>152400</xdr:rowOff>
                  </to>
                </anchor>
              </controlPr>
            </control>
          </mc:Choice>
        </mc:AlternateContent>
        <mc:AlternateContent xmlns:mc="http://schemas.openxmlformats.org/markup-compatibility/2006">
          <mc:Choice Requires="x14">
            <control shapeId="22589" r:id="rId74" name="Check Box 61">
              <controlPr defaultSize="0" autoFill="0" autoLine="0" autoPict="0">
                <anchor moveWithCells="1">
                  <from>
                    <xdr:col>43</xdr:col>
                    <xdr:colOff>152400</xdr:colOff>
                    <xdr:row>34</xdr:row>
                    <xdr:rowOff>152400</xdr:rowOff>
                  </from>
                  <to>
                    <xdr:col>44</xdr:col>
                    <xdr:colOff>28575</xdr:colOff>
                    <xdr:row>36</xdr:row>
                    <xdr:rowOff>0</xdr:rowOff>
                  </to>
                </anchor>
              </controlPr>
            </control>
          </mc:Choice>
        </mc:AlternateContent>
        <mc:AlternateContent xmlns:mc="http://schemas.openxmlformats.org/markup-compatibility/2006">
          <mc:Choice Requires="x14">
            <control shapeId="22590" r:id="rId75" name="Check Box 62">
              <controlPr defaultSize="0" autoFill="0" autoLine="0" autoPict="0">
                <anchor moveWithCells="1">
                  <from>
                    <xdr:col>43</xdr:col>
                    <xdr:colOff>152400</xdr:colOff>
                    <xdr:row>34</xdr:row>
                    <xdr:rowOff>152400</xdr:rowOff>
                  </from>
                  <to>
                    <xdr:col>44</xdr:col>
                    <xdr:colOff>28575</xdr:colOff>
                    <xdr:row>36</xdr:row>
                    <xdr:rowOff>0</xdr:rowOff>
                  </to>
                </anchor>
              </controlPr>
            </control>
          </mc:Choice>
        </mc:AlternateContent>
        <mc:AlternateContent xmlns:mc="http://schemas.openxmlformats.org/markup-compatibility/2006">
          <mc:Choice Requires="x14">
            <control shapeId="22598" r:id="rId76" name="Check Box 70">
              <controlPr defaultSize="0" autoFill="0" autoLine="0" autoPict="0">
                <anchor moveWithCells="1">
                  <from>
                    <xdr:col>43</xdr:col>
                    <xdr:colOff>152400</xdr:colOff>
                    <xdr:row>34</xdr:row>
                    <xdr:rowOff>0</xdr:rowOff>
                  </from>
                  <to>
                    <xdr:col>44</xdr:col>
                    <xdr:colOff>28575</xdr:colOff>
                    <xdr:row>34</xdr:row>
                    <xdr:rowOff>152400</xdr:rowOff>
                  </to>
                </anchor>
              </controlPr>
            </control>
          </mc:Choice>
        </mc:AlternateContent>
        <mc:AlternateContent xmlns:mc="http://schemas.openxmlformats.org/markup-compatibility/2006">
          <mc:Choice Requires="x14">
            <control shapeId="22599" r:id="rId77" name="Check Box 71">
              <controlPr defaultSize="0" autoFill="0" autoLine="0" autoPict="0">
                <anchor moveWithCells="1">
                  <from>
                    <xdr:col>43</xdr:col>
                    <xdr:colOff>152400</xdr:colOff>
                    <xdr:row>34</xdr:row>
                    <xdr:rowOff>152400</xdr:rowOff>
                  </from>
                  <to>
                    <xdr:col>44</xdr:col>
                    <xdr:colOff>28575</xdr:colOff>
                    <xdr:row>36</xdr:row>
                    <xdr:rowOff>0</xdr:rowOff>
                  </to>
                </anchor>
              </controlPr>
            </control>
          </mc:Choice>
        </mc:AlternateContent>
        <mc:AlternateContent xmlns:mc="http://schemas.openxmlformats.org/markup-compatibility/2006">
          <mc:Choice Requires="x14">
            <control shapeId="22616" r:id="rId78" name="Check Box 88">
              <controlPr defaultSize="0" autoFill="0" autoLine="0" autoPict="0">
                <anchor moveWithCells="1">
                  <from>
                    <xdr:col>43</xdr:col>
                    <xdr:colOff>152400</xdr:colOff>
                    <xdr:row>38</xdr:row>
                    <xdr:rowOff>142875</xdr:rowOff>
                  </from>
                  <to>
                    <xdr:col>44</xdr:col>
                    <xdr:colOff>28575</xdr:colOff>
                    <xdr:row>39</xdr:row>
                    <xdr:rowOff>47625</xdr:rowOff>
                  </to>
                </anchor>
              </controlPr>
            </control>
          </mc:Choice>
        </mc:AlternateContent>
        <mc:AlternateContent xmlns:mc="http://schemas.openxmlformats.org/markup-compatibility/2006">
          <mc:Choice Requires="x14">
            <control shapeId="22617" r:id="rId79" name="Check Box 89">
              <controlPr defaultSize="0" autoFill="0" autoLine="0" autoPict="0">
                <anchor moveWithCells="1">
                  <from>
                    <xdr:col>43</xdr:col>
                    <xdr:colOff>152400</xdr:colOff>
                    <xdr:row>39</xdr:row>
                    <xdr:rowOff>142875</xdr:rowOff>
                  </from>
                  <to>
                    <xdr:col>44</xdr:col>
                    <xdr:colOff>28575</xdr:colOff>
                    <xdr:row>40</xdr:row>
                    <xdr:rowOff>85725</xdr:rowOff>
                  </to>
                </anchor>
              </controlPr>
            </control>
          </mc:Choice>
        </mc:AlternateContent>
        <mc:AlternateContent xmlns:mc="http://schemas.openxmlformats.org/markup-compatibility/2006">
          <mc:Choice Requires="x14">
            <control shapeId="22618" r:id="rId80" name="Check Box 90">
              <controlPr defaultSize="0" autoFill="0" autoLine="0" autoPict="0">
                <anchor moveWithCells="1">
                  <from>
                    <xdr:col>43</xdr:col>
                    <xdr:colOff>152400</xdr:colOff>
                    <xdr:row>38</xdr:row>
                    <xdr:rowOff>152400</xdr:rowOff>
                  </from>
                  <to>
                    <xdr:col>44</xdr:col>
                    <xdr:colOff>28575</xdr:colOff>
                    <xdr:row>39</xdr:row>
                    <xdr:rowOff>47625</xdr:rowOff>
                  </to>
                </anchor>
              </controlPr>
            </control>
          </mc:Choice>
        </mc:AlternateContent>
        <mc:AlternateContent xmlns:mc="http://schemas.openxmlformats.org/markup-compatibility/2006">
          <mc:Choice Requires="x14">
            <control shapeId="22619" r:id="rId81" name="Check Box 91">
              <controlPr defaultSize="0" autoFill="0" autoLine="0" autoPict="0">
                <anchor moveWithCells="1">
                  <from>
                    <xdr:col>43</xdr:col>
                    <xdr:colOff>152400</xdr:colOff>
                    <xdr:row>39</xdr:row>
                    <xdr:rowOff>152400</xdr:rowOff>
                  </from>
                  <to>
                    <xdr:col>44</xdr:col>
                    <xdr:colOff>28575</xdr:colOff>
                    <xdr:row>40</xdr:row>
                    <xdr:rowOff>85725</xdr:rowOff>
                  </to>
                </anchor>
              </controlPr>
            </control>
          </mc:Choice>
        </mc:AlternateContent>
        <mc:AlternateContent xmlns:mc="http://schemas.openxmlformats.org/markup-compatibility/2006">
          <mc:Choice Requires="x14">
            <control shapeId="22620" r:id="rId82" name="Check Box 92">
              <controlPr defaultSize="0" autoFill="0" autoLine="0" autoPict="0">
                <anchor moveWithCells="1">
                  <from>
                    <xdr:col>43</xdr:col>
                    <xdr:colOff>152400</xdr:colOff>
                    <xdr:row>39</xdr:row>
                    <xdr:rowOff>0</xdr:rowOff>
                  </from>
                  <to>
                    <xdr:col>44</xdr:col>
                    <xdr:colOff>28575</xdr:colOff>
                    <xdr:row>39</xdr:row>
                    <xdr:rowOff>152400</xdr:rowOff>
                  </to>
                </anchor>
              </controlPr>
            </control>
          </mc:Choice>
        </mc:AlternateContent>
        <mc:AlternateContent xmlns:mc="http://schemas.openxmlformats.org/markup-compatibility/2006">
          <mc:Choice Requires="x14">
            <control shapeId="22621" r:id="rId83" name="Check Box 93">
              <controlPr defaultSize="0" autoFill="0" autoLine="0" autoPict="0">
                <anchor moveWithCells="1">
                  <from>
                    <xdr:col>43</xdr:col>
                    <xdr:colOff>152400</xdr:colOff>
                    <xdr:row>39</xdr:row>
                    <xdr:rowOff>152400</xdr:rowOff>
                  </from>
                  <to>
                    <xdr:col>44</xdr:col>
                    <xdr:colOff>28575</xdr:colOff>
                    <xdr:row>40</xdr:row>
                    <xdr:rowOff>85725</xdr:rowOff>
                  </to>
                </anchor>
              </controlPr>
            </control>
          </mc:Choice>
        </mc:AlternateContent>
        <mc:AlternateContent xmlns:mc="http://schemas.openxmlformats.org/markup-compatibility/2006">
          <mc:Choice Requires="x14">
            <control shapeId="22622" r:id="rId84" name="Check Box 94">
              <controlPr defaultSize="0" autoFill="0" autoLine="0" autoPict="0">
                <anchor moveWithCells="1">
                  <from>
                    <xdr:col>43</xdr:col>
                    <xdr:colOff>152400</xdr:colOff>
                    <xdr:row>39</xdr:row>
                    <xdr:rowOff>152400</xdr:rowOff>
                  </from>
                  <to>
                    <xdr:col>44</xdr:col>
                    <xdr:colOff>28575</xdr:colOff>
                    <xdr:row>40</xdr:row>
                    <xdr:rowOff>85725</xdr:rowOff>
                  </to>
                </anchor>
              </controlPr>
            </control>
          </mc:Choice>
        </mc:AlternateContent>
        <mc:AlternateContent xmlns:mc="http://schemas.openxmlformats.org/markup-compatibility/2006">
          <mc:Choice Requires="x14">
            <control shapeId="22623" r:id="rId85" name="Check Box 95">
              <controlPr defaultSize="0" autoFill="0" autoLine="0" autoPict="0">
                <anchor moveWithCells="1">
                  <from>
                    <xdr:col>43</xdr:col>
                    <xdr:colOff>152400</xdr:colOff>
                    <xdr:row>39</xdr:row>
                    <xdr:rowOff>0</xdr:rowOff>
                  </from>
                  <to>
                    <xdr:col>44</xdr:col>
                    <xdr:colOff>28575</xdr:colOff>
                    <xdr:row>39</xdr:row>
                    <xdr:rowOff>152400</xdr:rowOff>
                  </to>
                </anchor>
              </controlPr>
            </control>
          </mc:Choice>
        </mc:AlternateContent>
        <mc:AlternateContent xmlns:mc="http://schemas.openxmlformats.org/markup-compatibility/2006">
          <mc:Choice Requires="x14">
            <control shapeId="22624" r:id="rId86" name="Check Box 96">
              <controlPr defaultSize="0" autoFill="0" autoLine="0" autoPict="0">
                <anchor moveWithCells="1">
                  <from>
                    <xdr:col>43</xdr:col>
                    <xdr:colOff>152400</xdr:colOff>
                    <xdr:row>39</xdr:row>
                    <xdr:rowOff>152400</xdr:rowOff>
                  </from>
                  <to>
                    <xdr:col>44</xdr:col>
                    <xdr:colOff>28575</xdr:colOff>
                    <xdr:row>40</xdr:row>
                    <xdr:rowOff>85725</xdr:rowOff>
                  </to>
                </anchor>
              </controlPr>
            </control>
          </mc:Choice>
        </mc:AlternateContent>
        <mc:AlternateContent xmlns:mc="http://schemas.openxmlformats.org/markup-compatibility/2006">
          <mc:Choice Requires="x14">
            <control shapeId="22625" r:id="rId87" name="Check Box 97">
              <controlPr defaultSize="0" autoFill="0" autoLine="0" autoPict="0">
                <anchor moveWithCells="1">
                  <from>
                    <xdr:col>43</xdr:col>
                    <xdr:colOff>152400</xdr:colOff>
                    <xdr:row>40</xdr:row>
                    <xdr:rowOff>152400</xdr:rowOff>
                  </from>
                  <to>
                    <xdr:col>44</xdr:col>
                    <xdr:colOff>28575</xdr:colOff>
                    <xdr:row>42</xdr:row>
                    <xdr:rowOff>0</xdr:rowOff>
                  </to>
                </anchor>
              </controlPr>
            </control>
          </mc:Choice>
        </mc:AlternateContent>
        <mc:AlternateContent xmlns:mc="http://schemas.openxmlformats.org/markup-compatibility/2006">
          <mc:Choice Requires="x14">
            <control shapeId="22626" r:id="rId88" name="Check Box 98">
              <controlPr defaultSize="0" autoFill="0" autoLine="0" autoPict="0">
                <anchor moveWithCells="1">
                  <from>
                    <xdr:col>43</xdr:col>
                    <xdr:colOff>152400</xdr:colOff>
                    <xdr:row>40</xdr:row>
                    <xdr:rowOff>0</xdr:rowOff>
                  </from>
                  <to>
                    <xdr:col>44</xdr:col>
                    <xdr:colOff>28575</xdr:colOff>
                    <xdr:row>40</xdr:row>
                    <xdr:rowOff>152400</xdr:rowOff>
                  </to>
                </anchor>
              </controlPr>
            </control>
          </mc:Choice>
        </mc:AlternateContent>
        <mc:AlternateContent xmlns:mc="http://schemas.openxmlformats.org/markup-compatibility/2006">
          <mc:Choice Requires="x14">
            <control shapeId="22627" r:id="rId89" name="Check Box 99">
              <controlPr defaultSize="0" autoFill="0" autoLine="0" autoPict="0">
                <anchor moveWithCells="1">
                  <from>
                    <xdr:col>43</xdr:col>
                    <xdr:colOff>152400</xdr:colOff>
                    <xdr:row>40</xdr:row>
                    <xdr:rowOff>152400</xdr:rowOff>
                  </from>
                  <to>
                    <xdr:col>44</xdr:col>
                    <xdr:colOff>28575</xdr:colOff>
                    <xdr:row>42</xdr:row>
                    <xdr:rowOff>0</xdr:rowOff>
                  </to>
                </anchor>
              </controlPr>
            </control>
          </mc:Choice>
        </mc:AlternateContent>
        <mc:AlternateContent xmlns:mc="http://schemas.openxmlformats.org/markup-compatibility/2006">
          <mc:Choice Requires="x14">
            <control shapeId="22628" r:id="rId90" name="Check Box 100">
              <controlPr defaultSize="0" autoFill="0" autoLine="0" autoPict="0">
                <anchor moveWithCells="1">
                  <from>
                    <xdr:col>43</xdr:col>
                    <xdr:colOff>152400</xdr:colOff>
                    <xdr:row>40</xdr:row>
                    <xdr:rowOff>0</xdr:rowOff>
                  </from>
                  <to>
                    <xdr:col>44</xdr:col>
                    <xdr:colOff>28575</xdr:colOff>
                    <xdr:row>40</xdr:row>
                    <xdr:rowOff>152400</xdr:rowOff>
                  </to>
                </anchor>
              </controlPr>
            </control>
          </mc:Choice>
        </mc:AlternateContent>
        <mc:AlternateContent xmlns:mc="http://schemas.openxmlformats.org/markup-compatibility/2006">
          <mc:Choice Requires="x14">
            <control shapeId="22629" r:id="rId91" name="Check Box 101">
              <controlPr defaultSize="0" autoFill="0" autoLine="0" autoPict="0">
                <anchor moveWithCells="1">
                  <from>
                    <xdr:col>43</xdr:col>
                    <xdr:colOff>152400</xdr:colOff>
                    <xdr:row>40</xdr:row>
                    <xdr:rowOff>152400</xdr:rowOff>
                  </from>
                  <to>
                    <xdr:col>44</xdr:col>
                    <xdr:colOff>28575</xdr:colOff>
                    <xdr:row>42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28"/>
  <sheetViews>
    <sheetView zoomScale="80" zoomScaleNormal="80" workbookViewId="0">
      <selection activeCell="N21" sqref="N21"/>
    </sheetView>
  </sheetViews>
  <sheetFormatPr defaultRowHeight="17.25" customHeight="1" x14ac:dyDescent="0.15"/>
  <cols>
    <col min="1" max="1" width="1.26953125" style="42" customWidth="1"/>
    <col min="2" max="2" width="3.1796875" style="42" customWidth="1"/>
    <col min="3" max="3" width="6.81640625" style="42" customWidth="1"/>
    <col min="4" max="4" width="6.90625" style="42" customWidth="1"/>
    <col min="5" max="5" width="19.6328125" style="42" customWidth="1"/>
    <col min="6" max="6" width="4.453125" style="42" customWidth="1"/>
    <col min="7" max="7" width="15.81640625" style="42" customWidth="1"/>
    <col min="8" max="8" width="2.26953125" style="42" customWidth="1"/>
    <col min="9" max="9" width="4.54296875" style="42" customWidth="1"/>
    <col min="10" max="10" width="8.7265625" style="42" customWidth="1"/>
    <col min="11" max="16384" width="8.7265625" style="42"/>
  </cols>
  <sheetData>
    <row r="1" spans="2:11" ht="17.25" customHeight="1" x14ac:dyDescent="0.15">
      <c r="B1" s="141"/>
      <c r="C1" s="141"/>
      <c r="D1" s="141"/>
      <c r="E1" s="141"/>
      <c r="F1" s="141"/>
      <c r="G1" s="141"/>
    </row>
    <row r="2" spans="2:11" ht="17.25" customHeight="1" x14ac:dyDescent="0.15">
      <c r="B2" s="215" t="s">
        <v>122</v>
      </c>
      <c r="C2" s="216"/>
      <c r="D2" s="216"/>
      <c r="E2" s="141"/>
      <c r="F2" s="141"/>
      <c r="G2" s="141"/>
      <c r="J2" s="106" t="s">
        <v>96</v>
      </c>
    </row>
    <row r="3" spans="2:11" ht="17.25" customHeight="1" x14ac:dyDescent="0.15">
      <c r="B3" s="141"/>
      <c r="C3" s="141"/>
      <c r="D3" s="141"/>
      <c r="E3" s="141"/>
      <c r="F3" s="141"/>
      <c r="G3" s="213" t="str">
        <f>"東大阪福障児第"&amp;IF(J3=0,"　　　　　",J3)&amp;"号"</f>
        <v>東大阪福障児第　　　　　号</v>
      </c>
      <c r="H3" s="138"/>
      <c r="I3" s="135"/>
      <c r="J3" s="132"/>
      <c r="K3" s="135"/>
    </row>
    <row r="4" spans="2:11" ht="17.25" customHeight="1" x14ac:dyDescent="0.15">
      <c r="B4" s="141"/>
      <c r="C4" s="141"/>
      <c r="D4" s="141"/>
      <c r="E4" s="141"/>
      <c r="F4" s="141"/>
      <c r="G4" s="133" t="str">
        <f>IF(J6=0,"令和　　年　　 月　　 日",J6)</f>
        <v>令和　　年　　 月　　 日</v>
      </c>
      <c r="H4" s="139"/>
      <c r="I4" s="136"/>
      <c r="J4" s="2"/>
      <c r="K4" s="136"/>
    </row>
    <row r="5" spans="2:11" ht="17.25" customHeight="1" x14ac:dyDescent="0.15">
      <c r="B5" s="141"/>
      <c r="C5" s="141" t="s">
        <v>30</v>
      </c>
      <c r="D5" s="328" t="str">
        <f>IF(入力シート!D9="","",入力シート!D9)</f>
        <v/>
      </c>
      <c r="E5" s="328"/>
      <c r="F5" s="141"/>
      <c r="G5" s="141"/>
      <c r="J5" s="131" t="s">
        <v>97</v>
      </c>
    </row>
    <row r="6" spans="2:11" ht="17.25" customHeight="1" x14ac:dyDescent="0.15">
      <c r="B6" s="141"/>
      <c r="C6" s="141" t="s">
        <v>31</v>
      </c>
      <c r="D6" s="328" t="str">
        <f>IF(入力シート!J13="","",入力シート!J13&amp;"　"&amp;入力シート!AC13&amp;"　様")</f>
        <v/>
      </c>
      <c r="E6" s="328"/>
      <c r="F6" s="141"/>
      <c r="G6" s="141"/>
      <c r="J6" s="146"/>
    </row>
    <row r="7" spans="2:11" ht="17.25" customHeight="1" x14ac:dyDescent="0.15">
      <c r="B7" s="141"/>
      <c r="C7" s="141"/>
      <c r="D7" s="141"/>
      <c r="E7" s="141"/>
      <c r="F7" s="141"/>
      <c r="G7" s="141"/>
    </row>
    <row r="8" spans="2:11" ht="17.25" customHeight="1" x14ac:dyDescent="0.15">
      <c r="B8" s="141"/>
      <c r="C8" s="141"/>
      <c r="D8" s="141"/>
      <c r="E8" s="141"/>
      <c r="F8" s="141"/>
      <c r="G8" s="119" t="s">
        <v>36</v>
      </c>
      <c r="H8" s="137"/>
    </row>
    <row r="9" spans="2:11" ht="17.25" customHeight="1" x14ac:dyDescent="0.15">
      <c r="B9" s="141"/>
      <c r="C9" s="141"/>
      <c r="D9" s="141"/>
      <c r="E9" s="141"/>
      <c r="F9" s="141"/>
      <c r="G9" s="141"/>
    </row>
    <row r="10" spans="2:11" ht="17.25" customHeight="1" x14ac:dyDescent="0.15">
      <c r="B10" s="141"/>
      <c r="C10" s="141"/>
      <c r="D10" s="141"/>
      <c r="E10" s="141"/>
      <c r="F10" s="141"/>
      <c r="G10" s="141"/>
    </row>
    <row r="11" spans="2:11" ht="17.25" customHeight="1" x14ac:dyDescent="0.15">
      <c r="B11" s="329" t="s">
        <v>626</v>
      </c>
      <c r="C11" s="329"/>
      <c r="D11" s="329"/>
      <c r="E11" s="329"/>
      <c r="F11" s="329"/>
      <c r="G11" s="329"/>
      <c r="H11" s="140"/>
    </row>
    <row r="12" spans="2:11" ht="17.25" customHeight="1" x14ac:dyDescent="0.15">
      <c r="B12" s="141"/>
      <c r="C12" s="141"/>
      <c r="D12" s="141"/>
      <c r="E12" s="141"/>
      <c r="F12" s="141"/>
      <c r="G12" s="141"/>
    </row>
    <row r="13" spans="2:11" ht="17.25" customHeight="1" x14ac:dyDescent="0.15">
      <c r="B13" s="141"/>
      <c r="C13" s="330" t="str">
        <f>"　令和"&amp;IF(入力シート!F5*入力シート!I5*入力シート!L5=0,"　　年　　月　　",入力シート!F5&amp;"年"&amp;入力シート!I5&amp;"月"&amp;入力シート!L5)&amp;"日付けで申請のあった東大阪市障害者施設等物価障害対策支援金について、東大阪市障害者施設等物価高騰対策支援金交付要綱第５条の規定により下記のとおり交付しないことに決定したので通知します。"</f>
        <v>　令和　　年　　月　　日付けで申請のあった東大阪市障害者施設等物価障害対策支援金について、東大阪市障害者施設等物価高騰対策支援金交付要綱第５条の規定により下記のとおり交付しないことに決定したので通知します。</v>
      </c>
      <c r="D13" s="330"/>
      <c r="E13" s="330"/>
      <c r="F13" s="330"/>
      <c r="G13" s="330"/>
    </row>
    <row r="14" spans="2:11" ht="17.25" customHeight="1" x14ac:dyDescent="0.15">
      <c r="B14" s="141"/>
      <c r="C14" s="330"/>
      <c r="D14" s="330"/>
      <c r="E14" s="330"/>
      <c r="F14" s="330"/>
      <c r="G14" s="330"/>
    </row>
    <row r="15" spans="2:11" ht="17.25" customHeight="1" x14ac:dyDescent="0.15">
      <c r="B15" s="141"/>
      <c r="C15" s="330"/>
      <c r="D15" s="330"/>
      <c r="E15" s="330"/>
      <c r="F15" s="330"/>
      <c r="G15" s="330"/>
    </row>
    <row r="16" spans="2:11" ht="17.25" customHeight="1" x14ac:dyDescent="0.15">
      <c r="B16" s="141"/>
      <c r="C16" s="141"/>
      <c r="D16" s="141"/>
      <c r="E16" s="141"/>
      <c r="F16" s="141"/>
      <c r="G16" s="141"/>
    </row>
    <row r="17" spans="2:7" ht="17.25" customHeight="1" x14ac:dyDescent="0.15">
      <c r="B17" s="141"/>
      <c r="C17" s="141"/>
      <c r="D17" s="141"/>
      <c r="E17" s="141"/>
      <c r="F17" s="141"/>
      <c r="G17" s="141"/>
    </row>
    <row r="18" spans="2:7" ht="17.25" customHeight="1" x14ac:dyDescent="0.15">
      <c r="B18" s="327" t="s">
        <v>123</v>
      </c>
      <c r="C18" s="327"/>
      <c r="D18" s="327"/>
      <c r="E18" s="327"/>
      <c r="F18" s="327"/>
      <c r="G18" s="327"/>
    </row>
    <row r="19" spans="2:7" ht="17.25" customHeight="1" x14ac:dyDescent="0.15">
      <c r="B19" s="141"/>
      <c r="C19" s="141"/>
      <c r="D19" s="141"/>
      <c r="E19" s="141"/>
      <c r="F19" s="141"/>
      <c r="G19" s="141"/>
    </row>
    <row r="20" spans="2:7" ht="17.25" customHeight="1" x14ac:dyDescent="0.15">
      <c r="B20" s="141"/>
      <c r="C20" s="141" t="s">
        <v>124</v>
      </c>
      <c r="D20" s="141"/>
      <c r="E20" s="141"/>
      <c r="F20" s="141"/>
      <c r="G20" s="141"/>
    </row>
    <row r="21" spans="2:7" ht="17.25" customHeight="1" x14ac:dyDescent="0.15">
      <c r="B21" s="141"/>
      <c r="C21" s="141"/>
      <c r="D21" s="141"/>
      <c r="E21" s="141"/>
      <c r="F21" s="141"/>
      <c r="G21" s="141"/>
    </row>
    <row r="22" spans="2:7" ht="17.25" customHeight="1" x14ac:dyDescent="0.15">
      <c r="B22" s="141"/>
      <c r="C22" s="141" t="s">
        <v>149</v>
      </c>
      <c r="D22" s="141"/>
      <c r="E22" s="141"/>
      <c r="F22" s="141"/>
      <c r="G22" s="141"/>
    </row>
    <row r="23" spans="2:7" ht="17.25" customHeight="1" x14ac:dyDescent="0.15">
      <c r="B23" s="141"/>
      <c r="C23" s="141"/>
      <c r="D23" s="141"/>
      <c r="E23" s="141"/>
      <c r="F23" s="141"/>
      <c r="G23" s="141"/>
    </row>
    <row r="24" spans="2:7" ht="17.25" customHeight="1" x14ac:dyDescent="0.15">
      <c r="B24" s="141"/>
      <c r="C24" s="141" t="s">
        <v>148</v>
      </c>
      <c r="D24" s="141"/>
      <c r="E24" s="141"/>
      <c r="F24" s="141"/>
      <c r="G24" s="141"/>
    </row>
    <row r="25" spans="2:7" ht="17.25" customHeight="1" x14ac:dyDescent="0.15">
      <c r="B25" s="141"/>
      <c r="C25" s="141"/>
      <c r="D25" s="141"/>
      <c r="E25" s="141"/>
      <c r="F25" s="141"/>
      <c r="G25" s="141"/>
    </row>
    <row r="26" spans="2:7" ht="17.25" customHeight="1" x14ac:dyDescent="0.15">
      <c r="B26" s="141"/>
      <c r="C26" s="141"/>
      <c r="D26" s="141"/>
      <c r="E26" s="141"/>
      <c r="F26" s="141"/>
      <c r="G26" s="141"/>
    </row>
    <row r="27" spans="2:7" ht="17.25" customHeight="1" x14ac:dyDescent="0.15">
      <c r="B27" s="141"/>
      <c r="C27" s="141"/>
      <c r="D27" s="141"/>
      <c r="E27" s="141"/>
      <c r="F27" s="141"/>
      <c r="G27" s="141"/>
    </row>
    <row r="28" spans="2:7" ht="17.25" customHeight="1" x14ac:dyDescent="0.15">
      <c r="B28" s="141"/>
      <c r="C28" s="141"/>
      <c r="D28" s="141"/>
      <c r="E28" s="141"/>
      <c r="F28" s="141"/>
      <c r="G28" s="142" t="s">
        <v>125</v>
      </c>
    </row>
  </sheetData>
  <sheetProtection selectLockedCells="1"/>
  <mergeCells count="5">
    <mergeCell ref="B18:G18"/>
    <mergeCell ref="D6:E6"/>
    <mergeCell ref="D5:E5"/>
    <mergeCell ref="B11:G11"/>
    <mergeCell ref="C13:G15"/>
  </mergeCells>
  <phoneticPr fontId="2"/>
  <dataValidations count="1">
    <dataValidation type="date" allowBlank="1" showInputMessage="1" showErrorMessage="1" prompt="mm / dd" sqref="J6" xr:uid="{00000000-0002-0000-0400-000000000000}">
      <formula1>44896</formula1>
      <formula2>45016</formula2>
    </dataValidation>
  </dataValidations>
  <pageMargins left="0.56000000000000005" right="0.41"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36"/>
  <sheetViews>
    <sheetView topLeftCell="A7" zoomScale="80" zoomScaleNormal="80" workbookViewId="0">
      <selection activeCell="N21" sqref="N21"/>
    </sheetView>
  </sheetViews>
  <sheetFormatPr defaultRowHeight="17.25" customHeight="1" x14ac:dyDescent="0.15"/>
  <cols>
    <col min="1" max="1" width="1.26953125" style="42" customWidth="1"/>
    <col min="2" max="2" width="3.1796875" style="42" customWidth="1"/>
    <col min="3" max="3" width="6.81640625" style="42" customWidth="1"/>
    <col min="4" max="4" width="6.90625" style="42" customWidth="1"/>
    <col min="5" max="5" width="19.6328125" style="42" customWidth="1"/>
    <col min="6" max="6" width="4.453125" style="42" customWidth="1"/>
    <col min="7" max="7" width="15.81640625" style="42" customWidth="1"/>
    <col min="8" max="8" width="2.26953125" style="42" customWidth="1"/>
    <col min="9" max="9" width="4.54296875" style="42" customWidth="1"/>
    <col min="10" max="10" width="8.7265625" style="42" customWidth="1"/>
    <col min="11" max="16384" width="8.7265625" style="42"/>
  </cols>
  <sheetData>
    <row r="1" spans="2:11" ht="17.25" customHeight="1" x14ac:dyDescent="0.15">
      <c r="B1" s="141"/>
      <c r="C1" s="141"/>
      <c r="D1" s="141"/>
      <c r="E1" s="141"/>
      <c r="F1" s="141"/>
      <c r="G1" s="141"/>
    </row>
    <row r="2" spans="2:11" ht="17.25" customHeight="1" x14ac:dyDescent="0.15">
      <c r="B2" s="40"/>
      <c r="C2" s="141"/>
      <c r="D2" s="141"/>
      <c r="E2" s="141"/>
      <c r="F2" s="141"/>
      <c r="G2" s="141"/>
      <c r="J2" s="106" t="s">
        <v>96</v>
      </c>
    </row>
    <row r="3" spans="2:11" ht="17.25" customHeight="1" x14ac:dyDescent="0.15">
      <c r="B3" s="141"/>
      <c r="C3" s="141"/>
      <c r="D3" s="141"/>
      <c r="E3" s="141"/>
      <c r="F3" s="141"/>
      <c r="G3" s="213" t="str">
        <f>"東大阪福障児第"&amp;IF(J3=0,"　　　　　",J3)&amp;"号"</f>
        <v>東大阪福障児第　　　　　号</v>
      </c>
      <c r="H3" s="138"/>
      <c r="I3" s="135"/>
      <c r="J3" s="186"/>
      <c r="K3" s="135"/>
    </row>
    <row r="4" spans="2:11" ht="17.25" customHeight="1" x14ac:dyDescent="0.15">
      <c r="B4" s="141"/>
      <c r="C4" s="141"/>
      <c r="D4" s="141"/>
      <c r="E4" s="141"/>
      <c r="F4" s="141"/>
      <c r="G4" s="133" t="str">
        <f>IF(J6=0,"令和　　年　　 月　　 日",J6)</f>
        <v>令和　　年　　 月　　 日</v>
      </c>
      <c r="H4" s="139"/>
      <c r="I4" s="136"/>
      <c r="J4" s="2"/>
      <c r="K4" s="136"/>
    </row>
    <row r="5" spans="2:11" ht="17.25" customHeight="1" x14ac:dyDescent="0.15">
      <c r="B5" s="141"/>
      <c r="C5" s="141" t="s">
        <v>30</v>
      </c>
      <c r="D5" s="328" t="str">
        <f>IF(入力シート!D9="","",入力シート!D9)</f>
        <v/>
      </c>
      <c r="E5" s="328"/>
      <c r="F5" s="141"/>
      <c r="G5" s="141"/>
      <c r="J5" s="131" t="s">
        <v>97</v>
      </c>
    </row>
    <row r="6" spans="2:11" ht="17.25" customHeight="1" x14ac:dyDescent="0.15">
      <c r="B6" s="141"/>
      <c r="C6" s="141" t="s">
        <v>31</v>
      </c>
      <c r="D6" s="328" t="str">
        <f>IF(入力シート!J13="","",入力シート!J13&amp;"　"&amp;入力シート!AC13&amp;"　様")</f>
        <v/>
      </c>
      <c r="E6" s="328"/>
      <c r="F6" s="141"/>
      <c r="G6" s="141"/>
      <c r="J6" s="146"/>
    </row>
    <row r="7" spans="2:11" ht="17.25" customHeight="1" x14ac:dyDescent="0.15">
      <c r="B7" s="141"/>
      <c r="C7" s="141"/>
      <c r="D7" s="141"/>
      <c r="E7" s="141"/>
      <c r="F7" s="141"/>
      <c r="G7" s="141"/>
    </row>
    <row r="8" spans="2:11" ht="17.25" customHeight="1" x14ac:dyDescent="0.15">
      <c r="B8" s="141"/>
      <c r="C8" s="141"/>
      <c r="D8" s="141"/>
      <c r="E8" s="141"/>
      <c r="F8" s="141"/>
      <c r="G8" s="119" t="s">
        <v>36</v>
      </c>
      <c r="H8" s="137"/>
    </row>
    <row r="9" spans="2:11" ht="17.25" customHeight="1" x14ac:dyDescent="0.15">
      <c r="B9" s="141"/>
      <c r="C9" s="141"/>
      <c r="D9" s="141"/>
      <c r="E9" s="141"/>
      <c r="F9" s="141"/>
      <c r="G9" s="141"/>
    </row>
    <row r="10" spans="2:11" ht="17.25" customHeight="1" x14ac:dyDescent="0.15">
      <c r="B10" s="141"/>
      <c r="C10" s="141"/>
      <c r="D10" s="141"/>
      <c r="E10" s="141"/>
      <c r="F10" s="141"/>
      <c r="G10" s="141"/>
    </row>
    <row r="11" spans="2:11" ht="17.25" customHeight="1" x14ac:dyDescent="0.15">
      <c r="B11" s="329" t="s">
        <v>627</v>
      </c>
      <c r="C11" s="329"/>
      <c r="D11" s="329"/>
      <c r="E11" s="329"/>
      <c r="F11" s="329"/>
      <c r="G11" s="329"/>
      <c r="H11" s="140"/>
    </row>
    <row r="12" spans="2:11" ht="17.25" customHeight="1" x14ac:dyDescent="0.15">
      <c r="B12" s="141"/>
      <c r="C12" s="141"/>
      <c r="D12" s="141"/>
      <c r="E12" s="141"/>
      <c r="F12" s="141"/>
      <c r="G12" s="141"/>
    </row>
    <row r="13" spans="2:11" ht="17.25" customHeight="1" x14ac:dyDescent="0.15">
      <c r="B13" s="141"/>
      <c r="C13" s="330" t="str">
        <f>"　令和"&amp;IF(入力シート!F5*入力シート!I5*入力シート!L5=0,"　　年　　月　　",入力シート!F5&amp;"年"&amp;入力シート!I5&amp;"月"&amp;入力シート!L5)&amp;"日付けで申請のあった東大阪市障害者施設等物価高騰対策支援金について、東大阪市障害者施設等物価高騰対策支援金交付要綱第６条の規定により下記のとおり取り消したので通知します。"</f>
        <v>　令和　　年　　月　　日付けで申請のあった東大阪市障害者施設等物価高騰対策支援金について、東大阪市障害者施設等物価高騰対策支援金交付要綱第６条の規定により下記のとおり取り消したので通知します。</v>
      </c>
      <c r="D13" s="330"/>
      <c r="E13" s="330"/>
      <c r="F13" s="330"/>
      <c r="G13" s="330"/>
    </row>
    <row r="14" spans="2:11" ht="17.25" customHeight="1" x14ac:dyDescent="0.15">
      <c r="B14" s="141"/>
      <c r="C14" s="330"/>
      <c r="D14" s="330"/>
      <c r="E14" s="330"/>
      <c r="F14" s="330"/>
      <c r="G14" s="330"/>
    </row>
    <row r="15" spans="2:11" ht="17.25" customHeight="1" x14ac:dyDescent="0.15">
      <c r="B15" s="141"/>
      <c r="C15" s="330"/>
      <c r="D15" s="330"/>
      <c r="E15" s="330"/>
      <c r="F15" s="330"/>
      <c r="G15" s="330"/>
    </row>
    <row r="16" spans="2:11" ht="17.25" customHeight="1" x14ac:dyDescent="0.15">
      <c r="B16" s="141"/>
      <c r="C16" s="141"/>
      <c r="D16" s="141"/>
      <c r="E16" s="141"/>
      <c r="F16" s="141"/>
      <c r="G16" s="141"/>
    </row>
    <row r="17" spans="2:7" ht="17.25" customHeight="1" x14ac:dyDescent="0.15">
      <c r="B17" s="141"/>
      <c r="C17" s="141"/>
      <c r="D17" s="141"/>
      <c r="E17" s="141"/>
      <c r="F17" s="141"/>
      <c r="G17" s="141"/>
    </row>
    <row r="18" spans="2:7" ht="17.25" customHeight="1" x14ac:dyDescent="0.15">
      <c r="B18" s="327" t="s">
        <v>123</v>
      </c>
      <c r="C18" s="327"/>
      <c r="D18" s="327"/>
      <c r="E18" s="327"/>
      <c r="F18" s="327"/>
      <c r="G18" s="327"/>
    </row>
    <row r="19" spans="2:7" ht="17.25" customHeight="1" x14ac:dyDescent="0.15">
      <c r="B19" s="141"/>
      <c r="C19" s="141"/>
      <c r="D19" s="141"/>
      <c r="E19" s="141"/>
      <c r="F19" s="141"/>
      <c r="G19" s="141"/>
    </row>
    <row r="20" spans="2:7" ht="17.25" customHeight="1" x14ac:dyDescent="0.15">
      <c r="B20" s="141"/>
      <c r="C20" s="141" t="s">
        <v>156</v>
      </c>
      <c r="D20" s="141"/>
      <c r="E20" s="141" t="s">
        <v>163</v>
      </c>
      <c r="F20" s="141"/>
      <c r="G20" s="141"/>
    </row>
    <row r="21" spans="2:7" ht="17.25" customHeight="1" x14ac:dyDescent="0.15">
      <c r="B21" s="141"/>
      <c r="C21" s="141"/>
      <c r="D21" s="141"/>
      <c r="E21" s="141"/>
      <c r="F21" s="141"/>
      <c r="G21" s="141"/>
    </row>
    <row r="22" spans="2:7" ht="17.25" customHeight="1" x14ac:dyDescent="0.15">
      <c r="B22" s="141"/>
      <c r="C22" s="141" t="s">
        <v>157</v>
      </c>
      <c r="D22" s="141"/>
      <c r="E22" s="328" t="s">
        <v>164</v>
      </c>
      <c r="F22" s="328"/>
      <c r="G22" s="328"/>
    </row>
    <row r="23" spans="2:7" ht="17.25" customHeight="1" x14ac:dyDescent="0.15">
      <c r="B23" s="141"/>
      <c r="C23" s="141"/>
      <c r="D23" s="141"/>
      <c r="E23" s="141"/>
      <c r="F23" s="141"/>
      <c r="G23" s="141"/>
    </row>
    <row r="24" spans="2:7" ht="17.25" customHeight="1" x14ac:dyDescent="0.15">
      <c r="B24" s="141"/>
      <c r="C24" s="141" t="s">
        <v>158</v>
      </c>
      <c r="D24" s="141"/>
      <c r="E24" s="141"/>
      <c r="F24" s="141"/>
      <c r="G24" s="141"/>
    </row>
    <row r="25" spans="2:7" ht="17.25" customHeight="1" x14ac:dyDescent="0.15">
      <c r="B25" s="141"/>
      <c r="C25" s="141"/>
      <c r="D25" s="141"/>
      <c r="E25" s="141"/>
      <c r="F25" s="141"/>
      <c r="G25" s="141"/>
    </row>
    <row r="26" spans="2:7" ht="17.25" customHeight="1" x14ac:dyDescent="0.15">
      <c r="B26" s="141"/>
      <c r="C26" s="141" t="s">
        <v>150</v>
      </c>
      <c r="D26" s="141"/>
      <c r="E26" s="141" t="s">
        <v>165</v>
      </c>
      <c r="F26" s="141"/>
      <c r="G26" s="141"/>
    </row>
    <row r="27" spans="2:7" ht="17.25" customHeight="1" x14ac:dyDescent="0.15">
      <c r="B27" s="141"/>
      <c r="C27" s="141"/>
      <c r="D27" s="141"/>
      <c r="E27" s="141"/>
      <c r="F27" s="141"/>
      <c r="G27" s="141"/>
    </row>
    <row r="28" spans="2:7" ht="17.25" customHeight="1" x14ac:dyDescent="0.15">
      <c r="B28" s="141"/>
      <c r="C28" s="141" t="s">
        <v>152</v>
      </c>
      <c r="D28" s="141"/>
      <c r="E28" s="141" t="s">
        <v>165</v>
      </c>
      <c r="F28" s="141"/>
      <c r="G28" s="141"/>
    </row>
    <row r="29" spans="2:7" ht="17.25" customHeight="1" x14ac:dyDescent="0.15">
      <c r="B29" s="141"/>
      <c r="C29" s="141"/>
      <c r="D29" s="141"/>
      <c r="E29" s="141"/>
      <c r="F29" s="141"/>
      <c r="G29" s="141"/>
    </row>
    <row r="30" spans="2:7" ht="17.25" customHeight="1" x14ac:dyDescent="0.15">
      <c r="B30" s="141"/>
      <c r="C30" s="141" t="s">
        <v>151</v>
      </c>
      <c r="D30" s="141"/>
      <c r="E30" s="141" t="s">
        <v>165</v>
      </c>
      <c r="F30" s="141"/>
      <c r="G30" s="141"/>
    </row>
    <row r="31" spans="2:7" ht="17.25" customHeight="1" x14ac:dyDescent="0.15">
      <c r="B31" s="141"/>
      <c r="C31" s="141"/>
      <c r="D31" s="141"/>
      <c r="E31" s="141"/>
      <c r="F31" s="141"/>
      <c r="G31" s="141"/>
    </row>
    <row r="32" spans="2:7" ht="17.25" customHeight="1" x14ac:dyDescent="0.15">
      <c r="B32" s="141"/>
      <c r="C32" s="141" t="s">
        <v>153</v>
      </c>
      <c r="D32" s="141"/>
      <c r="E32" s="188" t="s">
        <v>166</v>
      </c>
      <c r="F32" s="141"/>
      <c r="G32" s="141"/>
    </row>
    <row r="33" spans="2:7" ht="17.25" customHeight="1" x14ac:dyDescent="0.15">
      <c r="B33" s="141"/>
      <c r="C33" s="141"/>
      <c r="D33" s="141"/>
      <c r="E33" s="141"/>
      <c r="F33" s="141"/>
      <c r="G33" s="141"/>
    </row>
    <row r="34" spans="2:7" ht="17.25" customHeight="1" x14ac:dyDescent="0.15">
      <c r="B34" s="141"/>
      <c r="C34" s="141" t="s">
        <v>154</v>
      </c>
      <c r="D34" s="141"/>
      <c r="E34" s="141" t="s">
        <v>155</v>
      </c>
      <c r="F34" s="141"/>
      <c r="G34" s="141"/>
    </row>
    <row r="35" spans="2:7" ht="17.25" customHeight="1" x14ac:dyDescent="0.15">
      <c r="B35" s="141"/>
      <c r="C35" s="141"/>
      <c r="D35" s="141"/>
      <c r="E35" s="141"/>
      <c r="F35" s="141"/>
      <c r="G35" s="141"/>
    </row>
    <row r="36" spans="2:7" ht="17.25" customHeight="1" x14ac:dyDescent="0.15">
      <c r="B36" s="141"/>
      <c r="C36" s="141"/>
      <c r="D36" s="141"/>
      <c r="E36" s="141"/>
      <c r="F36" s="141"/>
      <c r="G36" s="142" t="s">
        <v>125</v>
      </c>
    </row>
  </sheetData>
  <sheetProtection selectLockedCells="1"/>
  <mergeCells count="6">
    <mergeCell ref="E22:G22"/>
    <mergeCell ref="D5:E5"/>
    <mergeCell ref="D6:E6"/>
    <mergeCell ref="B11:G11"/>
    <mergeCell ref="C13:G15"/>
    <mergeCell ref="B18:G18"/>
  </mergeCells>
  <phoneticPr fontId="2"/>
  <dataValidations count="1">
    <dataValidation type="date" allowBlank="1" showInputMessage="1" showErrorMessage="1" prompt="mm / dd" sqref="J6" xr:uid="{00000000-0002-0000-0500-000000000000}">
      <formula1>44896</formula1>
      <formula2>45016</formula2>
    </dataValidation>
  </dataValidations>
  <pageMargins left="0.56000000000000005" right="0.41"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Y47"/>
  <sheetViews>
    <sheetView zoomScale="70" zoomScaleNormal="70" workbookViewId="0">
      <selection activeCell="N21" sqref="N21"/>
    </sheetView>
  </sheetViews>
  <sheetFormatPr defaultRowHeight="13.5" x14ac:dyDescent="0.15"/>
  <cols>
    <col min="1" max="1" width="5.36328125" style="147" customWidth="1"/>
    <col min="2" max="2" width="6.54296875" style="147" customWidth="1"/>
    <col min="3" max="3" width="13.08984375" style="148" customWidth="1"/>
    <col min="4" max="4" width="7.6328125" style="147" customWidth="1"/>
    <col min="5" max="5" width="15.453125" style="147" customWidth="1"/>
    <col min="6" max="6" width="13.453125" style="148" customWidth="1"/>
    <col min="7" max="7" width="7.453125" style="147" customWidth="1"/>
    <col min="8" max="8" width="9.81640625" style="147" customWidth="1"/>
    <col min="9" max="9" width="7.453125" style="147" customWidth="1"/>
    <col min="10" max="10" width="8.81640625" style="147" customWidth="1"/>
    <col min="11" max="11" width="9.1796875" style="147" customWidth="1"/>
    <col min="12" max="12" width="9.26953125" style="147" customWidth="1"/>
    <col min="13" max="22" width="3.1796875" style="147" customWidth="1"/>
    <col min="23" max="23" width="7.54296875" style="147" customWidth="1"/>
    <col min="24" max="65" width="1.453125" style="147" customWidth="1"/>
    <col min="66" max="66" width="3.36328125" style="147" customWidth="1"/>
    <col min="67" max="67" width="8.26953125" style="147" customWidth="1"/>
    <col min="68" max="77" width="1.36328125" style="147" customWidth="1"/>
    <col min="78" max="16384" width="8.7265625" style="147"/>
  </cols>
  <sheetData>
    <row r="1" spans="1:77" x14ac:dyDescent="0.15">
      <c r="A1" s="204" t="s">
        <v>172</v>
      </c>
      <c r="B1" s="204" t="s">
        <v>173</v>
      </c>
      <c r="C1" s="205" t="s">
        <v>174</v>
      </c>
      <c r="D1" s="204" t="s">
        <v>175</v>
      </c>
      <c r="E1" s="204" t="s">
        <v>176</v>
      </c>
      <c r="F1" s="205" t="s">
        <v>177</v>
      </c>
      <c r="G1" s="204" t="s">
        <v>178</v>
      </c>
      <c r="H1" s="204" t="s">
        <v>179</v>
      </c>
      <c r="I1" s="204" t="s">
        <v>180</v>
      </c>
      <c r="J1" s="204" t="s">
        <v>181</v>
      </c>
      <c r="K1" s="204" t="s">
        <v>182</v>
      </c>
      <c r="L1" s="204" t="s">
        <v>183</v>
      </c>
      <c r="M1" s="204" t="s">
        <v>184</v>
      </c>
      <c r="N1" s="204" t="s">
        <v>185</v>
      </c>
      <c r="O1" s="204" t="s">
        <v>186</v>
      </c>
      <c r="P1" s="204" t="s">
        <v>187</v>
      </c>
      <c r="Q1" s="204" t="s">
        <v>188</v>
      </c>
      <c r="R1" s="204" t="s">
        <v>189</v>
      </c>
      <c r="S1" s="204" t="s">
        <v>190</v>
      </c>
      <c r="T1" s="204" t="s">
        <v>191</v>
      </c>
      <c r="U1" s="204" t="s">
        <v>192</v>
      </c>
      <c r="V1" s="204" t="s">
        <v>193</v>
      </c>
      <c r="W1" s="204" t="s">
        <v>194</v>
      </c>
      <c r="X1" s="204" t="s">
        <v>195</v>
      </c>
      <c r="Y1" s="204" t="s">
        <v>196</v>
      </c>
      <c r="Z1" s="204" t="s">
        <v>197</v>
      </c>
      <c r="AA1" s="204" t="s">
        <v>198</v>
      </c>
      <c r="AB1" s="204" t="s">
        <v>199</v>
      </c>
      <c r="AC1" s="204" t="s">
        <v>200</v>
      </c>
      <c r="AD1" s="204" t="s">
        <v>201</v>
      </c>
      <c r="AE1" s="204" t="s">
        <v>202</v>
      </c>
      <c r="AF1" s="204" t="s">
        <v>203</v>
      </c>
      <c r="AG1" s="204" t="s">
        <v>204</v>
      </c>
      <c r="AH1" s="204" t="s">
        <v>205</v>
      </c>
      <c r="AI1" s="204" t="s">
        <v>206</v>
      </c>
      <c r="AJ1" s="204" t="s">
        <v>207</v>
      </c>
      <c r="AK1" s="204" t="s">
        <v>208</v>
      </c>
      <c r="AL1" s="204" t="s">
        <v>209</v>
      </c>
      <c r="AM1" s="204" t="s">
        <v>210</v>
      </c>
      <c r="AN1" s="204" t="s">
        <v>211</v>
      </c>
      <c r="AO1" s="204" t="s">
        <v>212</v>
      </c>
      <c r="AP1" s="204" t="s">
        <v>213</v>
      </c>
      <c r="AQ1" s="204" t="s">
        <v>214</v>
      </c>
      <c r="AR1" s="204" t="s">
        <v>215</v>
      </c>
      <c r="AS1" s="204" t="s">
        <v>216</v>
      </c>
      <c r="AT1" s="204" t="s">
        <v>217</v>
      </c>
      <c r="AU1" s="204" t="s">
        <v>218</v>
      </c>
    </row>
    <row r="2" spans="1:77" s="212" customFormat="1" ht="21.75" customHeight="1" x14ac:dyDescent="0.15">
      <c r="A2" s="208"/>
      <c r="B2" s="209">
        <f>入力シート!AE79</f>
        <v>0</v>
      </c>
      <c r="C2" s="214" t="s">
        <v>628</v>
      </c>
      <c r="D2" s="208" t="s">
        <v>219</v>
      </c>
      <c r="E2" s="208" t="s">
        <v>220</v>
      </c>
      <c r="F2" s="210">
        <f>入力シート!I10</f>
        <v>0</v>
      </c>
      <c r="G2" s="211">
        <f>入力シート!M10</f>
        <v>0</v>
      </c>
      <c r="H2" s="208">
        <f>入力シート!D11</f>
        <v>0</v>
      </c>
      <c r="I2" s="208" t="s">
        <v>220</v>
      </c>
      <c r="J2" s="208">
        <f>入力シート!D9</f>
        <v>0</v>
      </c>
      <c r="K2" s="208" t="s">
        <v>220</v>
      </c>
      <c r="L2" s="208">
        <f>入力シート!J13</f>
        <v>0</v>
      </c>
      <c r="M2" s="208">
        <f>入力シート!AC13</f>
        <v>0</v>
      </c>
      <c r="N2" s="208" t="s">
        <v>220</v>
      </c>
      <c r="O2" s="208"/>
      <c r="P2" s="208" t="s">
        <v>220</v>
      </c>
      <c r="Q2" s="208" t="s">
        <v>220</v>
      </c>
      <c r="R2" s="208" t="s">
        <v>220</v>
      </c>
      <c r="S2" s="208"/>
      <c r="T2" s="208" t="s">
        <v>220</v>
      </c>
      <c r="U2" s="208" t="s">
        <v>220</v>
      </c>
      <c r="V2" s="208" t="s">
        <v>220</v>
      </c>
      <c r="W2" s="208"/>
      <c r="X2" s="208" t="s">
        <v>220</v>
      </c>
      <c r="Y2" s="208" t="s">
        <v>220</v>
      </c>
      <c r="Z2" s="208" t="s">
        <v>220</v>
      </c>
      <c r="AA2" s="208"/>
      <c r="AB2" s="208" t="s">
        <v>220</v>
      </c>
      <c r="AC2" s="208" t="s">
        <v>220</v>
      </c>
      <c r="AD2" s="208" t="s">
        <v>220</v>
      </c>
      <c r="AE2" s="208"/>
      <c r="AF2" s="208" t="s">
        <v>220</v>
      </c>
      <c r="AG2" s="208" t="s">
        <v>220</v>
      </c>
      <c r="AH2" s="208" t="s">
        <v>220</v>
      </c>
      <c r="AI2" s="208"/>
      <c r="AJ2" s="208" t="s">
        <v>220</v>
      </c>
      <c r="AK2" s="208"/>
      <c r="AL2" s="208"/>
      <c r="AM2" s="208"/>
      <c r="AN2" s="208"/>
      <c r="AO2" s="208"/>
      <c r="AP2" s="208"/>
      <c r="AQ2" s="208"/>
      <c r="AR2" s="208"/>
      <c r="AS2" s="208" t="s">
        <v>220</v>
      </c>
      <c r="AT2" s="208" t="s">
        <v>220</v>
      </c>
      <c r="AU2" s="208" t="s">
        <v>220</v>
      </c>
    </row>
    <row r="3" spans="1:77" ht="44.25" customHeight="1" x14ac:dyDescent="0.15">
      <c r="B3" s="183" t="s">
        <v>221</v>
      </c>
    </row>
    <row r="4" spans="1:77" x14ac:dyDescent="0.15">
      <c r="A4" s="204" t="s">
        <v>172</v>
      </c>
      <c r="B4" s="204" t="s">
        <v>173</v>
      </c>
      <c r="C4" s="205" t="s">
        <v>223</v>
      </c>
      <c r="D4" s="204" t="s">
        <v>174</v>
      </c>
      <c r="E4" s="204" t="s">
        <v>175</v>
      </c>
      <c r="F4" s="205" t="s">
        <v>176</v>
      </c>
      <c r="G4" s="204" t="s">
        <v>177</v>
      </c>
      <c r="H4" s="204" t="s">
        <v>178</v>
      </c>
      <c r="I4" s="204" t="s">
        <v>179</v>
      </c>
      <c r="J4" s="204" t="s">
        <v>180</v>
      </c>
      <c r="K4" s="204" t="s">
        <v>181</v>
      </c>
      <c r="L4" s="204" t="s">
        <v>182</v>
      </c>
      <c r="M4" s="204" t="s">
        <v>183</v>
      </c>
      <c r="N4" s="204" t="s">
        <v>184</v>
      </c>
      <c r="O4" s="204" t="s">
        <v>224</v>
      </c>
      <c r="P4" s="204" t="s">
        <v>225</v>
      </c>
      <c r="Q4" s="204" t="s">
        <v>226</v>
      </c>
      <c r="R4" s="204" t="s">
        <v>227</v>
      </c>
      <c r="S4" s="204" t="s">
        <v>228</v>
      </c>
      <c r="T4" s="204" t="s">
        <v>229</v>
      </c>
      <c r="U4" s="204" t="s">
        <v>230</v>
      </c>
      <c r="V4" s="204" t="s">
        <v>231</v>
      </c>
      <c r="W4" s="204" t="s">
        <v>232</v>
      </c>
      <c r="X4" s="204" t="s">
        <v>233</v>
      </c>
      <c r="Y4" s="204" t="s">
        <v>234</v>
      </c>
      <c r="Z4" s="204" t="s">
        <v>235</v>
      </c>
      <c r="AA4" s="204" t="s">
        <v>236</v>
      </c>
      <c r="AB4" s="204" t="s">
        <v>237</v>
      </c>
      <c r="AC4" s="204" t="s">
        <v>238</v>
      </c>
      <c r="AD4" s="204" t="s">
        <v>239</v>
      </c>
      <c r="AE4" s="204" t="s">
        <v>240</v>
      </c>
      <c r="AF4" s="204" t="s">
        <v>241</v>
      </c>
      <c r="AG4" s="204" t="s">
        <v>242</v>
      </c>
      <c r="AH4" s="204" t="s">
        <v>243</v>
      </c>
      <c r="AI4" s="204" t="s">
        <v>244</v>
      </c>
      <c r="AJ4" s="204" t="s">
        <v>245</v>
      </c>
      <c r="AK4" s="204" t="s">
        <v>246</v>
      </c>
      <c r="AL4" s="204" t="s">
        <v>247</v>
      </c>
      <c r="AM4" s="204" t="s">
        <v>248</v>
      </c>
      <c r="AN4" s="204" t="s">
        <v>249</v>
      </c>
      <c r="AO4" s="204" t="s">
        <v>250</v>
      </c>
      <c r="AP4" s="204" t="s">
        <v>185</v>
      </c>
      <c r="AQ4" s="204" t="s">
        <v>186</v>
      </c>
      <c r="AR4" s="204" t="s">
        <v>187</v>
      </c>
      <c r="AS4" s="204" t="s">
        <v>188</v>
      </c>
      <c r="AT4" s="204" t="s">
        <v>189</v>
      </c>
      <c r="AU4" s="204" t="s">
        <v>190</v>
      </c>
      <c r="AV4" s="204" t="s">
        <v>191</v>
      </c>
      <c r="AW4" s="204" t="s">
        <v>192</v>
      </c>
      <c r="AX4" s="204" t="s">
        <v>193</v>
      </c>
      <c r="AY4" s="204" t="s">
        <v>194</v>
      </c>
      <c r="AZ4" s="204" t="s">
        <v>195</v>
      </c>
      <c r="BA4" s="204" t="s">
        <v>196</v>
      </c>
      <c r="BB4" s="204" t="s">
        <v>197</v>
      </c>
      <c r="BC4" s="204" t="s">
        <v>198</v>
      </c>
      <c r="BD4" s="204" t="s">
        <v>199</v>
      </c>
      <c r="BE4" s="204" t="s">
        <v>200</v>
      </c>
      <c r="BF4" s="204" t="s">
        <v>201</v>
      </c>
      <c r="BG4" s="204" t="s">
        <v>202</v>
      </c>
      <c r="BH4" s="204" t="s">
        <v>203</v>
      </c>
      <c r="BI4" s="204" t="s">
        <v>204</v>
      </c>
      <c r="BJ4" s="204" t="s">
        <v>205</v>
      </c>
      <c r="BK4" s="204" t="s">
        <v>206</v>
      </c>
      <c r="BL4" s="204" t="s">
        <v>207</v>
      </c>
      <c r="BM4" s="204" t="s">
        <v>208</v>
      </c>
      <c r="BN4" s="204" t="s">
        <v>209</v>
      </c>
      <c r="BO4" s="204" t="s">
        <v>210</v>
      </c>
      <c r="BP4" s="204" t="s">
        <v>211</v>
      </c>
      <c r="BQ4" s="204" t="s">
        <v>212</v>
      </c>
      <c r="BR4" s="204" t="s">
        <v>213</v>
      </c>
      <c r="BS4" s="204" t="s">
        <v>214</v>
      </c>
      <c r="BT4" s="204" t="s">
        <v>215</v>
      </c>
      <c r="BU4" s="204" t="s">
        <v>216</v>
      </c>
      <c r="BV4" s="204" t="s">
        <v>217</v>
      </c>
      <c r="BW4" s="204" t="s">
        <v>218</v>
      </c>
      <c r="BX4" s="204" t="s">
        <v>251</v>
      </c>
      <c r="BY4" s="204" t="s">
        <v>252</v>
      </c>
    </row>
    <row r="5" spans="1:77" s="212" customFormat="1" ht="21.75" customHeight="1" x14ac:dyDescent="0.15">
      <c r="A5" s="208"/>
      <c r="B5" s="209">
        <f>B2</f>
        <v>0</v>
      </c>
      <c r="C5" s="209" t="s">
        <v>219</v>
      </c>
      <c r="D5" s="208" t="str">
        <f>C2</f>
        <v>東大阪市障害者施設等物価高騰対策支援金</v>
      </c>
      <c r="E5" s="208" t="s">
        <v>219</v>
      </c>
      <c r="F5" s="210" t="s">
        <v>220</v>
      </c>
      <c r="G5" s="211">
        <f>F2</f>
        <v>0</v>
      </c>
      <c r="H5" s="211">
        <f t="shared" ref="H5:I5" si="0">G2</f>
        <v>0</v>
      </c>
      <c r="I5" s="211">
        <f t="shared" si="0"/>
        <v>0</v>
      </c>
      <c r="J5" s="208" t="s">
        <v>220</v>
      </c>
      <c r="K5" s="208">
        <f>J2</f>
        <v>0</v>
      </c>
      <c r="L5" s="208" t="s">
        <v>220</v>
      </c>
      <c r="M5" s="208">
        <f>L2</f>
        <v>0</v>
      </c>
      <c r="N5" s="208">
        <f>M2</f>
        <v>0</v>
      </c>
      <c r="O5" s="208" t="s">
        <v>253</v>
      </c>
      <c r="P5" s="211">
        <f>入力シート!AE17</f>
        <v>0</v>
      </c>
      <c r="Q5" s="208"/>
      <c r="R5" s="211">
        <f>入力シート!AE18</f>
        <v>0</v>
      </c>
      <c r="S5" s="208"/>
      <c r="T5" s="208" t="b">
        <f>IF(入力シート!C19="普通","1",IF(入力シート!C19="当座","2"))</f>
        <v>0</v>
      </c>
      <c r="U5" s="211">
        <f>入力シート!Z19</f>
        <v>0</v>
      </c>
      <c r="V5" s="208" t="str">
        <f>ASC(入力シート!C20)</f>
        <v/>
      </c>
      <c r="W5" s="208" t="s">
        <v>219</v>
      </c>
      <c r="X5" s="208" t="s">
        <v>220</v>
      </c>
      <c r="Y5" s="208" t="s">
        <v>220</v>
      </c>
      <c r="Z5" s="208" t="s">
        <v>220</v>
      </c>
      <c r="AA5" s="208" t="s">
        <v>220</v>
      </c>
      <c r="AB5" s="208" t="s">
        <v>220</v>
      </c>
      <c r="AC5" s="208" t="s">
        <v>220</v>
      </c>
      <c r="AD5" s="208" t="s">
        <v>220</v>
      </c>
      <c r="AE5" s="208" t="s">
        <v>220</v>
      </c>
      <c r="AF5" s="208" t="s">
        <v>220</v>
      </c>
      <c r="AG5" s="208" t="s">
        <v>220</v>
      </c>
      <c r="AH5" s="208" t="s">
        <v>220</v>
      </c>
      <c r="AI5" s="208" t="s">
        <v>220</v>
      </c>
      <c r="AJ5" s="208" t="s">
        <v>220</v>
      </c>
      <c r="AK5" s="208" t="s">
        <v>220</v>
      </c>
      <c r="AL5" s="208" t="s">
        <v>219</v>
      </c>
      <c r="AM5" s="208" t="s">
        <v>220</v>
      </c>
      <c r="AN5" s="208" t="s">
        <v>220</v>
      </c>
      <c r="AO5" s="208" t="s">
        <v>220</v>
      </c>
      <c r="AP5" s="208" t="s">
        <v>220</v>
      </c>
      <c r="AQ5" s="208"/>
      <c r="AR5" s="208" t="s">
        <v>220</v>
      </c>
      <c r="AS5" s="208" t="s">
        <v>220</v>
      </c>
      <c r="AT5" s="208" t="s">
        <v>220</v>
      </c>
      <c r="AU5" s="208"/>
      <c r="AV5" s="208" t="s">
        <v>220</v>
      </c>
      <c r="AW5" s="208" t="s">
        <v>220</v>
      </c>
      <c r="AX5" s="208" t="s">
        <v>220</v>
      </c>
      <c r="AY5" s="208"/>
      <c r="AZ5" s="208" t="s">
        <v>220</v>
      </c>
      <c r="BA5" s="208" t="s">
        <v>220</v>
      </c>
      <c r="BB5" s="208" t="s">
        <v>220</v>
      </c>
      <c r="BC5" s="208"/>
      <c r="BD5" s="208" t="s">
        <v>220</v>
      </c>
      <c r="BE5" s="208" t="s">
        <v>220</v>
      </c>
      <c r="BF5" s="208" t="s">
        <v>220</v>
      </c>
      <c r="BG5" s="208"/>
      <c r="BH5" s="208" t="s">
        <v>220</v>
      </c>
      <c r="BI5" s="208" t="s">
        <v>220</v>
      </c>
      <c r="BJ5" s="208" t="s">
        <v>220</v>
      </c>
      <c r="BK5" s="208"/>
      <c r="BL5" s="208" t="s">
        <v>220</v>
      </c>
      <c r="BM5" s="208" t="s">
        <v>220</v>
      </c>
      <c r="BN5" s="208">
        <v>0</v>
      </c>
      <c r="BO5" s="209">
        <f>B2</f>
        <v>0</v>
      </c>
      <c r="BP5" s="208" t="s">
        <v>220</v>
      </c>
      <c r="BQ5" s="208"/>
      <c r="BR5" s="208" t="s">
        <v>220</v>
      </c>
      <c r="BS5" s="208" t="s">
        <v>220</v>
      </c>
      <c r="BT5" s="208"/>
      <c r="BU5" s="208" t="s">
        <v>220</v>
      </c>
      <c r="BV5" s="208" t="s">
        <v>220</v>
      </c>
      <c r="BW5" s="208" t="s">
        <v>220</v>
      </c>
      <c r="BX5" s="208" t="s">
        <v>220</v>
      </c>
      <c r="BY5" s="208" t="s">
        <v>220</v>
      </c>
    </row>
    <row r="6" spans="1:77" ht="44.25" customHeight="1" x14ac:dyDescent="0.15">
      <c r="B6" s="183" t="s">
        <v>222</v>
      </c>
    </row>
    <row r="8" spans="1:77" x14ac:dyDescent="0.15">
      <c r="A8" s="156" t="s">
        <v>101</v>
      </c>
      <c r="B8" s="157" t="s">
        <v>102</v>
      </c>
      <c r="C8" s="158" t="s">
        <v>103</v>
      </c>
      <c r="D8" s="157" t="s">
        <v>104</v>
      </c>
      <c r="E8" s="157" t="s">
        <v>178</v>
      </c>
      <c r="F8" s="157" t="s">
        <v>105</v>
      </c>
      <c r="G8" s="158" t="s">
        <v>106</v>
      </c>
      <c r="H8" s="157" t="s">
        <v>107</v>
      </c>
      <c r="I8" s="157" t="s">
        <v>108</v>
      </c>
      <c r="J8" s="157" t="s">
        <v>109</v>
      </c>
      <c r="K8" s="157" t="s">
        <v>110</v>
      </c>
      <c r="L8" s="157" t="s">
        <v>111</v>
      </c>
      <c r="M8" s="157" t="s">
        <v>112</v>
      </c>
      <c r="N8" s="157" t="s">
        <v>86</v>
      </c>
      <c r="O8" s="157" t="s">
        <v>113</v>
      </c>
      <c r="P8" s="157" t="s">
        <v>87</v>
      </c>
      <c r="Q8" s="157" t="s">
        <v>22</v>
      </c>
      <c r="R8" s="157" t="s">
        <v>23</v>
      </c>
      <c r="S8" s="157" t="s">
        <v>114</v>
      </c>
      <c r="T8" s="157" t="s">
        <v>115</v>
      </c>
      <c r="U8" s="157" t="s">
        <v>116</v>
      </c>
      <c r="V8" s="157" t="s">
        <v>141</v>
      </c>
      <c r="W8" s="206" t="s">
        <v>121</v>
      </c>
    </row>
    <row r="9" spans="1:77" ht="25.5" customHeight="1" x14ac:dyDescent="0.15">
      <c r="A9" s="181" t="e">
        <f>DATEVALUE("R"&amp;入力シート!F5&amp;"."&amp;入力シート!I5&amp;"."&amp;入力シート!L5)</f>
        <v>#VALUE!</v>
      </c>
      <c r="B9" s="159">
        <f>入力シート!D8</f>
        <v>0</v>
      </c>
      <c r="C9" s="160">
        <f>入力シート!D9</f>
        <v>0</v>
      </c>
      <c r="D9" s="161">
        <f>入力シート!I10</f>
        <v>0</v>
      </c>
      <c r="E9" s="161">
        <f>入力シート!M10</f>
        <v>0</v>
      </c>
      <c r="F9" s="159">
        <f>入力シート!D11</f>
        <v>0</v>
      </c>
      <c r="G9" s="160">
        <f>入力シート!J12</f>
        <v>0</v>
      </c>
      <c r="H9" s="159">
        <f>入力シート!X12</f>
        <v>0</v>
      </c>
      <c r="I9" s="159">
        <f>入力シート!J13</f>
        <v>0</v>
      </c>
      <c r="J9" s="159">
        <f>入力シート!AC13</f>
        <v>0</v>
      </c>
      <c r="K9" s="159">
        <f>入力シート!J14</f>
        <v>0</v>
      </c>
      <c r="L9" s="159">
        <f>入力シート!AC14</f>
        <v>0</v>
      </c>
      <c r="M9" s="159">
        <f>入力シート!C17</f>
        <v>0</v>
      </c>
      <c r="N9" s="161">
        <f>入力シート!AE17</f>
        <v>0</v>
      </c>
      <c r="O9" s="159">
        <f>入力シート!C18</f>
        <v>0</v>
      </c>
      <c r="P9" s="161">
        <f>入力シート!AE18</f>
        <v>0</v>
      </c>
      <c r="Q9" s="159">
        <f>入力シート!C19</f>
        <v>0</v>
      </c>
      <c r="R9" s="161">
        <f>入力シート!Z19</f>
        <v>0</v>
      </c>
      <c r="S9" s="159">
        <f>入力シート!C20</f>
        <v>0</v>
      </c>
      <c r="T9" s="159">
        <f>入力シート!C21</f>
        <v>0</v>
      </c>
      <c r="U9" s="160">
        <f>SUM(入力シート!AL25*1,入力シート!AL26*1,入力シート!AL27*1,入力シート!AL30*1,入力シート!AL31*1,入力シート!AL34*1,入力シート!AL35*1)</f>
        <v>0</v>
      </c>
      <c r="V9" s="159">
        <f>COUNT(入力シート!B44:B78)</f>
        <v>0</v>
      </c>
      <c r="W9" s="207">
        <f>入力シート!AE79</f>
        <v>0</v>
      </c>
    </row>
    <row r="10" spans="1:77" ht="38.25" customHeight="1" x14ac:dyDescent="0.15">
      <c r="B10" s="183" t="s">
        <v>142</v>
      </c>
    </row>
    <row r="11" spans="1:77" ht="38.25" customHeight="1" x14ac:dyDescent="0.15">
      <c r="B11" s="183" t="s">
        <v>143</v>
      </c>
      <c r="W11" s="185"/>
      <c r="X11" s="184"/>
    </row>
    <row r="12" spans="1:77" x14ac:dyDescent="0.15">
      <c r="A12" s="162" t="s">
        <v>132</v>
      </c>
      <c r="B12" s="162" t="s">
        <v>73</v>
      </c>
      <c r="C12" s="163" t="s">
        <v>120</v>
      </c>
      <c r="D12" s="163" t="s">
        <v>136</v>
      </c>
      <c r="E12" s="149" t="s">
        <v>117</v>
      </c>
      <c r="F12" s="149" t="s">
        <v>118</v>
      </c>
      <c r="G12" s="149" t="s">
        <v>95</v>
      </c>
      <c r="H12" s="150" t="s">
        <v>119</v>
      </c>
      <c r="I12" s="149" t="s">
        <v>133</v>
      </c>
      <c r="J12" s="152" t="s">
        <v>134</v>
      </c>
      <c r="K12" s="152" t="s">
        <v>135</v>
      </c>
      <c r="L12" s="153" t="s">
        <v>121</v>
      </c>
    </row>
    <row r="13" spans="1:77" x14ac:dyDescent="0.15">
      <c r="A13" s="164">
        <v>1</v>
      </c>
      <c r="B13" s="165">
        <f>入力シート!B44</f>
        <v>0</v>
      </c>
      <c r="C13" s="165" t="str">
        <f>IF(B13=0,"",C$9)</f>
        <v/>
      </c>
      <c r="D13" s="166" t="str">
        <f t="shared" ref="D13:D47" si="1">IF(B13=0,"",J$9)</f>
        <v/>
      </c>
      <c r="E13" s="177" t="str">
        <f>入力シート!C44</f>
        <v/>
      </c>
      <c r="F13" s="178" t="str">
        <f>入力シート!R44</f>
        <v/>
      </c>
      <c r="G13" s="180" t="str">
        <f>入力シート!AG44</f>
        <v/>
      </c>
      <c r="H13" s="178" t="str">
        <f>入力シート!AQ44</f>
        <v/>
      </c>
      <c r="I13" s="154" t="str">
        <f t="shared" ref="I13:I47" si="2">IF(H13="","",IF(SUBSTITUTE(DBCS(H13),"　","")=SUBSTITUTE(DBCS(C13),"　",""),"OK","要確認"))</f>
        <v/>
      </c>
      <c r="J13" s="180" t="str">
        <f>IF(H13="","",VLOOKUP(H13,台帳!B$2:H$500,7,0))</f>
        <v/>
      </c>
      <c r="K13" s="154" t="str">
        <f t="shared" ref="K13:K47" si="3">IF(J13="","",IF(J13=W$9,"OK","要確認"))</f>
        <v/>
      </c>
      <c r="L13" s="179">
        <f>W9</f>
        <v>0</v>
      </c>
    </row>
    <row r="14" spans="1:77" x14ac:dyDescent="0.15">
      <c r="A14" s="167">
        <v>2</v>
      </c>
      <c r="B14" s="151">
        <f>入力シート!B45</f>
        <v>0</v>
      </c>
      <c r="C14" s="151" t="str">
        <f t="shared" ref="C14:C47" si="4">IF(B14=0,"",C$9)</f>
        <v/>
      </c>
      <c r="D14" s="168" t="str">
        <f t="shared" si="1"/>
        <v/>
      </c>
      <c r="E14" s="177" t="str">
        <f>入力シート!C45</f>
        <v/>
      </c>
      <c r="F14" s="178" t="str">
        <f>入力シート!R45</f>
        <v/>
      </c>
      <c r="G14" s="180" t="str">
        <f>入力シート!AG45</f>
        <v/>
      </c>
      <c r="H14" s="178" t="str">
        <f>入力シート!AQ45</f>
        <v/>
      </c>
      <c r="I14" s="154" t="str">
        <f t="shared" si="2"/>
        <v/>
      </c>
      <c r="J14" s="180" t="str">
        <f>IF(H14="","",VLOOKUP(H14,台帳!B$2:H$500,7,0))</f>
        <v/>
      </c>
      <c r="K14" s="154" t="str">
        <f t="shared" si="3"/>
        <v/>
      </c>
    </row>
    <row r="15" spans="1:77" x14ac:dyDescent="0.15">
      <c r="A15" s="167">
        <v>3</v>
      </c>
      <c r="B15" s="151">
        <f>入力シート!B46</f>
        <v>0</v>
      </c>
      <c r="C15" s="151" t="str">
        <f t="shared" si="4"/>
        <v/>
      </c>
      <c r="D15" s="168" t="str">
        <f t="shared" si="1"/>
        <v/>
      </c>
      <c r="E15" s="177" t="str">
        <f>入力シート!C46</f>
        <v/>
      </c>
      <c r="F15" s="178" t="str">
        <f>入力シート!R46</f>
        <v/>
      </c>
      <c r="G15" s="180" t="str">
        <f>入力シート!AG46</f>
        <v/>
      </c>
      <c r="H15" s="178" t="str">
        <f>入力シート!AQ46</f>
        <v/>
      </c>
      <c r="I15" s="154" t="str">
        <f t="shared" si="2"/>
        <v/>
      </c>
      <c r="J15" s="180" t="str">
        <f>IF(H15="","",VLOOKUP(H15,台帳!B$2:H$500,7,0))</f>
        <v/>
      </c>
      <c r="K15" s="154" t="str">
        <f t="shared" si="3"/>
        <v/>
      </c>
    </row>
    <row r="16" spans="1:77" x14ac:dyDescent="0.15">
      <c r="A16" s="167">
        <v>4</v>
      </c>
      <c r="B16" s="151">
        <f>入力シート!B47</f>
        <v>0</v>
      </c>
      <c r="C16" s="151" t="str">
        <f t="shared" si="4"/>
        <v/>
      </c>
      <c r="D16" s="168" t="str">
        <f t="shared" si="1"/>
        <v/>
      </c>
      <c r="E16" s="177" t="str">
        <f>入力シート!C47</f>
        <v/>
      </c>
      <c r="F16" s="178" t="str">
        <f>入力シート!R47</f>
        <v/>
      </c>
      <c r="G16" s="180" t="str">
        <f>入力シート!AG47</f>
        <v/>
      </c>
      <c r="H16" s="178" t="str">
        <f>入力シート!AQ47</f>
        <v/>
      </c>
      <c r="I16" s="154" t="str">
        <f t="shared" si="2"/>
        <v/>
      </c>
      <c r="J16" s="180" t="str">
        <f>IF(H16="","",VLOOKUP(H16,台帳!B$2:H$500,7,0))</f>
        <v/>
      </c>
      <c r="K16" s="154" t="str">
        <f t="shared" si="3"/>
        <v/>
      </c>
    </row>
    <row r="17" spans="1:11" x14ac:dyDescent="0.15">
      <c r="A17" s="167">
        <v>5</v>
      </c>
      <c r="B17" s="151">
        <f>入力シート!B48</f>
        <v>0</v>
      </c>
      <c r="C17" s="151" t="str">
        <f t="shared" si="4"/>
        <v/>
      </c>
      <c r="D17" s="168" t="str">
        <f t="shared" si="1"/>
        <v/>
      </c>
      <c r="E17" s="177" t="str">
        <f>入力シート!C48</f>
        <v/>
      </c>
      <c r="F17" s="178" t="str">
        <f>入力シート!R48</f>
        <v/>
      </c>
      <c r="G17" s="180" t="str">
        <f>入力シート!AG48</f>
        <v/>
      </c>
      <c r="H17" s="178" t="str">
        <f>入力シート!AQ48</f>
        <v/>
      </c>
      <c r="I17" s="154" t="str">
        <f t="shared" si="2"/>
        <v/>
      </c>
      <c r="J17" s="180" t="str">
        <f>IF(H17="","",VLOOKUP(H17,台帳!B$2:H$500,7,0))</f>
        <v/>
      </c>
      <c r="K17" s="154" t="str">
        <f t="shared" si="3"/>
        <v/>
      </c>
    </row>
    <row r="18" spans="1:11" x14ac:dyDescent="0.15">
      <c r="A18" s="167">
        <v>6</v>
      </c>
      <c r="B18" s="151">
        <f>入力シート!B49</f>
        <v>0</v>
      </c>
      <c r="C18" s="151" t="str">
        <f t="shared" si="4"/>
        <v/>
      </c>
      <c r="D18" s="168" t="str">
        <f t="shared" si="1"/>
        <v/>
      </c>
      <c r="E18" s="177" t="str">
        <f>入力シート!C49</f>
        <v/>
      </c>
      <c r="F18" s="178" t="str">
        <f>入力シート!R49</f>
        <v/>
      </c>
      <c r="G18" s="180" t="str">
        <f>入力シート!AG49</f>
        <v/>
      </c>
      <c r="H18" s="178" t="str">
        <f>入力シート!AQ49</f>
        <v/>
      </c>
      <c r="I18" s="154" t="str">
        <f t="shared" si="2"/>
        <v/>
      </c>
      <c r="J18" s="180" t="str">
        <f>IF(H18="","",VLOOKUP(H18,台帳!B$2:H$500,7,0))</f>
        <v/>
      </c>
      <c r="K18" s="154" t="str">
        <f t="shared" si="3"/>
        <v/>
      </c>
    </row>
    <row r="19" spans="1:11" x14ac:dyDescent="0.15">
      <c r="A19" s="167">
        <v>7</v>
      </c>
      <c r="B19" s="151">
        <f>入力シート!B50</f>
        <v>0</v>
      </c>
      <c r="C19" s="151" t="str">
        <f t="shared" si="4"/>
        <v/>
      </c>
      <c r="D19" s="168" t="str">
        <f t="shared" si="1"/>
        <v/>
      </c>
      <c r="E19" s="177" t="str">
        <f>入力シート!C50</f>
        <v/>
      </c>
      <c r="F19" s="178" t="str">
        <f>入力シート!R50</f>
        <v/>
      </c>
      <c r="G19" s="180" t="str">
        <f>入力シート!AG50</f>
        <v/>
      </c>
      <c r="H19" s="178" t="str">
        <f>入力シート!AQ50</f>
        <v/>
      </c>
      <c r="I19" s="154" t="str">
        <f t="shared" si="2"/>
        <v/>
      </c>
      <c r="J19" s="180" t="str">
        <f>IF(H19="","",VLOOKUP(H19,台帳!B$2:H$500,7,0))</f>
        <v/>
      </c>
      <c r="K19" s="154" t="str">
        <f t="shared" si="3"/>
        <v/>
      </c>
    </row>
    <row r="20" spans="1:11" x14ac:dyDescent="0.15">
      <c r="A20" s="167">
        <v>8</v>
      </c>
      <c r="B20" s="151">
        <f>入力シート!B51</f>
        <v>0</v>
      </c>
      <c r="C20" s="151" t="str">
        <f t="shared" si="4"/>
        <v/>
      </c>
      <c r="D20" s="168" t="str">
        <f t="shared" si="1"/>
        <v/>
      </c>
      <c r="E20" s="177" t="str">
        <f>入力シート!C51</f>
        <v/>
      </c>
      <c r="F20" s="178" t="str">
        <f>入力シート!R51</f>
        <v/>
      </c>
      <c r="G20" s="180" t="str">
        <f>入力シート!AG51</f>
        <v/>
      </c>
      <c r="H20" s="178" t="str">
        <f>入力シート!AQ51</f>
        <v/>
      </c>
      <c r="I20" s="154" t="str">
        <f t="shared" si="2"/>
        <v/>
      </c>
      <c r="J20" s="180" t="str">
        <f>IF(H20="","",VLOOKUP(H20,台帳!B$2:H$500,7,0))</f>
        <v/>
      </c>
      <c r="K20" s="154" t="str">
        <f t="shared" si="3"/>
        <v/>
      </c>
    </row>
    <row r="21" spans="1:11" x14ac:dyDescent="0.15">
      <c r="A21" s="167">
        <v>9</v>
      </c>
      <c r="B21" s="151">
        <f>入力シート!B52</f>
        <v>0</v>
      </c>
      <c r="C21" s="151" t="str">
        <f t="shared" si="4"/>
        <v/>
      </c>
      <c r="D21" s="168" t="str">
        <f t="shared" si="1"/>
        <v/>
      </c>
      <c r="E21" s="177" t="str">
        <f>入力シート!C52</f>
        <v/>
      </c>
      <c r="F21" s="178" t="str">
        <f>入力シート!R52</f>
        <v/>
      </c>
      <c r="G21" s="180" t="str">
        <f>入力シート!AG52</f>
        <v/>
      </c>
      <c r="H21" s="178" t="str">
        <f>入力シート!AQ52</f>
        <v/>
      </c>
      <c r="I21" s="154" t="str">
        <f t="shared" si="2"/>
        <v/>
      </c>
      <c r="J21" s="180" t="str">
        <f>IF(H21="","",VLOOKUP(H21,台帳!B$2:H$500,7,0))</f>
        <v/>
      </c>
      <c r="K21" s="154" t="str">
        <f t="shared" si="3"/>
        <v/>
      </c>
    </row>
    <row r="22" spans="1:11" x14ac:dyDescent="0.15">
      <c r="A22" s="167">
        <v>10</v>
      </c>
      <c r="B22" s="151">
        <f>入力シート!B53</f>
        <v>0</v>
      </c>
      <c r="C22" s="151" t="str">
        <f t="shared" si="4"/>
        <v/>
      </c>
      <c r="D22" s="168" t="str">
        <f t="shared" si="1"/>
        <v/>
      </c>
      <c r="E22" s="177" t="str">
        <f>入力シート!C53</f>
        <v/>
      </c>
      <c r="F22" s="178" t="str">
        <f>入力シート!R53</f>
        <v/>
      </c>
      <c r="G22" s="180" t="str">
        <f>入力シート!AG53</f>
        <v/>
      </c>
      <c r="H22" s="178" t="str">
        <f>入力シート!AQ53</f>
        <v/>
      </c>
      <c r="I22" s="154" t="str">
        <f t="shared" si="2"/>
        <v/>
      </c>
      <c r="J22" s="180" t="str">
        <f>IF(H22="","",VLOOKUP(H22,台帳!B$2:H$500,7,0))</f>
        <v/>
      </c>
      <c r="K22" s="154" t="str">
        <f t="shared" si="3"/>
        <v/>
      </c>
    </row>
    <row r="23" spans="1:11" x14ac:dyDescent="0.15">
      <c r="A23" s="167">
        <v>11</v>
      </c>
      <c r="B23" s="151">
        <f>入力シート!B54</f>
        <v>0</v>
      </c>
      <c r="C23" s="151" t="str">
        <f t="shared" si="4"/>
        <v/>
      </c>
      <c r="D23" s="168" t="str">
        <f t="shared" si="1"/>
        <v/>
      </c>
      <c r="E23" s="177" t="str">
        <f>入力シート!C54</f>
        <v/>
      </c>
      <c r="F23" s="178" t="str">
        <f>入力シート!R54</f>
        <v/>
      </c>
      <c r="G23" s="180" t="str">
        <f>入力シート!AG54</f>
        <v/>
      </c>
      <c r="H23" s="178" t="str">
        <f>入力シート!AQ54</f>
        <v/>
      </c>
      <c r="I23" s="154" t="str">
        <f t="shared" si="2"/>
        <v/>
      </c>
      <c r="J23" s="180" t="str">
        <f>IF(H23="","",VLOOKUP(H23,台帳!B$2:H$500,7,0))</f>
        <v/>
      </c>
      <c r="K23" s="154" t="str">
        <f t="shared" si="3"/>
        <v/>
      </c>
    </row>
    <row r="24" spans="1:11" x14ac:dyDescent="0.15">
      <c r="A24" s="167">
        <v>12</v>
      </c>
      <c r="B24" s="151">
        <f>入力シート!B55</f>
        <v>0</v>
      </c>
      <c r="C24" s="151" t="str">
        <f t="shared" si="4"/>
        <v/>
      </c>
      <c r="D24" s="168" t="str">
        <f t="shared" si="1"/>
        <v/>
      </c>
      <c r="E24" s="177" t="str">
        <f>入力シート!C55</f>
        <v/>
      </c>
      <c r="F24" s="178" t="str">
        <f>入力シート!R55</f>
        <v/>
      </c>
      <c r="G24" s="180" t="str">
        <f>入力シート!AG55</f>
        <v/>
      </c>
      <c r="H24" s="178" t="str">
        <f>入力シート!AQ55</f>
        <v/>
      </c>
      <c r="I24" s="154" t="str">
        <f t="shared" si="2"/>
        <v/>
      </c>
      <c r="J24" s="180" t="str">
        <f>IF(H24="","",VLOOKUP(H24,台帳!B$2:H$500,7,0))</f>
        <v/>
      </c>
      <c r="K24" s="154" t="str">
        <f t="shared" si="3"/>
        <v/>
      </c>
    </row>
    <row r="25" spans="1:11" x14ac:dyDescent="0.15">
      <c r="A25" s="167">
        <v>13</v>
      </c>
      <c r="B25" s="151">
        <f>入力シート!B56</f>
        <v>0</v>
      </c>
      <c r="C25" s="151" t="str">
        <f t="shared" si="4"/>
        <v/>
      </c>
      <c r="D25" s="168" t="str">
        <f t="shared" si="1"/>
        <v/>
      </c>
      <c r="E25" s="177" t="str">
        <f>入力シート!C56</f>
        <v/>
      </c>
      <c r="F25" s="178" t="str">
        <f>入力シート!R56</f>
        <v/>
      </c>
      <c r="G25" s="180" t="str">
        <f>入力シート!AG56</f>
        <v/>
      </c>
      <c r="H25" s="178" t="str">
        <f>入力シート!AQ56</f>
        <v/>
      </c>
      <c r="I25" s="154" t="str">
        <f t="shared" si="2"/>
        <v/>
      </c>
      <c r="J25" s="180" t="str">
        <f>IF(H25="","",VLOOKUP(H25,台帳!B$2:H$500,7,0))</f>
        <v/>
      </c>
      <c r="K25" s="154" t="str">
        <f t="shared" si="3"/>
        <v/>
      </c>
    </row>
    <row r="26" spans="1:11" x14ac:dyDescent="0.15">
      <c r="A26" s="167">
        <v>14</v>
      </c>
      <c r="B26" s="151">
        <f>入力シート!B57</f>
        <v>0</v>
      </c>
      <c r="C26" s="151" t="str">
        <f t="shared" si="4"/>
        <v/>
      </c>
      <c r="D26" s="168" t="str">
        <f t="shared" si="1"/>
        <v/>
      </c>
      <c r="E26" s="177" t="str">
        <f>入力シート!C57</f>
        <v/>
      </c>
      <c r="F26" s="178" t="str">
        <f>入力シート!R57</f>
        <v/>
      </c>
      <c r="G26" s="180" t="str">
        <f>入力シート!AG57</f>
        <v/>
      </c>
      <c r="H26" s="178" t="str">
        <f>入力シート!AQ57</f>
        <v/>
      </c>
      <c r="I26" s="154" t="str">
        <f t="shared" si="2"/>
        <v/>
      </c>
      <c r="J26" s="180" t="str">
        <f>IF(H26="","",VLOOKUP(H26,台帳!B$2:H$500,7,0))</f>
        <v/>
      </c>
      <c r="K26" s="154" t="str">
        <f t="shared" si="3"/>
        <v/>
      </c>
    </row>
    <row r="27" spans="1:11" x14ac:dyDescent="0.15">
      <c r="A27" s="167">
        <v>15</v>
      </c>
      <c r="B27" s="151">
        <f>入力シート!B58</f>
        <v>0</v>
      </c>
      <c r="C27" s="151" t="str">
        <f t="shared" si="4"/>
        <v/>
      </c>
      <c r="D27" s="168" t="str">
        <f t="shared" si="1"/>
        <v/>
      </c>
      <c r="E27" s="177" t="str">
        <f>入力シート!C58</f>
        <v/>
      </c>
      <c r="F27" s="178" t="str">
        <f>入力シート!R58</f>
        <v/>
      </c>
      <c r="G27" s="180" t="str">
        <f>入力シート!AG58</f>
        <v/>
      </c>
      <c r="H27" s="178" t="str">
        <f>入力シート!AQ58</f>
        <v/>
      </c>
      <c r="I27" s="154" t="str">
        <f t="shared" si="2"/>
        <v/>
      </c>
      <c r="J27" s="180" t="str">
        <f>IF(H27="","",VLOOKUP(H27,台帳!B$2:H$500,7,0))</f>
        <v/>
      </c>
      <c r="K27" s="154" t="str">
        <f t="shared" si="3"/>
        <v/>
      </c>
    </row>
    <row r="28" spans="1:11" x14ac:dyDescent="0.15">
      <c r="A28" s="167">
        <v>16</v>
      </c>
      <c r="B28" s="151">
        <f>入力シート!B59</f>
        <v>0</v>
      </c>
      <c r="C28" s="151" t="str">
        <f t="shared" si="4"/>
        <v/>
      </c>
      <c r="D28" s="168" t="str">
        <f t="shared" si="1"/>
        <v/>
      </c>
      <c r="E28" s="177" t="str">
        <f>入力シート!C59</f>
        <v/>
      </c>
      <c r="F28" s="178" t="str">
        <f>入力シート!R59</f>
        <v/>
      </c>
      <c r="G28" s="180" t="str">
        <f>入力シート!AG59</f>
        <v/>
      </c>
      <c r="H28" s="178" t="str">
        <f>入力シート!AQ59</f>
        <v/>
      </c>
      <c r="I28" s="154" t="str">
        <f t="shared" si="2"/>
        <v/>
      </c>
      <c r="J28" s="180" t="str">
        <f>IF(H28="","",VLOOKUP(H28,台帳!B$2:H$500,7,0))</f>
        <v/>
      </c>
      <c r="K28" s="154" t="str">
        <f t="shared" si="3"/>
        <v/>
      </c>
    </row>
    <row r="29" spans="1:11" x14ac:dyDescent="0.15">
      <c r="A29" s="167">
        <v>17</v>
      </c>
      <c r="B29" s="151">
        <f>入力シート!B60</f>
        <v>0</v>
      </c>
      <c r="C29" s="151" t="str">
        <f t="shared" si="4"/>
        <v/>
      </c>
      <c r="D29" s="168" t="str">
        <f t="shared" si="1"/>
        <v/>
      </c>
      <c r="E29" s="177" t="str">
        <f>入力シート!C60</f>
        <v/>
      </c>
      <c r="F29" s="178" t="str">
        <f>入力シート!R60</f>
        <v/>
      </c>
      <c r="G29" s="180" t="str">
        <f>入力シート!AG60</f>
        <v/>
      </c>
      <c r="H29" s="178" t="str">
        <f>入力シート!AQ60</f>
        <v/>
      </c>
      <c r="I29" s="154" t="str">
        <f t="shared" si="2"/>
        <v/>
      </c>
      <c r="J29" s="180" t="str">
        <f>IF(H29="","",VLOOKUP(H29,台帳!B$2:H$500,7,0))</f>
        <v/>
      </c>
      <c r="K29" s="154" t="str">
        <f t="shared" si="3"/>
        <v/>
      </c>
    </row>
    <row r="30" spans="1:11" x14ac:dyDescent="0.15">
      <c r="A30" s="167">
        <v>18</v>
      </c>
      <c r="B30" s="151">
        <f>入力シート!B61</f>
        <v>0</v>
      </c>
      <c r="C30" s="151" t="str">
        <f t="shared" si="4"/>
        <v/>
      </c>
      <c r="D30" s="168" t="str">
        <f t="shared" si="1"/>
        <v/>
      </c>
      <c r="E30" s="177" t="str">
        <f>入力シート!C61</f>
        <v/>
      </c>
      <c r="F30" s="178" t="str">
        <f>入力シート!R61</f>
        <v/>
      </c>
      <c r="G30" s="180" t="str">
        <f>入力シート!AG61</f>
        <v/>
      </c>
      <c r="H30" s="178" t="str">
        <f>入力シート!AQ61</f>
        <v/>
      </c>
      <c r="I30" s="154" t="str">
        <f t="shared" si="2"/>
        <v/>
      </c>
      <c r="J30" s="180" t="str">
        <f>IF(H30="","",VLOOKUP(H30,台帳!B$2:H$500,7,0))</f>
        <v/>
      </c>
      <c r="K30" s="154" t="str">
        <f t="shared" si="3"/>
        <v/>
      </c>
    </row>
    <row r="31" spans="1:11" x14ac:dyDescent="0.15">
      <c r="A31" s="167">
        <v>19</v>
      </c>
      <c r="B31" s="151">
        <f>入力シート!B62</f>
        <v>0</v>
      </c>
      <c r="C31" s="151" t="str">
        <f t="shared" si="4"/>
        <v/>
      </c>
      <c r="D31" s="168" t="str">
        <f t="shared" si="1"/>
        <v/>
      </c>
      <c r="E31" s="177" t="str">
        <f>入力シート!C62</f>
        <v/>
      </c>
      <c r="F31" s="178" t="str">
        <f>入力シート!R62</f>
        <v/>
      </c>
      <c r="G31" s="180" t="str">
        <f>入力シート!AG62</f>
        <v/>
      </c>
      <c r="H31" s="178" t="str">
        <f>入力シート!AQ62</f>
        <v/>
      </c>
      <c r="I31" s="154" t="str">
        <f t="shared" si="2"/>
        <v/>
      </c>
      <c r="J31" s="180" t="str">
        <f>IF(H31="","",VLOOKUP(H31,台帳!B$2:H$500,7,0))</f>
        <v/>
      </c>
      <c r="K31" s="154" t="str">
        <f t="shared" si="3"/>
        <v/>
      </c>
    </row>
    <row r="32" spans="1:11" x14ac:dyDescent="0.15">
      <c r="A32" s="167">
        <v>20</v>
      </c>
      <c r="B32" s="151">
        <f>入力シート!B63</f>
        <v>0</v>
      </c>
      <c r="C32" s="151" t="str">
        <f t="shared" si="4"/>
        <v/>
      </c>
      <c r="D32" s="168" t="str">
        <f t="shared" si="1"/>
        <v/>
      </c>
      <c r="E32" s="177" t="str">
        <f>入力シート!C63</f>
        <v/>
      </c>
      <c r="F32" s="178" t="str">
        <f>入力シート!R63</f>
        <v/>
      </c>
      <c r="G32" s="180" t="str">
        <f>入力シート!AG63</f>
        <v/>
      </c>
      <c r="H32" s="178" t="str">
        <f>入力シート!AQ63</f>
        <v/>
      </c>
      <c r="I32" s="154" t="str">
        <f t="shared" si="2"/>
        <v/>
      </c>
      <c r="J32" s="180" t="str">
        <f>IF(H32="","",VLOOKUP(H32,台帳!B$2:H$500,7,0))</f>
        <v/>
      </c>
      <c r="K32" s="154" t="str">
        <f t="shared" si="3"/>
        <v/>
      </c>
    </row>
    <row r="33" spans="1:11" x14ac:dyDescent="0.15">
      <c r="A33" s="167">
        <v>21</v>
      </c>
      <c r="B33" s="151">
        <f>入力シート!B64</f>
        <v>0</v>
      </c>
      <c r="C33" s="151" t="str">
        <f t="shared" si="4"/>
        <v/>
      </c>
      <c r="D33" s="168" t="str">
        <f t="shared" si="1"/>
        <v/>
      </c>
      <c r="E33" s="177" t="str">
        <f>入力シート!C64</f>
        <v/>
      </c>
      <c r="F33" s="178" t="str">
        <f>入力シート!R64</f>
        <v/>
      </c>
      <c r="G33" s="180" t="str">
        <f>入力シート!AG64</f>
        <v/>
      </c>
      <c r="H33" s="178" t="str">
        <f>入力シート!AQ64</f>
        <v/>
      </c>
      <c r="I33" s="154" t="str">
        <f t="shared" si="2"/>
        <v/>
      </c>
      <c r="J33" s="180" t="str">
        <f>IF(H33="","",VLOOKUP(H33,台帳!B$2:H$500,7,0))</f>
        <v/>
      </c>
      <c r="K33" s="154" t="str">
        <f t="shared" si="3"/>
        <v/>
      </c>
    </row>
    <row r="34" spans="1:11" x14ac:dyDescent="0.15">
      <c r="A34" s="167">
        <v>22</v>
      </c>
      <c r="B34" s="151">
        <f>入力シート!B65</f>
        <v>0</v>
      </c>
      <c r="C34" s="151" t="str">
        <f t="shared" si="4"/>
        <v/>
      </c>
      <c r="D34" s="168" t="str">
        <f t="shared" si="1"/>
        <v/>
      </c>
      <c r="E34" s="177" t="str">
        <f>入力シート!C65</f>
        <v/>
      </c>
      <c r="F34" s="178" t="str">
        <f>入力シート!R65</f>
        <v/>
      </c>
      <c r="G34" s="180" t="str">
        <f>入力シート!AG65</f>
        <v/>
      </c>
      <c r="H34" s="178" t="str">
        <f>入力シート!AQ65</f>
        <v/>
      </c>
      <c r="I34" s="154" t="str">
        <f t="shared" si="2"/>
        <v/>
      </c>
      <c r="J34" s="180" t="str">
        <f>IF(H34="","",VLOOKUP(H34,台帳!B$2:H$500,7,0))</f>
        <v/>
      </c>
      <c r="K34" s="154" t="str">
        <f t="shared" si="3"/>
        <v/>
      </c>
    </row>
    <row r="35" spans="1:11" x14ac:dyDescent="0.15">
      <c r="A35" s="167">
        <v>23</v>
      </c>
      <c r="B35" s="151">
        <f>入力シート!B66</f>
        <v>0</v>
      </c>
      <c r="C35" s="151" t="str">
        <f t="shared" si="4"/>
        <v/>
      </c>
      <c r="D35" s="168" t="str">
        <f t="shared" si="1"/>
        <v/>
      </c>
      <c r="E35" s="177" t="str">
        <f>入力シート!C66</f>
        <v/>
      </c>
      <c r="F35" s="178" t="str">
        <f>入力シート!R66</f>
        <v/>
      </c>
      <c r="G35" s="180" t="str">
        <f>入力シート!AG66</f>
        <v/>
      </c>
      <c r="H35" s="178" t="str">
        <f>入力シート!AQ66</f>
        <v/>
      </c>
      <c r="I35" s="154" t="str">
        <f t="shared" si="2"/>
        <v/>
      </c>
      <c r="J35" s="180" t="str">
        <f>IF(H35="","",VLOOKUP(H35,台帳!B$2:H$500,7,0))</f>
        <v/>
      </c>
      <c r="K35" s="154" t="str">
        <f t="shared" si="3"/>
        <v/>
      </c>
    </row>
    <row r="36" spans="1:11" x14ac:dyDescent="0.15">
      <c r="A36" s="167">
        <v>24</v>
      </c>
      <c r="B36" s="151">
        <f>入力シート!B67</f>
        <v>0</v>
      </c>
      <c r="C36" s="151" t="str">
        <f t="shared" si="4"/>
        <v/>
      </c>
      <c r="D36" s="168" t="str">
        <f t="shared" si="1"/>
        <v/>
      </c>
      <c r="E36" s="177" t="str">
        <f>入力シート!C67</f>
        <v/>
      </c>
      <c r="F36" s="178" t="str">
        <f>入力シート!R67</f>
        <v/>
      </c>
      <c r="G36" s="180" t="str">
        <f>入力シート!AG67</f>
        <v/>
      </c>
      <c r="H36" s="178" t="str">
        <f>入力シート!AQ67</f>
        <v/>
      </c>
      <c r="I36" s="154" t="str">
        <f t="shared" si="2"/>
        <v/>
      </c>
      <c r="J36" s="180" t="str">
        <f>IF(H36="","",VLOOKUP(H36,台帳!B$2:H$500,7,0))</f>
        <v/>
      </c>
      <c r="K36" s="154" t="str">
        <f t="shared" si="3"/>
        <v/>
      </c>
    </row>
    <row r="37" spans="1:11" x14ac:dyDescent="0.15">
      <c r="A37" s="167">
        <v>25</v>
      </c>
      <c r="B37" s="151">
        <f>入力シート!B68</f>
        <v>0</v>
      </c>
      <c r="C37" s="151" t="str">
        <f t="shared" si="4"/>
        <v/>
      </c>
      <c r="D37" s="168" t="str">
        <f t="shared" si="1"/>
        <v/>
      </c>
      <c r="E37" s="177" t="str">
        <f>入力シート!C68</f>
        <v/>
      </c>
      <c r="F37" s="178" t="str">
        <f>入力シート!R68</f>
        <v/>
      </c>
      <c r="G37" s="180" t="str">
        <f>入力シート!AG68</f>
        <v/>
      </c>
      <c r="H37" s="178" t="str">
        <f>入力シート!AQ68</f>
        <v/>
      </c>
      <c r="I37" s="154" t="str">
        <f t="shared" si="2"/>
        <v/>
      </c>
      <c r="J37" s="180" t="str">
        <f>IF(H37="","",VLOOKUP(H37,台帳!B$2:H$500,7,0))</f>
        <v/>
      </c>
      <c r="K37" s="154" t="str">
        <f t="shared" si="3"/>
        <v/>
      </c>
    </row>
    <row r="38" spans="1:11" x14ac:dyDescent="0.15">
      <c r="A38" s="167">
        <v>26</v>
      </c>
      <c r="B38" s="151">
        <f>入力シート!B69</f>
        <v>0</v>
      </c>
      <c r="C38" s="151" t="str">
        <f t="shared" si="4"/>
        <v/>
      </c>
      <c r="D38" s="168" t="str">
        <f t="shared" si="1"/>
        <v/>
      </c>
      <c r="E38" s="177" t="str">
        <f>入力シート!C69</f>
        <v/>
      </c>
      <c r="F38" s="178" t="str">
        <f>入力シート!R69</f>
        <v/>
      </c>
      <c r="G38" s="180" t="str">
        <f>入力シート!AG69</f>
        <v/>
      </c>
      <c r="H38" s="178" t="str">
        <f>入力シート!AQ69</f>
        <v/>
      </c>
      <c r="I38" s="154" t="str">
        <f t="shared" si="2"/>
        <v/>
      </c>
      <c r="J38" s="180" t="str">
        <f>IF(H38="","",VLOOKUP(H38,台帳!B$2:H$500,7,0))</f>
        <v/>
      </c>
      <c r="K38" s="154" t="str">
        <f t="shared" si="3"/>
        <v/>
      </c>
    </row>
    <row r="39" spans="1:11" x14ac:dyDescent="0.15">
      <c r="A39" s="167">
        <v>27</v>
      </c>
      <c r="B39" s="151">
        <f>入力シート!B70</f>
        <v>0</v>
      </c>
      <c r="C39" s="151" t="str">
        <f t="shared" si="4"/>
        <v/>
      </c>
      <c r="D39" s="168" t="str">
        <f t="shared" si="1"/>
        <v/>
      </c>
      <c r="E39" s="177" t="str">
        <f>入力シート!C70</f>
        <v/>
      </c>
      <c r="F39" s="178" t="str">
        <f>入力シート!R70</f>
        <v/>
      </c>
      <c r="G39" s="180" t="str">
        <f>入力シート!AG70</f>
        <v/>
      </c>
      <c r="H39" s="178" t="str">
        <f>入力シート!AQ70</f>
        <v/>
      </c>
      <c r="I39" s="154" t="str">
        <f t="shared" si="2"/>
        <v/>
      </c>
      <c r="J39" s="180" t="str">
        <f>IF(H39="","",VLOOKUP(H39,台帳!B$2:H$500,7,0))</f>
        <v/>
      </c>
      <c r="K39" s="154" t="str">
        <f t="shared" si="3"/>
        <v/>
      </c>
    </row>
    <row r="40" spans="1:11" x14ac:dyDescent="0.15">
      <c r="A40" s="167">
        <v>28</v>
      </c>
      <c r="B40" s="151">
        <f>入力シート!B71</f>
        <v>0</v>
      </c>
      <c r="C40" s="151" t="str">
        <f t="shared" si="4"/>
        <v/>
      </c>
      <c r="D40" s="168" t="str">
        <f t="shared" si="1"/>
        <v/>
      </c>
      <c r="E40" s="177" t="str">
        <f>入力シート!C71</f>
        <v/>
      </c>
      <c r="F40" s="178" t="str">
        <f>入力シート!R71</f>
        <v/>
      </c>
      <c r="G40" s="180" t="str">
        <f>入力シート!AG71</f>
        <v/>
      </c>
      <c r="H40" s="178" t="str">
        <f>入力シート!AQ71</f>
        <v/>
      </c>
      <c r="I40" s="154" t="str">
        <f t="shared" si="2"/>
        <v/>
      </c>
      <c r="J40" s="180" t="str">
        <f>IF(H40="","",VLOOKUP(H40,台帳!B$2:H$500,7,0))</f>
        <v/>
      </c>
      <c r="K40" s="154" t="str">
        <f t="shared" si="3"/>
        <v/>
      </c>
    </row>
    <row r="41" spans="1:11" x14ac:dyDescent="0.15">
      <c r="A41" s="167">
        <v>29</v>
      </c>
      <c r="B41" s="151">
        <f>入力シート!B72</f>
        <v>0</v>
      </c>
      <c r="C41" s="151" t="str">
        <f t="shared" si="4"/>
        <v/>
      </c>
      <c r="D41" s="168" t="str">
        <f t="shared" si="1"/>
        <v/>
      </c>
      <c r="E41" s="177" t="str">
        <f>入力シート!C72</f>
        <v/>
      </c>
      <c r="F41" s="178" t="str">
        <f>入力シート!R72</f>
        <v/>
      </c>
      <c r="G41" s="180" t="str">
        <f>入力シート!AG72</f>
        <v/>
      </c>
      <c r="H41" s="178" t="str">
        <f>入力シート!AQ72</f>
        <v/>
      </c>
      <c r="I41" s="154" t="str">
        <f t="shared" si="2"/>
        <v/>
      </c>
      <c r="J41" s="180" t="str">
        <f>IF(H41="","",VLOOKUP(H41,台帳!B$2:H$500,7,0))</f>
        <v/>
      </c>
      <c r="K41" s="154" t="str">
        <f t="shared" si="3"/>
        <v/>
      </c>
    </row>
    <row r="42" spans="1:11" x14ac:dyDescent="0.15">
      <c r="A42" s="167">
        <v>30</v>
      </c>
      <c r="B42" s="151">
        <f>入力シート!B73</f>
        <v>0</v>
      </c>
      <c r="C42" s="151" t="str">
        <f t="shared" si="4"/>
        <v/>
      </c>
      <c r="D42" s="168" t="str">
        <f t="shared" si="1"/>
        <v/>
      </c>
      <c r="E42" s="177" t="str">
        <f>入力シート!C73</f>
        <v/>
      </c>
      <c r="F42" s="178" t="str">
        <f>入力シート!R73</f>
        <v/>
      </c>
      <c r="G42" s="180" t="str">
        <f>入力シート!AG73</f>
        <v/>
      </c>
      <c r="H42" s="178" t="str">
        <f>入力シート!AQ73</f>
        <v/>
      </c>
      <c r="I42" s="154" t="str">
        <f t="shared" si="2"/>
        <v/>
      </c>
      <c r="J42" s="180" t="str">
        <f>IF(H42="","",VLOOKUP(H42,台帳!B$2:H$500,7,0))</f>
        <v/>
      </c>
      <c r="K42" s="154" t="str">
        <f t="shared" si="3"/>
        <v/>
      </c>
    </row>
    <row r="43" spans="1:11" x14ac:dyDescent="0.15">
      <c r="A43" s="167">
        <v>31</v>
      </c>
      <c r="B43" s="151">
        <f>入力シート!B74</f>
        <v>0</v>
      </c>
      <c r="C43" s="151" t="str">
        <f t="shared" si="4"/>
        <v/>
      </c>
      <c r="D43" s="168" t="str">
        <f t="shared" si="1"/>
        <v/>
      </c>
      <c r="E43" s="177" t="str">
        <f>入力シート!C74</f>
        <v/>
      </c>
      <c r="F43" s="178" t="str">
        <f>入力シート!R74</f>
        <v/>
      </c>
      <c r="G43" s="180" t="str">
        <f>入力シート!AG74</f>
        <v/>
      </c>
      <c r="H43" s="178" t="str">
        <f>入力シート!AQ74</f>
        <v/>
      </c>
      <c r="I43" s="154" t="str">
        <f t="shared" si="2"/>
        <v/>
      </c>
      <c r="J43" s="180" t="str">
        <f>IF(H43="","",VLOOKUP(H43,台帳!B$2:H$500,7,0))</f>
        <v/>
      </c>
      <c r="K43" s="154" t="str">
        <f t="shared" si="3"/>
        <v/>
      </c>
    </row>
    <row r="44" spans="1:11" x14ac:dyDescent="0.15">
      <c r="A44" s="167">
        <v>32</v>
      </c>
      <c r="B44" s="151">
        <f>入力シート!B75</f>
        <v>0</v>
      </c>
      <c r="C44" s="151" t="str">
        <f t="shared" si="4"/>
        <v/>
      </c>
      <c r="D44" s="168" t="str">
        <f t="shared" si="1"/>
        <v/>
      </c>
      <c r="E44" s="177" t="str">
        <f>入力シート!C75</f>
        <v/>
      </c>
      <c r="F44" s="178" t="str">
        <f>入力シート!R75</f>
        <v/>
      </c>
      <c r="G44" s="180" t="str">
        <f>入力シート!AG75</f>
        <v/>
      </c>
      <c r="H44" s="178" t="str">
        <f>入力シート!AQ75</f>
        <v/>
      </c>
      <c r="I44" s="154" t="str">
        <f t="shared" si="2"/>
        <v/>
      </c>
      <c r="J44" s="180" t="str">
        <f>IF(H44="","",VLOOKUP(H44,台帳!B$2:H$500,7,0))</f>
        <v/>
      </c>
      <c r="K44" s="154" t="str">
        <f t="shared" si="3"/>
        <v/>
      </c>
    </row>
    <row r="45" spans="1:11" x14ac:dyDescent="0.15">
      <c r="A45" s="167">
        <v>33</v>
      </c>
      <c r="B45" s="151">
        <f>入力シート!B76</f>
        <v>0</v>
      </c>
      <c r="C45" s="151" t="str">
        <f t="shared" si="4"/>
        <v/>
      </c>
      <c r="D45" s="168" t="str">
        <f t="shared" si="1"/>
        <v/>
      </c>
      <c r="E45" s="177" t="str">
        <f>入力シート!C76</f>
        <v/>
      </c>
      <c r="F45" s="178" t="str">
        <f>入力シート!R76</f>
        <v/>
      </c>
      <c r="G45" s="180" t="str">
        <f>入力シート!AG76</f>
        <v/>
      </c>
      <c r="H45" s="178" t="str">
        <f>入力シート!AQ76</f>
        <v/>
      </c>
      <c r="I45" s="154" t="str">
        <f t="shared" si="2"/>
        <v/>
      </c>
      <c r="J45" s="180" t="str">
        <f>IF(H45="","",VLOOKUP(H45,台帳!B$2:H$500,7,0))</f>
        <v/>
      </c>
      <c r="K45" s="154" t="str">
        <f t="shared" si="3"/>
        <v/>
      </c>
    </row>
    <row r="46" spans="1:11" x14ac:dyDescent="0.15">
      <c r="A46" s="167">
        <v>34</v>
      </c>
      <c r="B46" s="151">
        <f>入力シート!B77</f>
        <v>0</v>
      </c>
      <c r="C46" s="151" t="str">
        <f t="shared" si="4"/>
        <v/>
      </c>
      <c r="D46" s="168" t="str">
        <f t="shared" si="1"/>
        <v/>
      </c>
      <c r="E46" s="177" t="str">
        <f>入力シート!C77</f>
        <v/>
      </c>
      <c r="F46" s="178" t="str">
        <f>入力シート!R77</f>
        <v/>
      </c>
      <c r="G46" s="180" t="str">
        <f>入力シート!AG77</f>
        <v/>
      </c>
      <c r="H46" s="178" t="str">
        <f>入力シート!AQ77</f>
        <v/>
      </c>
      <c r="I46" s="154" t="str">
        <f t="shared" si="2"/>
        <v/>
      </c>
      <c r="J46" s="180" t="str">
        <f>IF(H46="","",VLOOKUP(H46,台帳!B$2:H$500,7,0))</f>
        <v/>
      </c>
      <c r="K46" s="154" t="str">
        <f t="shared" si="3"/>
        <v/>
      </c>
    </row>
    <row r="47" spans="1:11" x14ac:dyDescent="0.15">
      <c r="A47" s="169">
        <v>35</v>
      </c>
      <c r="B47" s="155">
        <f>入力シート!B78</f>
        <v>0</v>
      </c>
      <c r="C47" s="155" t="str">
        <f t="shared" si="4"/>
        <v/>
      </c>
      <c r="D47" s="170" t="str">
        <f t="shared" si="1"/>
        <v/>
      </c>
      <c r="E47" s="177" t="str">
        <f>入力シート!C78</f>
        <v/>
      </c>
      <c r="F47" s="178" t="str">
        <f>入力シート!R78</f>
        <v/>
      </c>
      <c r="G47" s="180" t="str">
        <f>入力シート!AG78</f>
        <v/>
      </c>
      <c r="H47" s="178" t="str">
        <f>入力シート!AQ78</f>
        <v/>
      </c>
      <c r="I47" s="154" t="str">
        <f t="shared" si="2"/>
        <v/>
      </c>
      <c r="J47" s="180" t="str">
        <f>IF(H47="","",VLOOKUP(H47,台帳!B$2:H$500,7,0))</f>
        <v/>
      </c>
      <c r="K47" s="154" t="str">
        <f t="shared" si="3"/>
        <v/>
      </c>
    </row>
  </sheetData>
  <sheetProtection selectLockedCells="1"/>
  <phoneticPr fontId="2"/>
  <conditionalFormatting sqref="K13:K47 I13:I47">
    <cfRule type="expression" dxfId="1" priority="2">
      <formula>I13="要確認"</formula>
    </cfRule>
  </conditionalFormatting>
  <conditionalFormatting sqref="U9">
    <cfRule type="expression" dxfId="0" priority="1">
      <formula>$U$9&lt;&gt;7</formula>
    </cfRule>
  </conditionalFormatting>
  <pageMargins left="0.7" right="0.7" top="0.75" bottom="0.75" header="0.3" footer="0.3"/>
  <pageSetup paperSize="9" orientation="portrait" copies="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500"/>
  <sheetViews>
    <sheetView zoomScale="70" zoomScaleNormal="70" workbookViewId="0">
      <selection activeCell="N21" sqref="N21"/>
    </sheetView>
  </sheetViews>
  <sheetFormatPr defaultRowHeight="13.5" x14ac:dyDescent="0.15"/>
  <cols>
    <col min="1" max="1" width="6.7265625" style="16" customWidth="1"/>
    <col min="2" max="2" width="25.7265625" style="3" customWidth="1"/>
    <col min="3" max="3" width="27.453125" style="3" customWidth="1"/>
    <col min="4" max="4" width="18.26953125" style="3" customWidth="1"/>
    <col min="5" max="5" width="9.81640625" style="17" customWidth="1"/>
    <col min="6" max="6" width="24.90625" style="18" customWidth="1"/>
    <col min="7" max="7" width="4.90625" style="3" customWidth="1"/>
    <col min="8" max="8" width="6.453125" style="19" customWidth="1"/>
    <col min="9" max="9" width="6.1796875" style="3" customWidth="1"/>
    <col min="10" max="10" width="9.6328125" style="217" customWidth="1"/>
    <col min="11" max="11" width="19" style="218" customWidth="1"/>
    <col min="12" max="12" width="8.36328125" style="3" customWidth="1"/>
    <col min="13" max="17" width="4.90625" style="3" customWidth="1"/>
    <col min="18" max="19" width="6.1796875" style="3" customWidth="1"/>
    <col min="20" max="24" width="5.1796875" style="3" customWidth="1"/>
    <col min="25" max="26" width="6.453125" style="3" customWidth="1"/>
    <col min="27" max="31" width="5.1796875" style="3" customWidth="1"/>
    <col min="32" max="33" width="6.453125" style="3" customWidth="1"/>
    <col min="34" max="34" width="4.90625" style="3" customWidth="1"/>
    <col min="35" max="36" width="5.1796875" style="3" customWidth="1"/>
    <col min="37" max="37" width="6.7265625" style="3" customWidth="1"/>
    <col min="38" max="16384" width="8.7265625" style="3"/>
  </cols>
  <sheetData>
    <row r="1" spans="1:37" x14ac:dyDescent="0.15">
      <c r="A1" s="15" t="s">
        <v>43</v>
      </c>
      <c r="B1" s="3" t="s">
        <v>39</v>
      </c>
      <c r="C1" s="3" t="s">
        <v>38</v>
      </c>
      <c r="D1" s="3" t="s">
        <v>37</v>
      </c>
      <c r="E1" s="17" t="s">
        <v>40</v>
      </c>
      <c r="F1" s="18" t="s">
        <v>78</v>
      </c>
      <c r="H1" s="19" t="s">
        <v>137</v>
      </c>
      <c r="I1" s="3" t="s">
        <v>42</v>
      </c>
      <c r="J1" s="36" t="s">
        <v>44</v>
      </c>
      <c r="K1" s="19" t="s">
        <v>79</v>
      </c>
      <c r="M1" s="10" t="s">
        <v>56</v>
      </c>
      <c r="N1" s="11" t="s">
        <v>53</v>
      </c>
      <c r="O1" s="11" t="s">
        <v>52</v>
      </c>
      <c r="P1" s="3" t="s">
        <v>54</v>
      </c>
      <c r="Q1" s="3" t="s">
        <v>55</v>
      </c>
      <c r="R1" s="3" t="s">
        <v>57</v>
      </c>
      <c r="S1" s="3" t="s">
        <v>58</v>
      </c>
      <c r="T1" s="10" t="s">
        <v>63</v>
      </c>
      <c r="U1" s="11" t="s">
        <v>60</v>
      </c>
      <c r="V1" s="11" t="s">
        <v>59</v>
      </c>
      <c r="W1" s="11" t="s">
        <v>61</v>
      </c>
      <c r="X1" s="11" t="s">
        <v>62</v>
      </c>
      <c r="Y1" s="11" t="s">
        <v>64</v>
      </c>
      <c r="Z1" s="12" t="s">
        <v>65</v>
      </c>
      <c r="AA1" s="3" t="s">
        <v>70</v>
      </c>
      <c r="AB1" s="3" t="s">
        <v>67</v>
      </c>
      <c r="AC1" s="3" t="s">
        <v>66</v>
      </c>
      <c r="AD1" s="3" t="s">
        <v>68</v>
      </c>
      <c r="AE1" s="3" t="s">
        <v>69</v>
      </c>
      <c r="AF1" s="11" t="s">
        <v>71</v>
      </c>
      <c r="AG1" s="12" t="s">
        <v>72</v>
      </c>
      <c r="AH1" s="3" t="s">
        <v>75</v>
      </c>
      <c r="AI1" s="3" t="s">
        <v>76</v>
      </c>
      <c r="AJ1" s="3" t="s">
        <v>77</v>
      </c>
      <c r="AK1" s="37" t="s">
        <v>74</v>
      </c>
    </row>
    <row r="2" spans="1:37" ht="13.5" customHeight="1" x14ac:dyDescent="0.15">
      <c r="A2" s="16">
        <v>117</v>
      </c>
      <c r="B2" s="3" t="s">
        <v>256</v>
      </c>
      <c r="C2" s="3" t="s">
        <v>266</v>
      </c>
      <c r="D2" s="3" t="s">
        <v>457</v>
      </c>
      <c r="E2" s="17" t="s">
        <v>558</v>
      </c>
      <c r="F2" s="18" t="s">
        <v>267</v>
      </c>
      <c r="G2" s="3">
        <v>1</v>
      </c>
      <c r="H2" s="187">
        <f>SUMIF(B$2:B$500,B2,J$2:J$500)</f>
        <v>100000</v>
      </c>
      <c r="I2" s="42"/>
      <c r="J2" s="217">
        <v>100000</v>
      </c>
      <c r="K2" s="218" t="s">
        <v>456</v>
      </c>
      <c r="M2" s="21">
        <f>IF(OR(ISERROR(FIND(DBCS(検索!C$3),DBCS(B2))),検索!C$3=""),0,1)</f>
        <v>0</v>
      </c>
      <c r="N2" s="22">
        <f>IF(OR(ISERROR(FIND(DBCS(検索!D$3),DBCS(C2))),検索!D$3=""),0,1)</f>
        <v>0</v>
      </c>
      <c r="O2" s="22">
        <f>IF(OR(ISERROR(FIND(検索!E$3,D2)),検索!E$3=""),0,1)</f>
        <v>0</v>
      </c>
      <c r="P2" s="20">
        <f>IF(OR(ISERROR(FIND(検索!F$3,E2)),検索!F$3=""),0,1)</f>
        <v>0</v>
      </c>
      <c r="Q2" s="20">
        <f>IF(OR(ISERROR(FIND(検索!G$3,F2)),検索!G$3=""),0,1)</f>
        <v>0</v>
      </c>
      <c r="R2" s="20">
        <f>IF(OR(検索!J$3="00000",M2&amp;N2&amp;O2&amp;P2&amp;Q2&lt;&gt;検索!J$3),0,1)</f>
        <v>0</v>
      </c>
      <c r="S2" s="20">
        <f>IF(SUM(M2:Q2)=0,0,1)</f>
        <v>0</v>
      </c>
      <c r="T2" s="21">
        <f>IF(OR(ISERROR(FIND(DBCS(検索!C$5),DBCS(B2))),検索!C$5=""),0,1)</f>
        <v>0</v>
      </c>
      <c r="U2" s="22">
        <f>IF(OR(ISERROR(FIND(DBCS(検索!D$5),DBCS(C2))),検索!D$5=""),0,1)</f>
        <v>0</v>
      </c>
      <c r="V2" s="22">
        <f>IF(OR(ISERROR(FIND(検索!E$5,D2)),検索!E$5=""),0,1)</f>
        <v>0</v>
      </c>
      <c r="W2" s="22">
        <f>IF(OR(ISERROR(FIND(検索!F$5,E2)),検索!F$5=""),0,1)</f>
        <v>0</v>
      </c>
      <c r="X2" s="22">
        <f>IF(OR(ISERROR(FIND(検索!G$5,F2)),検索!G$5=""),0,1)</f>
        <v>0</v>
      </c>
      <c r="Y2" s="20">
        <f>IF(OR(検索!J$5="00000",T2&amp;U2&amp;V2&amp;W2&amp;X2&lt;&gt;検索!J$5),0,1)</f>
        <v>0</v>
      </c>
      <c r="Z2" s="23">
        <f>IF(SUM(T2:X2)=0,0,1)</f>
        <v>0</v>
      </c>
      <c r="AA2" s="20">
        <f>IF(OR(ISERROR(FIND(DBCS(検索!C$7),DBCS(B2))),検索!C$7=""),0,1)</f>
        <v>0</v>
      </c>
      <c r="AB2" s="20">
        <f>IF(OR(ISERROR(FIND(DBCS(検索!D$7),DBCS(C2))),検索!D$7=""),0,1)</f>
        <v>0</v>
      </c>
      <c r="AC2" s="20">
        <f>IF(OR(ISERROR(FIND(検索!E$7,D2)),検索!E$7=""),0,1)</f>
        <v>0</v>
      </c>
      <c r="AD2" s="20">
        <f>IF(OR(ISERROR(FIND(検索!F$7,E2)),検索!F$7=""),0,1)</f>
        <v>0</v>
      </c>
      <c r="AE2" s="20">
        <f>IF(OR(ISERROR(FIND(検索!G$7,F2)),検索!G$7=""),0,1)</f>
        <v>0</v>
      </c>
      <c r="AF2" s="22">
        <f>IF(OR(検索!J$7="00000",AA2&amp;AB2&amp;AC2&amp;AD2&amp;AE2&lt;&gt;検索!J$7),0,1)</f>
        <v>0</v>
      </c>
      <c r="AG2" s="23">
        <f>IF(SUM(AA2:AE2)=0,0,1)</f>
        <v>0</v>
      </c>
      <c r="AH2" s="20">
        <f>IF(検索!K$3=0,R2,S2)</f>
        <v>0</v>
      </c>
      <c r="AI2" s="20">
        <f>IF(検索!K$5=0,Y2,Z2)</f>
        <v>0</v>
      </c>
      <c r="AJ2" s="20">
        <f>IF(検索!K$7=0,AF2,AG2)</f>
        <v>0</v>
      </c>
      <c r="AK2" s="38">
        <f>IF(IF(検索!J$5="00000",AH2,IF(検索!K$4=0,AH2+AI2,AH2*AI2)*IF(AND(検索!K$6=1,検索!J$7&lt;&gt;"00000"),AJ2,1)+IF(AND(検索!K$6=0,検索!J$7&lt;&gt;"00000"),AJ2,0))&gt;0,1,0)</f>
        <v>0</v>
      </c>
    </row>
    <row r="3" spans="1:37" ht="13.5" customHeight="1" x14ac:dyDescent="0.15">
      <c r="A3" s="16">
        <v>129</v>
      </c>
      <c r="B3" s="3" t="s">
        <v>268</v>
      </c>
      <c r="C3" s="3" t="s">
        <v>349</v>
      </c>
      <c r="D3" s="3" t="s">
        <v>456</v>
      </c>
      <c r="E3" s="17" t="s">
        <v>559</v>
      </c>
      <c r="F3" s="18" t="s">
        <v>458</v>
      </c>
      <c r="G3" s="3">
        <v>2</v>
      </c>
      <c r="H3" s="187">
        <f t="shared" ref="H3:H66" si="0">SUMIF(B$2:B$500,B3,J$2:J$500)</f>
        <v>100000</v>
      </c>
      <c r="I3" s="42"/>
      <c r="J3" s="217">
        <v>100000</v>
      </c>
      <c r="K3" s="218" t="s">
        <v>456</v>
      </c>
      <c r="M3" s="21">
        <f>IF(OR(ISERROR(FIND(DBCS(検索!C$3),DBCS(B3))),検索!C$3=""),0,1)</f>
        <v>0</v>
      </c>
      <c r="N3" s="22">
        <f>IF(OR(ISERROR(FIND(DBCS(検索!D$3),DBCS(C3))),検索!D$3=""),0,1)</f>
        <v>0</v>
      </c>
      <c r="O3" s="22">
        <f>IF(OR(ISERROR(FIND(検索!E$3,D3)),検索!E$3=""),0,1)</f>
        <v>0</v>
      </c>
      <c r="P3" s="20">
        <f>IF(OR(ISERROR(FIND(検索!F$3,E3)),検索!F$3=""),0,1)</f>
        <v>0</v>
      </c>
      <c r="Q3" s="20">
        <f>IF(OR(ISERROR(FIND(検索!G$3,F3)),検索!G$3=""),0,1)</f>
        <v>0</v>
      </c>
      <c r="R3" s="20">
        <f>IF(OR(検索!J$3="00000",M3&amp;N3&amp;O3&amp;P3&amp;Q3&lt;&gt;検索!J$3),0,1)</f>
        <v>0</v>
      </c>
      <c r="S3" s="20">
        <f t="shared" ref="S3:S66" si="1">IF(SUM(M3:Q3)=0,0,1)</f>
        <v>0</v>
      </c>
      <c r="T3" s="21">
        <f>IF(OR(ISERROR(FIND(DBCS(検索!C$5),DBCS(B3))),検索!C$5=""),0,1)</f>
        <v>0</v>
      </c>
      <c r="U3" s="22">
        <f>IF(OR(ISERROR(FIND(DBCS(検索!D$5),DBCS(C3))),検索!D$5=""),0,1)</f>
        <v>0</v>
      </c>
      <c r="V3" s="22">
        <f>IF(OR(ISERROR(FIND(検索!E$5,D3)),検索!E$5=""),0,1)</f>
        <v>0</v>
      </c>
      <c r="W3" s="22">
        <f>IF(OR(ISERROR(FIND(検索!F$5,E3)),検索!F$5=""),0,1)</f>
        <v>0</v>
      </c>
      <c r="X3" s="22">
        <f>IF(OR(ISERROR(FIND(検索!G$5,F3)),検索!G$5=""),0,1)</f>
        <v>0</v>
      </c>
      <c r="Y3" s="20">
        <f>IF(OR(検索!J$5="00000",T3&amp;U3&amp;V3&amp;W3&amp;X3&lt;&gt;検索!J$5),0,1)</f>
        <v>0</v>
      </c>
      <c r="Z3" s="23">
        <f t="shared" ref="Z3:Z66" si="2">IF(SUM(T3:X3)=0,0,1)</f>
        <v>0</v>
      </c>
      <c r="AA3" s="20">
        <f>IF(OR(ISERROR(FIND(DBCS(検索!C$7),DBCS(B3))),検索!C$7=""),0,1)</f>
        <v>0</v>
      </c>
      <c r="AB3" s="20">
        <f>IF(OR(ISERROR(FIND(DBCS(検索!D$7),DBCS(C3))),検索!D$7=""),0,1)</f>
        <v>0</v>
      </c>
      <c r="AC3" s="20">
        <f>IF(OR(ISERROR(FIND(検索!E$7,D3)),検索!E$7=""),0,1)</f>
        <v>0</v>
      </c>
      <c r="AD3" s="20">
        <f>IF(OR(ISERROR(FIND(検索!F$7,E3)),検索!F$7=""),0,1)</f>
        <v>0</v>
      </c>
      <c r="AE3" s="20">
        <f>IF(OR(ISERROR(FIND(検索!G$7,F3)),検索!G$7=""),0,1)</f>
        <v>0</v>
      </c>
      <c r="AF3" s="22">
        <f>IF(OR(検索!J$7="00000",AA3&amp;AB3&amp;AC3&amp;AD3&amp;AE3&lt;&gt;検索!J$7),0,1)</f>
        <v>0</v>
      </c>
      <c r="AG3" s="23">
        <f t="shared" ref="AG3:AG66" si="3">IF(SUM(AA3:AE3)=0,0,1)</f>
        <v>0</v>
      </c>
      <c r="AH3" s="20">
        <f>IF(検索!K$3=0,R3,S3)</f>
        <v>0</v>
      </c>
      <c r="AI3" s="20">
        <f>IF(検索!K$5=0,Y3,Z3)</f>
        <v>0</v>
      </c>
      <c r="AJ3" s="20">
        <f>IF(検索!K$7=0,AF3,AG3)</f>
        <v>0</v>
      </c>
      <c r="AK3" s="38">
        <f>IF(IF(検索!J$5="00000",AH3,IF(検索!K$4=0,AH3+AI3,AH3*AI3)*IF(AND(検索!K$6=1,検索!J$7&lt;&gt;"00000"),AJ3,1)+IF(AND(検索!K$6=0,検索!J$7&lt;&gt;"00000"),AJ3,0))&gt;0,MAX($AK$2:AK2)+1,0)</f>
        <v>0</v>
      </c>
    </row>
    <row r="4" spans="1:37" ht="13.5" customHeight="1" x14ac:dyDescent="0.15">
      <c r="A4" s="16">
        <v>136</v>
      </c>
      <c r="B4" s="3" t="s">
        <v>257</v>
      </c>
      <c r="C4" s="3" t="s">
        <v>350</v>
      </c>
      <c r="D4" s="3" t="s">
        <v>456</v>
      </c>
      <c r="E4" s="17" t="s">
        <v>560</v>
      </c>
      <c r="F4" s="18" t="s">
        <v>170</v>
      </c>
      <c r="G4" s="3">
        <v>3</v>
      </c>
      <c r="H4" s="187">
        <f t="shared" si="0"/>
        <v>100000</v>
      </c>
      <c r="I4" s="42"/>
      <c r="J4" s="217">
        <v>100000</v>
      </c>
      <c r="K4" s="218" t="s">
        <v>456</v>
      </c>
      <c r="M4" s="21">
        <f>IF(OR(ISERROR(FIND(DBCS(検索!C$3),DBCS(B4))),検索!C$3=""),0,1)</f>
        <v>0</v>
      </c>
      <c r="N4" s="22">
        <f>IF(OR(ISERROR(FIND(DBCS(検索!D$3),DBCS(C4))),検索!D$3=""),0,1)</f>
        <v>0</v>
      </c>
      <c r="O4" s="22">
        <f>IF(OR(ISERROR(FIND(検索!E$3,D4)),検索!E$3=""),0,1)</f>
        <v>0</v>
      </c>
      <c r="P4" s="20">
        <f>IF(OR(ISERROR(FIND(検索!F$3,E4)),検索!F$3=""),0,1)</f>
        <v>0</v>
      </c>
      <c r="Q4" s="20">
        <f>IF(OR(ISERROR(FIND(検索!G$3,F4)),検索!G$3=""),0,1)</f>
        <v>0</v>
      </c>
      <c r="R4" s="20">
        <f>IF(OR(検索!J$3="00000",M4&amp;N4&amp;O4&amp;P4&amp;Q4&lt;&gt;検索!J$3),0,1)</f>
        <v>0</v>
      </c>
      <c r="S4" s="20">
        <f t="shared" si="1"/>
        <v>0</v>
      </c>
      <c r="T4" s="21">
        <f>IF(OR(ISERROR(FIND(DBCS(検索!C$5),DBCS(B4))),検索!C$5=""),0,1)</f>
        <v>0</v>
      </c>
      <c r="U4" s="22">
        <f>IF(OR(ISERROR(FIND(DBCS(検索!D$5),DBCS(C4))),検索!D$5=""),0,1)</f>
        <v>0</v>
      </c>
      <c r="V4" s="22">
        <f>IF(OR(ISERROR(FIND(検索!E$5,D4)),検索!E$5=""),0,1)</f>
        <v>0</v>
      </c>
      <c r="W4" s="22">
        <f>IF(OR(ISERROR(FIND(検索!F$5,E4)),検索!F$5=""),0,1)</f>
        <v>0</v>
      </c>
      <c r="X4" s="22">
        <f>IF(OR(ISERROR(FIND(検索!G$5,F4)),検索!G$5=""),0,1)</f>
        <v>0</v>
      </c>
      <c r="Y4" s="20">
        <f>IF(OR(検索!J$5="00000",T4&amp;U4&amp;V4&amp;W4&amp;X4&lt;&gt;検索!J$5),0,1)</f>
        <v>0</v>
      </c>
      <c r="Z4" s="23">
        <f t="shared" si="2"/>
        <v>0</v>
      </c>
      <c r="AA4" s="20">
        <f>IF(OR(ISERROR(FIND(DBCS(検索!C$7),DBCS(B4))),検索!C$7=""),0,1)</f>
        <v>0</v>
      </c>
      <c r="AB4" s="20">
        <f>IF(OR(ISERROR(FIND(DBCS(検索!D$7),DBCS(C4))),検索!D$7=""),0,1)</f>
        <v>0</v>
      </c>
      <c r="AC4" s="20">
        <f>IF(OR(ISERROR(FIND(検索!E$7,D4)),検索!E$7=""),0,1)</f>
        <v>0</v>
      </c>
      <c r="AD4" s="20">
        <f>IF(OR(ISERROR(FIND(検索!F$7,E4)),検索!F$7=""),0,1)</f>
        <v>0</v>
      </c>
      <c r="AE4" s="20">
        <f>IF(OR(ISERROR(FIND(検索!G$7,F4)),検索!G$7=""),0,1)</f>
        <v>0</v>
      </c>
      <c r="AF4" s="22">
        <f>IF(OR(検索!J$7="00000",AA4&amp;AB4&amp;AC4&amp;AD4&amp;AE4&lt;&gt;検索!J$7),0,1)</f>
        <v>0</v>
      </c>
      <c r="AG4" s="23">
        <f t="shared" si="3"/>
        <v>0</v>
      </c>
      <c r="AH4" s="20">
        <f>IF(検索!K$3=0,R4,S4)</f>
        <v>0</v>
      </c>
      <c r="AI4" s="20">
        <f>IF(検索!K$5=0,Y4,Z4)</f>
        <v>0</v>
      </c>
      <c r="AJ4" s="20">
        <f>IF(検索!K$7=0,AF4,AG4)</f>
        <v>0</v>
      </c>
      <c r="AK4" s="38">
        <f>IF(IF(検索!J$5="00000",AH4,IF(検索!K$4=0,AH4+AI4,AH4*AI4)*IF(AND(検索!K$6=1,検索!J$7&lt;&gt;"00000"),AJ4,1)+IF(AND(検索!K$6=0,検索!J$7&lt;&gt;"00000"),AJ4,0))&gt;0,MAX($AK$2:AK3)+1,0)</f>
        <v>0</v>
      </c>
    </row>
    <row r="5" spans="1:37" ht="13.5" customHeight="1" x14ac:dyDescent="0.15">
      <c r="A5" s="16">
        <v>149</v>
      </c>
      <c r="B5" s="3" t="s">
        <v>284</v>
      </c>
      <c r="C5" s="3" t="s">
        <v>351</v>
      </c>
      <c r="D5" s="3" t="s">
        <v>456</v>
      </c>
      <c r="E5" s="17" t="s">
        <v>561</v>
      </c>
      <c r="F5" s="18" t="s">
        <v>254</v>
      </c>
      <c r="G5" s="3">
        <v>4</v>
      </c>
      <c r="H5" s="187">
        <f t="shared" si="0"/>
        <v>100000</v>
      </c>
      <c r="I5" s="42"/>
      <c r="J5" s="217">
        <v>100000</v>
      </c>
      <c r="K5" s="218" t="s">
        <v>456</v>
      </c>
      <c r="M5" s="21">
        <f>IF(OR(ISERROR(FIND(DBCS(検索!C$3),DBCS(B5))),検索!C$3=""),0,1)</f>
        <v>0</v>
      </c>
      <c r="N5" s="22">
        <f>IF(OR(ISERROR(FIND(DBCS(検索!D$3),DBCS(C5))),検索!D$3=""),0,1)</f>
        <v>0</v>
      </c>
      <c r="O5" s="22">
        <f>IF(OR(ISERROR(FIND(検索!E$3,D5)),検索!E$3=""),0,1)</f>
        <v>0</v>
      </c>
      <c r="P5" s="20">
        <f>IF(OR(ISERROR(FIND(検索!F$3,E5)),検索!F$3=""),0,1)</f>
        <v>0</v>
      </c>
      <c r="Q5" s="20">
        <f>IF(OR(ISERROR(FIND(検索!G$3,F5)),検索!G$3=""),0,1)</f>
        <v>0</v>
      </c>
      <c r="R5" s="20">
        <f>IF(OR(検索!J$3="00000",M5&amp;N5&amp;O5&amp;P5&amp;Q5&lt;&gt;検索!J$3),0,1)</f>
        <v>0</v>
      </c>
      <c r="S5" s="20">
        <f t="shared" si="1"/>
        <v>0</v>
      </c>
      <c r="T5" s="21">
        <f>IF(OR(ISERROR(FIND(DBCS(検索!C$5),DBCS(B5))),検索!C$5=""),0,1)</f>
        <v>0</v>
      </c>
      <c r="U5" s="22">
        <f>IF(OR(ISERROR(FIND(DBCS(検索!D$5),DBCS(C5))),検索!D$5=""),0,1)</f>
        <v>0</v>
      </c>
      <c r="V5" s="22">
        <f>IF(OR(ISERROR(FIND(検索!E$5,D5)),検索!E$5=""),0,1)</f>
        <v>0</v>
      </c>
      <c r="W5" s="22">
        <f>IF(OR(ISERROR(FIND(検索!F$5,E5)),検索!F$5=""),0,1)</f>
        <v>0</v>
      </c>
      <c r="X5" s="22">
        <f>IF(OR(ISERROR(FIND(検索!G$5,F5)),検索!G$5=""),0,1)</f>
        <v>0</v>
      </c>
      <c r="Y5" s="20">
        <f>IF(OR(検索!J$5="00000",T5&amp;U5&amp;V5&amp;W5&amp;X5&lt;&gt;検索!J$5),0,1)</f>
        <v>0</v>
      </c>
      <c r="Z5" s="23">
        <f t="shared" si="2"/>
        <v>0</v>
      </c>
      <c r="AA5" s="20">
        <f>IF(OR(ISERROR(FIND(DBCS(検索!C$7),DBCS(B5))),検索!C$7=""),0,1)</f>
        <v>0</v>
      </c>
      <c r="AB5" s="20">
        <f>IF(OR(ISERROR(FIND(DBCS(検索!D$7),DBCS(C5))),検索!D$7=""),0,1)</f>
        <v>0</v>
      </c>
      <c r="AC5" s="20">
        <f>IF(OR(ISERROR(FIND(検索!E$7,D5)),検索!E$7=""),0,1)</f>
        <v>0</v>
      </c>
      <c r="AD5" s="20">
        <f>IF(OR(ISERROR(FIND(検索!F$7,E5)),検索!F$7=""),0,1)</f>
        <v>0</v>
      </c>
      <c r="AE5" s="20">
        <f>IF(OR(ISERROR(FIND(検索!G$7,F5)),検索!G$7=""),0,1)</f>
        <v>0</v>
      </c>
      <c r="AF5" s="22">
        <f>IF(OR(検索!J$7="00000",AA5&amp;AB5&amp;AC5&amp;AD5&amp;AE5&lt;&gt;検索!J$7),0,1)</f>
        <v>0</v>
      </c>
      <c r="AG5" s="23">
        <f t="shared" si="3"/>
        <v>0</v>
      </c>
      <c r="AH5" s="20">
        <f>IF(検索!K$3=0,R5,S5)</f>
        <v>0</v>
      </c>
      <c r="AI5" s="20">
        <f>IF(検索!K$5=0,Y5,Z5)</f>
        <v>0</v>
      </c>
      <c r="AJ5" s="20">
        <f>IF(検索!K$7=0,AF5,AG5)</f>
        <v>0</v>
      </c>
      <c r="AK5" s="38">
        <f>IF(IF(検索!J$5="00000",AH5,IF(検索!K$4=0,AH5+AI5,AH5*AI5)*IF(AND(検索!K$6=1,検索!J$7&lt;&gt;"00000"),AJ5,1)+IF(AND(検索!K$6=0,検索!J$7&lt;&gt;"00000"),AJ5,0))&gt;0,MAX($AK$2:AK4)+1,0)</f>
        <v>0</v>
      </c>
    </row>
    <row r="6" spans="1:37" ht="13.5" customHeight="1" x14ac:dyDescent="0.15">
      <c r="A6" s="16">
        <v>159</v>
      </c>
      <c r="B6" s="3" t="s">
        <v>285</v>
      </c>
      <c r="C6" s="3" t="s">
        <v>352</v>
      </c>
      <c r="D6" s="3" t="s">
        <v>456</v>
      </c>
      <c r="E6" s="17" t="s">
        <v>562</v>
      </c>
      <c r="F6" s="18" t="s">
        <v>459</v>
      </c>
      <c r="G6" s="3">
        <v>5</v>
      </c>
      <c r="H6" s="187">
        <f t="shared" si="0"/>
        <v>100000</v>
      </c>
      <c r="I6" s="42"/>
      <c r="J6" s="217">
        <v>100000</v>
      </c>
      <c r="K6" s="218" t="s">
        <v>456</v>
      </c>
      <c r="M6" s="21">
        <f>IF(OR(ISERROR(FIND(DBCS(検索!C$3),DBCS(B6))),検索!C$3=""),0,1)</f>
        <v>0</v>
      </c>
      <c r="N6" s="22">
        <f>IF(OR(ISERROR(FIND(DBCS(検索!D$3),DBCS(C6))),検索!D$3=""),0,1)</f>
        <v>0</v>
      </c>
      <c r="O6" s="22">
        <f>IF(OR(ISERROR(FIND(検索!E$3,D6)),検索!E$3=""),0,1)</f>
        <v>0</v>
      </c>
      <c r="P6" s="20">
        <f>IF(OR(ISERROR(FIND(検索!F$3,E6)),検索!F$3=""),0,1)</f>
        <v>0</v>
      </c>
      <c r="Q6" s="20">
        <f>IF(OR(ISERROR(FIND(検索!G$3,F6)),検索!G$3=""),0,1)</f>
        <v>0</v>
      </c>
      <c r="R6" s="20">
        <f>IF(OR(検索!J$3="00000",M6&amp;N6&amp;O6&amp;P6&amp;Q6&lt;&gt;検索!J$3),0,1)</f>
        <v>0</v>
      </c>
      <c r="S6" s="20">
        <f t="shared" si="1"/>
        <v>0</v>
      </c>
      <c r="T6" s="21">
        <f>IF(OR(ISERROR(FIND(DBCS(検索!C$5),DBCS(B6))),検索!C$5=""),0,1)</f>
        <v>0</v>
      </c>
      <c r="U6" s="22">
        <f>IF(OR(ISERROR(FIND(DBCS(検索!D$5),DBCS(C6))),検索!D$5=""),0,1)</f>
        <v>0</v>
      </c>
      <c r="V6" s="22">
        <f>IF(OR(ISERROR(FIND(検索!E$5,D6)),検索!E$5=""),0,1)</f>
        <v>0</v>
      </c>
      <c r="W6" s="22">
        <f>IF(OR(ISERROR(FIND(検索!F$5,E6)),検索!F$5=""),0,1)</f>
        <v>0</v>
      </c>
      <c r="X6" s="22">
        <f>IF(OR(ISERROR(FIND(検索!G$5,F6)),検索!G$5=""),0,1)</f>
        <v>0</v>
      </c>
      <c r="Y6" s="20">
        <f>IF(OR(検索!J$5="00000",T6&amp;U6&amp;V6&amp;W6&amp;X6&lt;&gt;検索!J$5),0,1)</f>
        <v>0</v>
      </c>
      <c r="Z6" s="23">
        <f t="shared" si="2"/>
        <v>0</v>
      </c>
      <c r="AA6" s="20">
        <f>IF(OR(ISERROR(FIND(DBCS(検索!C$7),DBCS(B6))),検索!C$7=""),0,1)</f>
        <v>0</v>
      </c>
      <c r="AB6" s="20">
        <f>IF(OR(ISERROR(FIND(DBCS(検索!D$7),DBCS(C6))),検索!D$7=""),0,1)</f>
        <v>0</v>
      </c>
      <c r="AC6" s="20">
        <f>IF(OR(ISERROR(FIND(検索!E$7,D6)),検索!E$7=""),0,1)</f>
        <v>0</v>
      </c>
      <c r="AD6" s="20">
        <f>IF(OR(ISERROR(FIND(検索!F$7,E6)),検索!F$7=""),0,1)</f>
        <v>0</v>
      </c>
      <c r="AE6" s="20">
        <f>IF(OR(ISERROR(FIND(検索!G$7,F6)),検索!G$7=""),0,1)</f>
        <v>0</v>
      </c>
      <c r="AF6" s="22">
        <f>IF(OR(検索!J$7="00000",AA6&amp;AB6&amp;AC6&amp;AD6&amp;AE6&lt;&gt;検索!J$7),0,1)</f>
        <v>0</v>
      </c>
      <c r="AG6" s="23">
        <f t="shared" si="3"/>
        <v>0</v>
      </c>
      <c r="AH6" s="20">
        <f>IF(検索!K$3=0,R6,S6)</f>
        <v>0</v>
      </c>
      <c r="AI6" s="20">
        <f>IF(検索!K$5=0,Y6,Z6)</f>
        <v>0</v>
      </c>
      <c r="AJ6" s="20">
        <f>IF(検索!K$7=0,AF6,AG6)</f>
        <v>0</v>
      </c>
      <c r="AK6" s="38">
        <f>IF(IF(検索!J$5="00000",AH6,IF(検索!K$4=0,AH6+AI6,AH6*AI6)*IF(AND(検索!K$6=1,検索!J$7&lt;&gt;"00000"),AJ6,1)+IF(AND(検索!K$6=0,検索!J$7&lt;&gt;"00000"),AJ6,0))&gt;0,MAX($AK$2:AK5)+1,0)</f>
        <v>0</v>
      </c>
    </row>
    <row r="7" spans="1:37" ht="13.5" customHeight="1" x14ac:dyDescent="0.15">
      <c r="A7" s="16">
        <v>165</v>
      </c>
      <c r="B7" s="3" t="s">
        <v>286</v>
      </c>
      <c r="C7" s="3" t="s">
        <v>353</v>
      </c>
      <c r="D7" s="3" t="s">
        <v>456</v>
      </c>
      <c r="E7" s="17" t="s">
        <v>563</v>
      </c>
      <c r="F7" s="18" t="s">
        <v>460</v>
      </c>
      <c r="G7" s="3">
        <v>6</v>
      </c>
      <c r="H7" s="187">
        <f t="shared" si="0"/>
        <v>100000</v>
      </c>
      <c r="I7" s="42"/>
      <c r="J7" s="217">
        <v>100000</v>
      </c>
      <c r="K7" s="218" t="s">
        <v>456</v>
      </c>
      <c r="M7" s="21">
        <f>IF(OR(ISERROR(FIND(DBCS(検索!C$3),DBCS(B7))),検索!C$3=""),0,1)</f>
        <v>0</v>
      </c>
      <c r="N7" s="22">
        <f>IF(OR(ISERROR(FIND(DBCS(検索!D$3),DBCS(C7))),検索!D$3=""),0,1)</f>
        <v>0</v>
      </c>
      <c r="O7" s="22">
        <f>IF(OR(ISERROR(FIND(検索!E$3,D7)),検索!E$3=""),0,1)</f>
        <v>0</v>
      </c>
      <c r="P7" s="20">
        <f>IF(OR(ISERROR(FIND(検索!F$3,E7)),検索!F$3=""),0,1)</f>
        <v>0</v>
      </c>
      <c r="Q7" s="20">
        <f>IF(OR(ISERROR(FIND(検索!G$3,F7)),検索!G$3=""),0,1)</f>
        <v>0</v>
      </c>
      <c r="R7" s="20">
        <f>IF(OR(検索!J$3="00000",M7&amp;N7&amp;O7&amp;P7&amp;Q7&lt;&gt;検索!J$3),0,1)</f>
        <v>0</v>
      </c>
      <c r="S7" s="20">
        <f t="shared" si="1"/>
        <v>0</v>
      </c>
      <c r="T7" s="21">
        <f>IF(OR(ISERROR(FIND(DBCS(検索!C$5),DBCS(B7))),検索!C$5=""),0,1)</f>
        <v>0</v>
      </c>
      <c r="U7" s="22">
        <f>IF(OR(ISERROR(FIND(DBCS(検索!D$5),DBCS(C7))),検索!D$5=""),0,1)</f>
        <v>0</v>
      </c>
      <c r="V7" s="22">
        <f>IF(OR(ISERROR(FIND(検索!E$5,D7)),検索!E$5=""),0,1)</f>
        <v>0</v>
      </c>
      <c r="W7" s="22">
        <f>IF(OR(ISERROR(FIND(検索!F$5,E7)),検索!F$5=""),0,1)</f>
        <v>0</v>
      </c>
      <c r="X7" s="22">
        <f>IF(OR(ISERROR(FIND(検索!G$5,F7)),検索!G$5=""),0,1)</f>
        <v>0</v>
      </c>
      <c r="Y7" s="20">
        <f>IF(OR(検索!J$5="00000",T7&amp;U7&amp;V7&amp;W7&amp;X7&lt;&gt;検索!J$5),0,1)</f>
        <v>0</v>
      </c>
      <c r="Z7" s="23">
        <f t="shared" si="2"/>
        <v>0</v>
      </c>
      <c r="AA7" s="20">
        <f>IF(OR(ISERROR(FIND(DBCS(検索!C$7),DBCS(B7))),検索!C$7=""),0,1)</f>
        <v>0</v>
      </c>
      <c r="AB7" s="20">
        <f>IF(OR(ISERROR(FIND(DBCS(検索!D$7),DBCS(C7))),検索!D$7=""),0,1)</f>
        <v>0</v>
      </c>
      <c r="AC7" s="20">
        <f>IF(OR(ISERROR(FIND(検索!E$7,D7)),検索!E$7=""),0,1)</f>
        <v>0</v>
      </c>
      <c r="AD7" s="20">
        <f>IF(OR(ISERROR(FIND(検索!F$7,E7)),検索!F$7=""),0,1)</f>
        <v>0</v>
      </c>
      <c r="AE7" s="20">
        <f>IF(OR(ISERROR(FIND(検索!G$7,F7)),検索!G$7=""),0,1)</f>
        <v>0</v>
      </c>
      <c r="AF7" s="22">
        <f>IF(OR(検索!J$7="00000",AA7&amp;AB7&amp;AC7&amp;AD7&amp;AE7&lt;&gt;検索!J$7),0,1)</f>
        <v>0</v>
      </c>
      <c r="AG7" s="23">
        <f t="shared" si="3"/>
        <v>0</v>
      </c>
      <c r="AH7" s="20">
        <f>IF(検索!K$3=0,R7,S7)</f>
        <v>0</v>
      </c>
      <c r="AI7" s="20">
        <f>IF(検索!K$5=0,Y7,Z7)</f>
        <v>0</v>
      </c>
      <c r="AJ7" s="20">
        <f>IF(検索!K$7=0,AF7,AG7)</f>
        <v>0</v>
      </c>
      <c r="AK7" s="38">
        <f>IF(IF(検索!J$5="00000",AH7,IF(検索!K$4=0,AH7+AI7,AH7*AI7)*IF(AND(検索!K$6=1,検索!J$7&lt;&gt;"00000"),AJ7,1)+IF(AND(検索!K$6=0,検索!J$7&lt;&gt;"00000"),AJ7,0))&gt;0,MAX($AK$2:AK6)+1,0)</f>
        <v>0</v>
      </c>
    </row>
    <row r="8" spans="1:37" ht="13.5" customHeight="1" x14ac:dyDescent="0.15">
      <c r="A8" s="16">
        <v>176</v>
      </c>
      <c r="B8" s="3" t="s">
        <v>287</v>
      </c>
      <c r="C8" s="3" t="s">
        <v>354</v>
      </c>
      <c r="D8" s="3" t="s">
        <v>456</v>
      </c>
      <c r="E8" s="17" t="s">
        <v>560</v>
      </c>
      <c r="F8" s="18" t="s">
        <v>461</v>
      </c>
      <c r="G8" s="3">
        <v>7</v>
      </c>
      <c r="H8" s="187">
        <f t="shared" si="0"/>
        <v>100000</v>
      </c>
      <c r="I8" s="42"/>
      <c r="J8" s="217">
        <v>100000</v>
      </c>
      <c r="K8" s="218" t="s">
        <v>456</v>
      </c>
      <c r="M8" s="21">
        <f>IF(OR(ISERROR(FIND(DBCS(検索!C$3),DBCS(B8))),検索!C$3=""),0,1)</f>
        <v>0</v>
      </c>
      <c r="N8" s="22">
        <f>IF(OR(ISERROR(FIND(DBCS(検索!D$3),DBCS(C8))),検索!D$3=""),0,1)</f>
        <v>0</v>
      </c>
      <c r="O8" s="22">
        <f>IF(OR(ISERROR(FIND(検索!E$3,D8)),検索!E$3=""),0,1)</f>
        <v>0</v>
      </c>
      <c r="P8" s="20">
        <f>IF(OR(ISERROR(FIND(検索!F$3,E8)),検索!F$3=""),0,1)</f>
        <v>0</v>
      </c>
      <c r="Q8" s="20">
        <f>IF(OR(ISERROR(FIND(検索!G$3,F8)),検索!G$3=""),0,1)</f>
        <v>0</v>
      </c>
      <c r="R8" s="20">
        <f>IF(OR(検索!J$3="00000",M8&amp;N8&amp;O8&amp;P8&amp;Q8&lt;&gt;検索!J$3),0,1)</f>
        <v>0</v>
      </c>
      <c r="S8" s="20">
        <f t="shared" si="1"/>
        <v>0</v>
      </c>
      <c r="T8" s="21">
        <f>IF(OR(ISERROR(FIND(DBCS(検索!C$5),DBCS(B8))),検索!C$5=""),0,1)</f>
        <v>0</v>
      </c>
      <c r="U8" s="22">
        <f>IF(OR(ISERROR(FIND(DBCS(検索!D$5),DBCS(C8))),検索!D$5=""),0,1)</f>
        <v>0</v>
      </c>
      <c r="V8" s="22">
        <f>IF(OR(ISERROR(FIND(検索!E$5,D8)),検索!E$5=""),0,1)</f>
        <v>0</v>
      </c>
      <c r="W8" s="22">
        <f>IF(OR(ISERROR(FIND(検索!F$5,E8)),検索!F$5=""),0,1)</f>
        <v>0</v>
      </c>
      <c r="X8" s="22">
        <f>IF(OR(ISERROR(FIND(検索!G$5,F8)),検索!G$5=""),0,1)</f>
        <v>0</v>
      </c>
      <c r="Y8" s="20">
        <f>IF(OR(検索!J$5="00000",T8&amp;U8&amp;V8&amp;W8&amp;X8&lt;&gt;検索!J$5),0,1)</f>
        <v>0</v>
      </c>
      <c r="Z8" s="23">
        <f t="shared" si="2"/>
        <v>0</v>
      </c>
      <c r="AA8" s="20">
        <f>IF(OR(ISERROR(FIND(DBCS(検索!C$7),DBCS(B8))),検索!C$7=""),0,1)</f>
        <v>0</v>
      </c>
      <c r="AB8" s="20">
        <f>IF(OR(ISERROR(FIND(DBCS(検索!D$7),DBCS(C8))),検索!D$7=""),0,1)</f>
        <v>0</v>
      </c>
      <c r="AC8" s="20">
        <f>IF(OR(ISERROR(FIND(検索!E$7,D8)),検索!E$7=""),0,1)</f>
        <v>0</v>
      </c>
      <c r="AD8" s="20">
        <f>IF(OR(ISERROR(FIND(検索!F$7,E8)),検索!F$7=""),0,1)</f>
        <v>0</v>
      </c>
      <c r="AE8" s="20">
        <f>IF(OR(ISERROR(FIND(検索!G$7,F8)),検索!G$7=""),0,1)</f>
        <v>0</v>
      </c>
      <c r="AF8" s="22">
        <f>IF(OR(検索!J$7="00000",AA8&amp;AB8&amp;AC8&amp;AD8&amp;AE8&lt;&gt;検索!J$7),0,1)</f>
        <v>0</v>
      </c>
      <c r="AG8" s="23">
        <f t="shared" si="3"/>
        <v>0</v>
      </c>
      <c r="AH8" s="20">
        <f>IF(検索!K$3=0,R8,S8)</f>
        <v>0</v>
      </c>
      <c r="AI8" s="20">
        <f>IF(検索!K$5=0,Y8,Z8)</f>
        <v>0</v>
      </c>
      <c r="AJ8" s="20">
        <f>IF(検索!K$7=0,AF8,AG8)</f>
        <v>0</v>
      </c>
      <c r="AK8" s="38">
        <f>IF(IF(検索!J$5="00000",AH8,IF(検索!K$4=0,AH8+AI8,AH8*AI8)*IF(AND(検索!K$6=1,検索!J$7&lt;&gt;"00000"),AJ8,1)+IF(AND(検索!K$6=0,検索!J$7&lt;&gt;"00000"),AJ8,0))&gt;0,MAX($AK$2:AK7)+1,0)</f>
        <v>0</v>
      </c>
    </row>
    <row r="9" spans="1:37" ht="13.5" customHeight="1" x14ac:dyDescent="0.15">
      <c r="A9" s="16">
        <v>187</v>
      </c>
      <c r="B9" s="3" t="s">
        <v>288</v>
      </c>
      <c r="C9" s="3" t="s">
        <v>355</v>
      </c>
      <c r="D9" s="3" t="s">
        <v>456</v>
      </c>
      <c r="E9" s="17" t="s">
        <v>564</v>
      </c>
      <c r="F9" s="18" t="s">
        <v>462</v>
      </c>
      <c r="G9" s="3">
        <v>8</v>
      </c>
      <c r="H9" s="187">
        <f t="shared" si="0"/>
        <v>100000</v>
      </c>
      <c r="I9" s="42"/>
      <c r="J9" s="217">
        <v>100000</v>
      </c>
      <c r="K9" s="218" t="s">
        <v>456</v>
      </c>
      <c r="M9" s="21">
        <f>IF(OR(ISERROR(FIND(DBCS(検索!C$3),DBCS(B9))),検索!C$3=""),0,1)</f>
        <v>0</v>
      </c>
      <c r="N9" s="22">
        <f>IF(OR(ISERROR(FIND(DBCS(検索!D$3),DBCS(C9))),検索!D$3=""),0,1)</f>
        <v>0</v>
      </c>
      <c r="O9" s="22">
        <f>IF(OR(ISERROR(FIND(検索!E$3,D9)),検索!E$3=""),0,1)</f>
        <v>0</v>
      </c>
      <c r="P9" s="20">
        <f>IF(OR(ISERROR(FIND(検索!F$3,E9)),検索!F$3=""),0,1)</f>
        <v>0</v>
      </c>
      <c r="Q9" s="20">
        <f>IF(OR(ISERROR(FIND(検索!G$3,F9)),検索!G$3=""),0,1)</f>
        <v>0</v>
      </c>
      <c r="R9" s="20">
        <f>IF(OR(検索!J$3="00000",M9&amp;N9&amp;O9&amp;P9&amp;Q9&lt;&gt;検索!J$3),0,1)</f>
        <v>0</v>
      </c>
      <c r="S9" s="20">
        <f t="shared" si="1"/>
        <v>0</v>
      </c>
      <c r="T9" s="21">
        <f>IF(OR(ISERROR(FIND(DBCS(検索!C$5),DBCS(B9))),検索!C$5=""),0,1)</f>
        <v>0</v>
      </c>
      <c r="U9" s="22">
        <f>IF(OR(ISERROR(FIND(DBCS(検索!D$5),DBCS(C9))),検索!D$5=""),0,1)</f>
        <v>0</v>
      </c>
      <c r="V9" s="22">
        <f>IF(OR(ISERROR(FIND(検索!E$5,D9)),検索!E$5=""),0,1)</f>
        <v>0</v>
      </c>
      <c r="W9" s="22">
        <f>IF(OR(ISERROR(FIND(検索!F$5,E9)),検索!F$5=""),0,1)</f>
        <v>0</v>
      </c>
      <c r="X9" s="22">
        <f>IF(OR(ISERROR(FIND(検索!G$5,F9)),検索!G$5=""),0,1)</f>
        <v>0</v>
      </c>
      <c r="Y9" s="20">
        <f>IF(OR(検索!J$5="00000",T9&amp;U9&amp;V9&amp;W9&amp;X9&lt;&gt;検索!J$5),0,1)</f>
        <v>0</v>
      </c>
      <c r="Z9" s="23">
        <f t="shared" si="2"/>
        <v>0</v>
      </c>
      <c r="AA9" s="20">
        <f>IF(OR(ISERROR(FIND(DBCS(検索!C$7),DBCS(B9))),検索!C$7=""),0,1)</f>
        <v>0</v>
      </c>
      <c r="AB9" s="20">
        <f>IF(OR(ISERROR(FIND(DBCS(検索!D$7),DBCS(C9))),検索!D$7=""),0,1)</f>
        <v>0</v>
      </c>
      <c r="AC9" s="20">
        <f>IF(OR(ISERROR(FIND(検索!E$7,D9)),検索!E$7=""),0,1)</f>
        <v>0</v>
      </c>
      <c r="AD9" s="20">
        <f>IF(OR(ISERROR(FIND(検索!F$7,E9)),検索!F$7=""),0,1)</f>
        <v>0</v>
      </c>
      <c r="AE9" s="20">
        <f>IF(OR(ISERROR(FIND(検索!G$7,F9)),検索!G$7=""),0,1)</f>
        <v>0</v>
      </c>
      <c r="AF9" s="22">
        <f>IF(OR(検索!J$7="00000",AA9&amp;AB9&amp;AC9&amp;AD9&amp;AE9&lt;&gt;検索!J$7),0,1)</f>
        <v>0</v>
      </c>
      <c r="AG9" s="23">
        <f t="shared" si="3"/>
        <v>0</v>
      </c>
      <c r="AH9" s="20">
        <f>IF(検索!K$3=0,R9,S9)</f>
        <v>0</v>
      </c>
      <c r="AI9" s="20">
        <f>IF(検索!K$5=0,Y9,Z9)</f>
        <v>0</v>
      </c>
      <c r="AJ9" s="20">
        <f>IF(検索!K$7=0,AF9,AG9)</f>
        <v>0</v>
      </c>
      <c r="AK9" s="38">
        <f>IF(IF(検索!J$5="00000",AH9,IF(検索!K$4=0,AH9+AI9,AH9*AI9)*IF(AND(検索!K$6=1,検索!J$7&lt;&gt;"00000"),AJ9,1)+IF(AND(検索!K$6=0,検索!J$7&lt;&gt;"00000"),AJ9,0))&gt;0,MAX($AK$2:AK8)+1,0)</f>
        <v>0</v>
      </c>
    </row>
    <row r="10" spans="1:37" ht="13.5" customHeight="1" x14ac:dyDescent="0.15">
      <c r="A10" s="16">
        <v>199</v>
      </c>
      <c r="B10" s="3" t="s">
        <v>258</v>
      </c>
      <c r="C10" s="3" t="s">
        <v>356</v>
      </c>
      <c r="D10" s="3" t="s">
        <v>456</v>
      </c>
      <c r="E10" s="17" t="s">
        <v>565</v>
      </c>
      <c r="F10" s="18" t="s">
        <v>463</v>
      </c>
      <c r="G10" s="3">
        <v>9</v>
      </c>
      <c r="H10" s="187">
        <f t="shared" si="0"/>
        <v>100000</v>
      </c>
      <c r="I10" s="42"/>
      <c r="J10" s="217">
        <v>100000</v>
      </c>
      <c r="K10" s="218" t="s">
        <v>456</v>
      </c>
      <c r="M10" s="21">
        <f>IF(OR(ISERROR(FIND(DBCS(検索!C$3),DBCS(B10))),検索!C$3=""),0,1)</f>
        <v>0</v>
      </c>
      <c r="N10" s="22">
        <f>IF(OR(ISERROR(FIND(DBCS(検索!D$3),DBCS(C10))),検索!D$3=""),0,1)</f>
        <v>0</v>
      </c>
      <c r="O10" s="22">
        <f>IF(OR(ISERROR(FIND(検索!E$3,D10)),検索!E$3=""),0,1)</f>
        <v>0</v>
      </c>
      <c r="P10" s="20">
        <f>IF(OR(ISERROR(FIND(検索!F$3,E10)),検索!F$3=""),0,1)</f>
        <v>0</v>
      </c>
      <c r="Q10" s="20">
        <f>IF(OR(ISERROR(FIND(検索!G$3,F10)),検索!G$3=""),0,1)</f>
        <v>0</v>
      </c>
      <c r="R10" s="20">
        <f>IF(OR(検索!J$3="00000",M10&amp;N10&amp;O10&amp;P10&amp;Q10&lt;&gt;検索!J$3),0,1)</f>
        <v>0</v>
      </c>
      <c r="S10" s="20">
        <f t="shared" si="1"/>
        <v>0</v>
      </c>
      <c r="T10" s="21">
        <f>IF(OR(ISERROR(FIND(DBCS(検索!C$5),DBCS(B10))),検索!C$5=""),0,1)</f>
        <v>0</v>
      </c>
      <c r="U10" s="22">
        <f>IF(OR(ISERROR(FIND(DBCS(検索!D$5),DBCS(C10))),検索!D$5=""),0,1)</f>
        <v>0</v>
      </c>
      <c r="V10" s="22">
        <f>IF(OR(ISERROR(FIND(検索!E$5,D10)),検索!E$5=""),0,1)</f>
        <v>0</v>
      </c>
      <c r="W10" s="22">
        <f>IF(OR(ISERROR(FIND(検索!F$5,E10)),検索!F$5=""),0,1)</f>
        <v>0</v>
      </c>
      <c r="X10" s="22">
        <f>IF(OR(ISERROR(FIND(検索!G$5,F10)),検索!G$5=""),0,1)</f>
        <v>0</v>
      </c>
      <c r="Y10" s="20">
        <f>IF(OR(検索!J$5="00000",T10&amp;U10&amp;V10&amp;W10&amp;X10&lt;&gt;検索!J$5),0,1)</f>
        <v>0</v>
      </c>
      <c r="Z10" s="23">
        <f t="shared" si="2"/>
        <v>0</v>
      </c>
      <c r="AA10" s="20">
        <f>IF(OR(ISERROR(FIND(DBCS(検索!C$7),DBCS(B10))),検索!C$7=""),0,1)</f>
        <v>0</v>
      </c>
      <c r="AB10" s="20">
        <f>IF(OR(ISERROR(FIND(DBCS(検索!D$7),DBCS(C10))),検索!D$7=""),0,1)</f>
        <v>0</v>
      </c>
      <c r="AC10" s="20">
        <f>IF(OR(ISERROR(FIND(検索!E$7,D10)),検索!E$7=""),0,1)</f>
        <v>0</v>
      </c>
      <c r="AD10" s="20">
        <f>IF(OR(ISERROR(FIND(検索!F$7,E10)),検索!F$7=""),0,1)</f>
        <v>0</v>
      </c>
      <c r="AE10" s="20">
        <f>IF(OR(ISERROR(FIND(検索!G$7,F10)),検索!G$7=""),0,1)</f>
        <v>0</v>
      </c>
      <c r="AF10" s="22">
        <f>IF(OR(検索!J$7="00000",AA10&amp;AB10&amp;AC10&amp;AD10&amp;AE10&lt;&gt;検索!J$7),0,1)</f>
        <v>0</v>
      </c>
      <c r="AG10" s="23">
        <f t="shared" si="3"/>
        <v>0</v>
      </c>
      <c r="AH10" s="20">
        <f>IF(検索!K$3=0,R10,S10)</f>
        <v>0</v>
      </c>
      <c r="AI10" s="20">
        <f>IF(検索!K$5=0,Y10,Z10)</f>
        <v>0</v>
      </c>
      <c r="AJ10" s="20">
        <f>IF(検索!K$7=0,AF10,AG10)</f>
        <v>0</v>
      </c>
      <c r="AK10" s="38">
        <f>IF(IF(検索!J$5="00000",AH10,IF(検索!K$4=0,AH10+AI10,AH10*AI10)*IF(AND(検索!K$6=1,検索!J$7&lt;&gt;"00000"),AJ10,1)+IF(AND(検索!K$6=0,検索!J$7&lt;&gt;"00000"),AJ10,0))&gt;0,MAX($AK$2:AK9)+1,0)</f>
        <v>0</v>
      </c>
    </row>
    <row r="11" spans="1:37" ht="13.5" customHeight="1" x14ac:dyDescent="0.15">
      <c r="A11" s="16">
        <v>208</v>
      </c>
      <c r="B11" s="3" t="s">
        <v>289</v>
      </c>
      <c r="C11" s="3" t="s">
        <v>357</v>
      </c>
      <c r="D11" s="3" t="s">
        <v>456</v>
      </c>
      <c r="E11" s="17" t="s">
        <v>566</v>
      </c>
      <c r="F11" s="18" t="s">
        <v>464</v>
      </c>
      <c r="G11" s="3">
        <v>10</v>
      </c>
      <c r="H11" s="187">
        <f t="shared" si="0"/>
        <v>100000</v>
      </c>
      <c r="I11" s="42"/>
      <c r="J11" s="217">
        <v>100000</v>
      </c>
      <c r="K11" s="218" t="s">
        <v>456</v>
      </c>
      <c r="M11" s="21">
        <f>IF(OR(ISERROR(FIND(DBCS(検索!C$3),DBCS(B11))),検索!C$3=""),0,1)</f>
        <v>0</v>
      </c>
      <c r="N11" s="22">
        <f>IF(OR(ISERROR(FIND(DBCS(検索!D$3),DBCS(C11))),検索!D$3=""),0,1)</f>
        <v>0</v>
      </c>
      <c r="O11" s="22">
        <f>IF(OR(ISERROR(FIND(検索!E$3,D11)),検索!E$3=""),0,1)</f>
        <v>0</v>
      </c>
      <c r="P11" s="20">
        <f>IF(OR(ISERROR(FIND(検索!F$3,E11)),検索!F$3=""),0,1)</f>
        <v>0</v>
      </c>
      <c r="Q11" s="20">
        <f>IF(OR(ISERROR(FIND(検索!G$3,F11)),検索!G$3=""),0,1)</f>
        <v>0</v>
      </c>
      <c r="R11" s="20">
        <f>IF(OR(検索!J$3="00000",M11&amp;N11&amp;O11&amp;P11&amp;Q11&lt;&gt;検索!J$3),0,1)</f>
        <v>0</v>
      </c>
      <c r="S11" s="20">
        <f t="shared" si="1"/>
        <v>0</v>
      </c>
      <c r="T11" s="21">
        <f>IF(OR(ISERROR(FIND(DBCS(検索!C$5),DBCS(B11))),検索!C$5=""),0,1)</f>
        <v>0</v>
      </c>
      <c r="U11" s="22">
        <f>IF(OR(ISERROR(FIND(DBCS(検索!D$5),DBCS(C11))),検索!D$5=""),0,1)</f>
        <v>0</v>
      </c>
      <c r="V11" s="22">
        <f>IF(OR(ISERROR(FIND(検索!E$5,D11)),検索!E$5=""),0,1)</f>
        <v>0</v>
      </c>
      <c r="W11" s="22">
        <f>IF(OR(ISERROR(FIND(検索!F$5,E11)),検索!F$5=""),0,1)</f>
        <v>0</v>
      </c>
      <c r="X11" s="22">
        <f>IF(OR(ISERROR(FIND(検索!G$5,F11)),検索!G$5=""),0,1)</f>
        <v>0</v>
      </c>
      <c r="Y11" s="20">
        <f>IF(OR(検索!J$5="00000",T11&amp;U11&amp;V11&amp;W11&amp;X11&lt;&gt;検索!J$5),0,1)</f>
        <v>0</v>
      </c>
      <c r="Z11" s="23">
        <f t="shared" si="2"/>
        <v>0</v>
      </c>
      <c r="AA11" s="20">
        <f>IF(OR(ISERROR(FIND(DBCS(検索!C$7),DBCS(B11))),検索!C$7=""),0,1)</f>
        <v>0</v>
      </c>
      <c r="AB11" s="20">
        <f>IF(OR(ISERROR(FIND(DBCS(検索!D$7),DBCS(C11))),検索!D$7=""),0,1)</f>
        <v>0</v>
      </c>
      <c r="AC11" s="20">
        <f>IF(OR(ISERROR(FIND(検索!E$7,D11)),検索!E$7=""),0,1)</f>
        <v>0</v>
      </c>
      <c r="AD11" s="20">
        <f>IF(OR(ISERROR(FIND(検索!F$7,E11)),検索!F$7=""),0,1)</f>
        <v>0</v>
      </c>
      <c r="AE11" s="20">
        <f>IF(OR(ISERROR(FIND(検索!G$7,F11)),検索!G$7=""),0,1)</f>
        <v>0</v>
      </c>
      <c r="AF11" s="22">
        <f>IF(OR(検索!J$7="00000",AA11&amp;AB11&amp;AC11&amp;AD11&amp;AE11&lt;&gt;検索!J$7),0,1)</f>
        <v>0</v>
      </c>
      <c r="AG11" s="23">
        <f t="shared" si="3"/>
        <v>0</v>
      </c>
      <c r="AH11" s="20">
        <f>IF(検索!K$3=0,R11,S11)</f>
        <v>0</v>
      </c>
      <c r="AI11" s="20">
        <f>IF(検索!K$5=0,Y11,Z11)</f>
        <v>0</v>
      </c>
      <c r="AJ11" s="20">
        <f>IF(検索!K$7=0,AF11,AG11)</f>
        <v>0</v>
      </c>
      <c r="AK11" s="38">
        <f>IF(IF(検索!J$5="00000",AH11,IF(検索!K$4=0,AH11+AI11,AH11*AI11)*IF(AND(検索!K$6=1,検索!J$7&lt;&gt;"00000"),AJ11,1)+IF(AND(検索!K$6=0,検索!J$7&lt;&gt;"00000"),AJ11,0))&gt;0,MAX($AK$2:AK10)+1,0)</f>
        <v>0</v>
      </c>
    </row>
    <row r="12" spans="1:37" ht="13.5" customHeight="1" x14ac:dyDescent="0.15">
      <c r="A12" s="16">
        <v>213</v>
      </c>
      <c r="B12" s="3" t="s">
        <v>290</v>
      </c>
      <c r="C12" s="3" t="s">
        <v>358</v>
      </c>
      <c r="D12" s="3" t="s">
        <v>456</v>
      </c>
      <c r="E12" s="17" t="s">
        <v>567</v>
      </c>
      <c r="F12" s="18" t="s">
        <v>465</v>
      </c>
      <c r="G12" s="3">
        <v>11</v>
      </c>
      <c r="H12" s="187">
        <f t="shared" si="0"/>
        <v>100000</v>
      </c>
      <c r="I12" s="42"/>
      <c r="J12" s="217">
        <v>100000</v>
      </c>
      <c r="K12" s="218" t="s">
        <v>456</v>
      </c>
      <c r="M12" s="21">
        <f>IF(OR(ISERROR(FIND(DBCS(検索!C$3),DBCS(B12))),検索!C$3=""),0,1)</f>
        <v>0</v>
      </c>
      <c r="N12" s="22">
        <f>IF(OR(ISERROR(FIND(DBCS(検索!D$3),DBCS(C12))),検索!D$3=""),0,1)</f>
        <v>0</v>
      </c>
      <c r="O12" s="22">
        <f>IF(OR(ISERROR(FIND(検索!E$3,D12)),検索!E$3=""),0,1)</f>
        <v>0</v>
      </c>
      <c r="P12" s="20">
        <f>IF(OR(ISERROR(FIND(検索!F$3,E12)),検索!F$3=""),0,1)</f>
        <v>0</v>
      </c>
      <c r="Q12" s="20">
        <f>IF(OR(ISERROR(FIND(検索!G$3,F12)),検索!G$3=""),0,1)</f>
        <v>0</v>
      </c>
      <c r="R12" s="20">
        <f>IF(OR(検索!J$3="00000",M12&amp;N12&amp;O12&amp;P12&amp;Q12&lt;&gt;検索!J$3),0,1)</f>
        <v>0</v>
      </c>
      <c r="S12" s="20">
        <f t="shared" si="1"/>
        <v>0</v>
      </c>
      <c r="T12" s="21">
        <f>IF(OR(ISERROR(FIND(DBCS(検索!C$5),DBCS(B12))),検索!C$5=""),0,1)</f>
        <v>0</v>
      </c>
      <c r="U12" s="22">
        <f>IF(OR(ISERROR(FIND(DBCS(検索!D$5),DBCS(C12))),検索!D$5=""),0,1)</f>
        <v>0</v>
      </c>
      <c r="V12" s="22">
        <f>IF(OR(ISERROR(FIND(検索!E$5,D12)),検索!E$5=""),0,1)</f>
        <v>0</v>
      </c>
      <c r="W12" s="22">
        <f>IF(OR(ISERROR(FIND(検索!F$5,E12)),検索!F$5=""),0,1)</f>
        <v>0</v>
      </c>
      <c r="X12" s="22">
        <f>IF(OR(ISERROR(FIND(検索!G$5,F12)),検索!G$5=""),0,1)</f>
        <v>0</v>
      </c>
      <c r="Y12" s="20">
        <f>IF(OR(検索!J$5="00000",T12&amp;U12&amp;V12&amp;W12&amp;X12&lt;&gt;検索!J$5),0,1)</f>
        <v>0</v>
      </c>
      <c r="Z12" s="23">
        <f t="shared" si="2"/>
        <v>0</v>
      </c>
      <c r="AA12" s="20">
        <f>IF(OR(ISERROR(FIND(DBCS(検索!C$7),DBCS(B12))),検索!C$7=""),0,1)</f>
        <v>0</v>
      </c>
      <c r="AB12" s="20">
        <f>IF(OR(ISERROR(FIND(DBCS(検索!D$7),DBCS(C12))),検索!D$7=""),0,1)</f>
        <v>0</v>
      </c>
      <c r="AC12" s="20">
        <f>IF(OR(ISERROR(FIND(検索!E$7,D12)),検索!E$7=""),0,1)</f>
        <v>0</v>
      </c>
      <c r="AD12" s="20">
        <f>IF(OR(ISERROR(FIND(検索!F$7,E12)),検索!F$7=""),0,1)</f>
        <v>0</v>
      </c>
      <c r="AE12" s="20">
        <f>IF(OR(ISERROR(FIND(検索!G$7,F12)),検索!G$7=""),0,1)</f>
        <v>0</v>
      </c>
      <c r="AF12" s="22">
        <f>IF(OR(検索!J$7="00000",AA12&amp;AB12&amp;AC12&amp;AD12&amp;AE12&lt;&gt;検索!J$7),0,1)</f>
        <v>0</v>
      </c>
      <c r="AG12" s="23">
        <f t="shared" si="3"/>
        <v>0</v>
      </c>
      <c r="AH12" s="20">
        <f>IF(検索!K$3=0,R12,S12)</f>
        <v>0</v>
      </c>
      <c r="AI12" s="20">
        <f>IF(検索!K$5=0,Y12,Z12)</f>
        <v>0</v>
      </c>
      <c r="AJ12" s="20">
        <f>IF(検索!K$7=0,AF12,AG12)</f>
        <v>0</v>
      </c>
      <c r="AK12" s="38">
        <f>IF(IF(検索!J$5="00000",AH12,IF(検索!K$4=0,AH12+AI12,AH12*AI12)*IF(AND(検索!K$6=1,検索!J$7&lt;&gt;"00000"),AJ12,1)+IF(AND(検索!K$6=0,検索!J$7&lt;&gt;"00000"),AJ12,0))&gt;0,MAX($AK$2:AK11)+1,0)</f>
        <v>0</v>
      </c>
    </row>
    <row r="13" spans="1:37" ht="13.5" customHeight="1" x14ac:dyDescent="0.15">
      <c r="A13" s="16">
        <v>226</v>
      </c>
      <c r="B13" s="3" t="s">
        <v>291</v>
      </c>
      <c r="C13" s="3" t="s">
        <v>359</v>
      </c>
      <c r="D13" s="3" t="s">
        <v>456</v>
      </c>
      <c r="E13" s="17" t="s">
        <v>568</v>
      </c>
      <c r="F13" s="18" t="s">
        <v>466</v>
      </c>
      <c r="G13" s="3">
        <v>12</v>
      </c>
      <c r="H13" s="187">
        <f t="shared" si="0"/>
        <v>100000</v>
      </c>
      <c r="I13" s="42"/>
      <c r="J13" s="217">
        <v>100000</v>
      </c>
      <c r="K13" s="218" t="s">
        <v>456</v>
      </c>
      <c r="M13" s="21">
        <f>IF(OR(ISERROR(FIND(DBCS(検索!C$3),DBCS(B13))),検索!C$3=""),0,1)</f>
        <v>0</v>
      </c>
      <c r="N13" s="22">
        <f>IF(OR(ISERROR(FIND(DBCS(検索!D$3),DBCS(C13))),検索!D$3=""),0,1)</f>
        <v>0</v>
      </c>
      <c r="O13" s="22">
        <f>IF(OR(ISERROR(FIND(検索!E$3,D13)),検索!E$3=""),0,1)</f>
        <v>0</v>
      </c>
      <c r="P13" s="20">
        <f>IF(OR(ISERROR(FIND(検索!F$3,E13)),検索!F$3=""),0,1)</f>
        <v>0</v>
      </c>
      <c r="Q13" s="20">
        <f>IF(OR(ISERROR(FIND(検索!G$3,F13)),検索!G$3=""),0,1)</f>
        <v>0</v>
      </c>
      <c r="R13" s="20">
        <f>IF(OR(検索!J$3="00000",M13&amp;N13&amp;O13&amp;P13&amp;Q13&lt;&gt;検索!J$3),0,1)</f>
        <v>0</v>
      </c>
      <c r="S13" s="20">
        <f t="shared" si="1"/>
        <v>0</v>
      </c>
      <c r="T13" s="21">
        <f>IF(OR(ISERROR(FIND(DBCS(検索!C$5),DBCS(B13))),検索!C$5=""),0,1)</f>
        <v>0</v>
      </c>
      <c r="U13" s="22">
        <f>IF(OR(ISERROR(FIND(DBCS(検索!D$5),DBCS(C13))),検索!D$5=""),0,1)</f>
        <v>0</v>
      </c>
      <c r="V13" s="22">
        <f>IF(OR(ISERROR(FIND(検索!E$5,D13)),検索!E$5=""),0,1)</f>
        <v>0</v>
      </c>
      <c r="W13" s="22">
        <f>IF(OR(ISERROR(FIND(検索!F$5,E13)),検索!F$5=""),0,1)</f>
        <v>0</v>
      </c>
      <c r="X13" s="22">
        <f>IF(OR(ISERROR(FIND(検索!G$5,F13)),検索!G$5=""),0,1)</f>
        <v>0</v>
      </c>
      <c r="Y13" s="20">
        <f>IF(OR(検索!J$5="00000",T13&amp;U13&amp;V13&amp;W13&amp;X13&lt;&gt;検索!J$5),0,1)</f>
        <v>0</v>
      </c>
      <c r="Z13" s="23">
        <f t="shared" si="2"/>
        <v>0</v>
      </c>
      <c r="AA13" s="20">
        <f>IF(OR(ISERROR(FIND(DBCS(検索!C$7),DBCS(B13))),検索!C$7=""),0,1)</f>
        <v>0</v>
      </c>
      <c r="AB13" s="20">
        <f>IF(OR(ISERROR(FIND(DBCS(検索!D$7),DBCS(C13))),検索!D$7=""),0,1)</f>
        <v>0</v>
      </c>
      <c r="AC13" s="20">
        <f>IF(OR(ISERROR(FIND(検索!E$7,D13)),検索!E$7=""),0,1)</f>
        <v>0</v>
      </c>
      <c r="AD13" s="20">
        <f>IF(OR(ISERROR(FIND(検索!F$7,E13)),検索!F$7=""),0,1)</f>
        <v>0</v>
      </c>
      <c r="AE13" s="20">
        <f>IF(OR(ISERROR(FIND(検索!G$7,F13)),検索!G$7=""),0,1)</f>
        <v>0</v>
      </c>
      <c r="AF13" s="22">
        <f>IF(OR(検索!J$7="00000",AA13&amp;AB13&amp;AC13&amp;AD13&amp;AE13&lt;&gt;検索!J$7),0,1)</f>
        <v>0</v>
      </c>
      <c r="AG13" s="23">
        <f t="shared" si="3"/>
        <v>0</v>
      </c>
      <c r="AH13" s="20">
        <f>IF(検索!K$3=0,R13,S13)</f>
        <v>0</v>
      </c>
      <c r="AI13" s="20">
        <f>IF(検索!K$5=0,Y13,Z13)</f>
        <v>0</v>
      </c>
      <c r="AJ13" s="20">
        <f>IF(検索!K$7=0,AF13,AG13)</f>
        <v>0</v>
      </c>
      <c r="AK13" s="38">
        <f>IF(IF(検索!J$5="00000",AH13,IF(検索!K$4=0,AH13+AI13,AH13*AI13)*IF(AND(検索!K$6=1,検索!J$7&lt;&gt;"00000"),AJ13,1)+IF(AND(検索!K$6=0,検索!J$7&lt;&gt;"00000"),AJ13,0))&gt;0,MAX($AK$2:AK12)+1,0)</f>
        <v>0</v>
      </c>
    </row>
    <row r="14" spans="1:37" ht="13.5" customHeight="1" x14ac:dyDescent="0.15">
      <c r="A14" s="16">
        <v>238</v>
      </c>
      <c r="B14" s="3" t="s">
        <v>269</v>
      </c>
      <c r="C14" s="3" t="s">
        <v>360</v>
      </c>
      <c r="D14" s="3" t="s">
        <v>456</v>
      </c>
      <c r="E14" s="17" t="s">
        <v>569</v>
      </c>
      <c r="F14" s="18" t="s">
        <v>467</v>
      </c>
      <c r="G14" s="3">
        <v>13</v>
      </c>
      <c r="H14" s="187">
        <f t="shared" si="0"/>
        <v>200000</v>
      </c>
      <c r="I14" s="42"/>
      <c r="J14" s="217">
        <v>100000</v>
      </c>
      <c r="K14" s="218" t="s">
        <v>456</v>
      </c>
      <c r="M14" s="21">
        <f>IF(OR(ISERROR(FIND(DBCS(検索!C$3),DBCS(B14))),検索!C$3=""),0,1)</f>
        <v>0</v>
      </c>
      <c r="N14" s="22">
        <f>IF(OR(ISERROR(FIND(DBCS(検索!D$3),DBCS(C14))),検索!D$3=""),0,1)</f>
        <v>0</v>
      </c>
      <c r="O14" s="22">
        <f>IF(OR(ISERROR(FIND(検索!E$3,D14)),検索!E$3=""),0,1)</f>
        <v>0</v>
      </c>
      <c r="P14" s="20">
        <f>IF(OR(ISERROR(FIND(検索!F$3,E14)),検索!F$3=""),0,1)</f>
        <v>0</v>
      </c>
      <c r="Q14" s="20">
        <f>IF(OR(ISERROR(FIND(検索!G$3,F14)),検索!G$3=""),0,1)</f>
        <v>0</v>
      </c>
      <c r="R14" s="20">
        <f>IF(OR(検索!J$3="00000",M14&amp;N14&amp;O14&amp;P14&amp;Q14&lt;&gt;検索!J$3),0,1)</f>
        <v>0</v>
      </c>
      <c r="S14" s="20">
        <f t="shared" si="1"/>
        <v>0</v>
      </c>
      <c r="T14" s="21">
        <f>IF(OR(ISERROR(FIND(DBCS(検索!C$5),DBCS(B14))),検索!C$5=""),0,1)</f>
        <v>0</v>
      </c>
      <c r="U14" s="22">
        <f>IF(OR(ISERROR(FIND(DBCS(検索!D$5),DBCS(C14))),検索!D$5=""),0,1)</f>
        <v>0</v>
      </c>
      <c r="V14" s="22">
        <f>IF(OR(ISERROR(FIND(検索!E$5,D14)),検索!E$5=""),0,1)</f>
        <v>0</v>
      </c>
      <c r="W14" s="22">
        <f>IF(OR(ISERROR(FIND(検索!F$5,E14)),検索!F$5=""),0,1)</f>
        <v>0</v>
      </c>
      <c r="X14" s="22">
        <f>IF(OR(ISERROR(FIND(検索!G$5,F14)),検索!G$5=""),0,1)</f>
        <v>0</v>
      </c>
      <c r="Y14" s="20">
        <f>IF(OR(検索!J$5="00000",T14&amp;U14&amp;V14&amp;W14&amp;X14&lt;&gt;検索!J$5),0,1)</f>
        <v>0</v>
      </c>
      <c r="Z14" s="23">
        <f t="shared" si="2"/>
        <v>0</v>
      </c>
      <c r="AA14" s="20">
        <f>IF(OR(ISERROR(FIND(DBCS(検索!C$7),DBCS(B14))),検索!C$7=""),0,1)</f>
        <v>0</v>
      </c>
      <c r="AB14" s="20">
        <f>IF(OR(ISERROR(FIND(DBCS(検索!D$7),DBCS(C14))),検索!D$7=""),0,1)</f>
        <v>0</v>
      </c>
      <c r="AC14" s="20">
        <f>IF(OR(ISERROR(FIND(検索!E$7,D14)),検索!E$7=""),0,1)</f>
        <v>0</v>
      </c>
      <c r="AD14" s="20">
        <f>IF(OR(ISERROR(FIND(検索!F$7,E14)),検索!F$7=""),0,1)</f>
        <v>0</v>
      </c>
      <c r="AE14" s="20">
        <f>IF(OR(ISERROR(FIND(検索!G$7,F14)),検索!G$7=""),0,1)</f>
        <v>0</v>
      </c>
      <c r="AF14" s="22">
        <f>IF(OR(検索!J$7="00000",AA14&amp;AB14&amp;AC14&amp;AD14&amp;AE14&lt;&gt;検索!J$7),0,1)</f>
        <v>0</v>
      </c>
      <c r="AG14" s="23">
        <f t="shared" si="3"/>
        <v>0</v>
      </c>
      <c r="AH14" s="20">
        <f>IF(検索!K$3=0,R14,S14)</f>
        <v>0</v>
      </c>
      <c r="AI14" s="20">
        <f>IF(検索!K$5=0,Y14,Z14)</f>
        <v>0</v>
      </c>
      <c r="AJ14" s="20">
        <f>IF(検索!K$7=0,AF14,AG14)</f>
        <v>0</v>
      </c>
      <c r="AK14" s="38">
        <f>IF(IF(検索!J$5="00000",AH14,IF(検索!K$4=0,AH14+AI14,AH14*AI14)*IF(AND(検索!K$6=1,検索!J$7&lt;&gt;"00000"),AJ14,1)+IF(AND(検索!K$6=0,検索!J$7&lt;&gt;"00000"),AJ14,0))&gt;0,MAX($AK$2:AK13)+1,0)</f>
        <v>0</v>
      </c>
    </row>
    <row r="15" spans="1:37" ht="13.5" customHeight="1" x14ac:dyDescent="0.15">
      <c r="A15" s="16">
        <v>249</v>
      </c>
      <c r="B15" s="3" t="s">
        <v>269</v>
      </c>
      <c r="C15" s="3" t="s">
        <v>361</v>
      </c>
      <c r="D15" s="3" t="s">
        <v>456</v>
      </c>
      <c r="E15" s="17" t="s">
        <v>570</v>
      </c>
      <c r="F15" s="18" t="s">
        <v>270</v>
      </c>
      <c r="G15" s="3">
        <v>14</v>
      </c>
      <c r="H15" s="187">
        <f t="shared" si="0"/>
        <v>200000</v>
      </c>
      <c r="I15" s="42"/>
      <c r="J15" s="217">
        <v>100000</v>
      </c>
      <c r="K15" s="218" t="s">
        <v>456</v>
      </c>
      <c r="M15" s="21">
        <f>IF(OR(ISERROR(FIND(DBCS(検索!C$3),DBCS(B15))),検索!C$3=""),0,1)</f>
        <v>0</v>
      </c>
      <c r="N15" s="22">
        <f>IF(OR(ISERROR(FIND(DBCS(検索!D$3),DBCS(C15))),検索!D$3=""),0,1)</f>
        <v>0</v>
      </c>
      <c r="O15" s="22">
        <f>IF(OR(ISERROR(FIND(検索!E$3,D15)),検索!E$3=""),0,1)</f>
        <v>0</v>
      </c>
      <c r="P15" s="20">
        <f>IF(OR(ISERROR(FIND(検索!F$3,E15)),検索!F$3=""),0,1)</f>
        <v>0</v>
      </c>
      <c r="Q15" s="20">
        <f>IF(OR(ISERROR(FIND(検索!G$3,F15)),検索!G$3=""),0,1)</f>
        <v>0</v>
      </c>
      <c r="R15" s="20">
        <f>IF(OR(検索!J$3="00000",M15&amp;N15&amp;O15&amp;P15&amp;Q15&lt;&gt;検索!J$3),0,1)</f>
        <v>0</v>
      </c>
      <c r="S15" s="20">
        <f t="shared" si="1"/>
        <v>0</v>
      </c>
      <c r="T15" s="21">
        <f>IF(OR(ISERROR(FIND(DBCS(検索!C$5),DBCS(B15))),検索!C$5=""),0,1)</f>
        <v>0</v>
      </c>
      <c r="U15" s="22">
        <f>IF(OR(ISERROR(FIND(DBCS(検索!D$5),DBCS(C15))),検索!D$5=""),0,1)</f>
        <v>0</v>
      </c>
      <c r="V15" s="22">
        <f>IF(OR(ISERROR(FIND(検索!E$5,D15)),検索!E$5=""),0,1)</f>
        <v>0</v>
      </c>
      <c r="W15" s="22">
        <f>IF(OR(ISERROR(FIND(検索!F$5,E15)),検索!F$5=""),0,1)</f>
        <v>0</v>
      </c>
      <c r="X15" s="22">
        <f>IF(OR(ISERROR(FIND(検索!G$5,F15)),検索!G$5=""),0,1)</f>
        <v>0</v>
      </c>
      <c r="Y15" s="20">
        <f>IF(OR(検索!J$5="00000",T15&amp;U15&amp;V15&amp;W15&amp;X15&lt;&gt;検索!J$5),0,1)</f>
        <v>0</v>
      </c>
      <c r="Z15" s="23">
        <f t="shared" si="2"/>
        <v>0</v>
      </c>
      <c r="AA15" s="20">
        <f>IF(OR(ISERROR(FIND(DBCS(検索!C$7),DBCS(B15))),検索!C$7=""),0,1)</f>
        <v>0</v>
      </c>
      <c r="AB15" s="20">
        <f>IF(OR(ISERROR(FIND(DBCS(検索!D$7),DBCS(C15))),検索!D$7=""),0,1)</f>
        <v>0</v>
      </c>
      <c r="AC15" s="20">
        <f>IF(OR(ISERROR(FIND(検索!E$7,D15)),検索!E$7=""),0,1)</f>
        <v>0</v>
      </c>
      <c r="AD15" s="20">
        <f>IF(OR(ISERROR(FIND(検索!F$7,E15)),検索!F$7=""),0,1)</f>
        <v>0</v>
      </c>
      <c r="AE15" s="20">
        <f>IF(OR(ISERROR(FIND(検索!G$7,F15)),検索!G$7=""),0,1)</f>
        <v>0</v>
      </c>
      <c r="AF15" s="22">
        <f>IF(OR(検索!J$7="00000",AA15&amp;AB15&amp;AC15&amp;AD15&amp;AE15&lt;&gt;検索!J$7),0,1)</f>
        <v>0</v>
      </c>
      <c r="AG15" s="23">
        <f t="shared" si="3"/>
        <v>0</v>
      </c>
      <c r="AH15" s="20">
        <f>IF(検索!K$3=0,R15,S15)</f>
        <v>0</v>
      </c>
      <c r="AI15" s="20">
        <f>IF(検索!K$5=0,Y15,Z15)</f>
        <v>0</v>
      </c>
      <c r="AJ15" s="20">
        <f>IF(検索!K$7=0,AF15,AG15)</f>
        <v>0</v>
      </c>
      <c r="AK15" s="38">
        <f>IF(IF(検索!J$5="00000",AH15,IF(検索!K$4=0,AH15+AI15,AH15*AI15)*IF(AND(検索!K$6=1,検索!J$7&lt;&gt;"00000"),AJ15,1)+IF(AND(検索!K$6=0,検索!J$7&lt;&gt;"00000"),AJ15,0))&gt;0,MAX($AK$2:AK14)+1,0)</f>
        <v>0</v>
      </c>
    </row>
    <row r="16" spans="1:37" ht="13.5" customHeight="1" x14ac:dyDescent="0.15">
      <c r="A16" s="16">
        <v>252</v>
      </c>
      <c r="B16" s="3" t="s">
        <v>292</v>
      </c>
      <c r="C16" s="3" t="s">
        <v>362</v>
      </c>
      <c r="D16" s="3" t="s">
        <v>456</v>
      </c>
      <c r="E16" s="17" t="s">
        <v>571</v>
      </c>
      <c r="F16" s="18" t="s">
        <v>468</v>
      </c>
      <c r="G16" s="3">
        <v>15</v>
      </c>
      <c r="H16" s="187">
        <f t="shared" si="0"/>
        <v>200000</v>
      </c>
      <c r="I16" s="42"/>
      <c r="J16" s="217">
        <v>100000</v>
      </c>
      <c r="K16" s="218" t="s">
        <v>456</v>
      </c>
      <c r="M16" s="21">
        <f>IF(OR(ISERROR(FIND(DBCS(検索!C$3),DBCS(B16))),検索!C$3=""),0,1)</f>
        <v>0</v>
      </c>
      <c r="N16" s="22">
        <f>IF(OR(ISERROR(FIND(DBCS(検索!D$3),DBCS(C16))),検索!D$3=""),0,1)</f>
        <v>0</v>
      </c>
      <c r="O16" s="22">
        <f>IF(OR(ISERROR(FIND(検索!E$3,D16)),検索!E$3=""),0,1)</f>
        <v>0</v>
      </c>
      <c r="P16" s="20">
        <f>IF(OR(ISERROR(FIND(検索!F$3,E16)),検索!F$3=""),0,1)</f>
        <v>0</v>
      </c>
      <c r="Q16" s="20">
        <f>IF(OR(ISERROR(FIND(検索!G$3,F16)),検索!G$3=""),0,1)</f>
        <v>0</v>
      </c>
      <c r="R16" s="20">
        <f>IF(OR(検索!J$3="00000",M16&amp;N16&amp;O16&amp;P16&amp;Q16&lt;&gt;検索!J$3),0,1)</f>
        <v>0</v>
      </c>
      <c r="S16" s="20">
        <f t="shared" si="1"/>
        <v>0</v>
      </c>
      <c r="T16" s="21">
        <f>IF(OR(ISERROR(FIND(DBCS(検索!C$5),DBCS(B16))),検索!C$5=""),0,1)</f>
        <v>0</v>
      </c>
      <c r="U16" s="22">
        <f>IF(OR(ISERROR(FIND(DBCS(検索!D$5),DBCS(C16))),検索!D$5=""),0,1)</f>
        <v>0</v>
      </c>
      <c r="V16" s="22">
        <f>IF(OR(ISERROR(FIND(検索!E$5,D16)),検索!E$5=""),0,1)</f>
        <v>0</v>
      </c>
      <c r="W16" s="22">
        <f>IF(OR(ISERROR(FIND(検索!F$5,E16)),検索!F$5=""),0,1)</f>
        <v>0</v>
      </c>
      <c r="X16" s="22">
        <f>IF(OR(ISERROR(FIND(検索!G$5,F16)),検索!G$5=""),0,1)</f>
        <v>0</v>
      </c>
      <c r="Y16" s="20">
        <f>IF(OR(検索!J$5="00000",T16&amp;U16&amp;V16&amp;W16&amp;X16&lt;&gt;検索!J$5),0,1)</f>
        <v>0</v>
      </c>
      <c r="Z16" s="23">
        <f t="shared" si="2"/>
        <v>0</v>
      </c>
      <c r="AA16" s="20">
        <f>IF(OR(ISERROR(FIND(DBCS(検索!C$7),DBCS(B16))),検索!C$7=""),0,1)</f>
        <v>0</v>
      </c>
      <c r="AB16" s="20">
        <f>IF(OR(ISERROR(FIND(DBCS(検索!D$7),DBCS(C16))),検索!D$7=""),0,1)</f>
        <v>0</v>
      </c>
      <c r="AC16" s="20">
        <f>IF(OR(ISERROR(FIND(検索!E$7,D16)),検索!E$7=""),0,1)</f>
        <v>0</v>
      </c>
      <c r="AD16" s="20">
        <f>IF(OR(ISERROR(FIND(検索!F$7,E16)),検索!F$7=""),0,1)</f>
        <v>0</v>
      </c>
      <c r="AE16" s="20">
        <f>IF(OR(ISERROR(FIND(検索!G$7,F16)),検索!G$7=""),0,1)</f>
        <v>0</v>
      </c>
      <c r="AF16" s="22">
        <f>IF(OR(検索!J$7="00000",AA16&amp;AB16&amp;AC16&amp;AD16&amp;AE16&lt;&gt;検索!J$7),0,1)</f>
        <v>0</v>
      </c>
      <c r="AG16" s="23">
        <f t="shared" si="3"/>
        <v>0</v>
      </c>
      <c r="AH16" s="20">
        <f>IF(検索!K$3=0,R16,S16)</f>
        <v>0</v>
      </c>
      <c r="AI16" s="20">
        <f>IF(検索!K$5=0,Y16,Z16)</f>
        <v>0</v>
      </c>
      <c r="AJ16" s="20">
        <f>IF(検索!K$7=0,AF16,AG16)</f>
        <v>0</v>
      </c>
      <c r="AK16" s="38">
        <f>IF(IF(検索!J$5="00000",AH16,IF(検索!K$4=0,AH16+AI16,AH16*AI16)*IF(AND(検索!K$6=1,検索!J$7&lt;&gt;"00000"),AJ16,1)+IF(AND(検索!K$6=0,検索!J$7&lt;&gt;"00000"),AJ16,0))&gt;0,MAX($AK$2:AK15)+1,0)</f>
        <v>0</v>
      </c>
    </row>
    <row r="17" spans="1:37" ht="13.5" customHeight="1" x14ac:dyDescent="0.15">
      <c r="A17" s="16">
        <v>265</v>
      </c>
      <c r="B17" s="3" t="s">
        <v>292</v>
      </c>
      <c r="C17" s="3" t="s">
        <v>363</v>
      </c>
      <c r="D17" s="3" t="s">
        <v>456</v>
      </c>
      <c r="E17" s="17" t="s">
        <v>572</v>
      </c>
      <c r="F17" s="18" t="s">
        <v>469</v>
      </c>
      <c r="G17" s="3">
        <v>16</v>
      </c>
      <c r="H17" s="187">
        <f t="shared" si="0"/>
        <v>200000</v>
      </c>
      <c r="I17" s="42"/>
      <c r="J17" s="217">
        <v>100000</v>
      </c>
      <c r="K17" s="218" t="s">
        <v>456</v>
      </c>
      <c r="M17" s="21">
        <f>IF(OR(ISERROR(FIND(DBCS(検索!C$3),DBCS(B17))),検索!C$3=""),0,1)</f>
        <v>0</v>
      </c>
      <c r="N17" s="22">
        <f>IF(OR(ISERROR(FIND(DBCS(検索!D$3),DBCS(C17))),検索!D$3=""),0,1)</f>
        <v>0</v>
      </c>
      <c r="O17" s="22">
        <f>IF(OR(ISERROR(FIND(検索!E$3,D17)),検索!E$3=""),0,1)</f>
        <v>0</v>
      </c>
      <c r="P17" s="20">
        <f>IF(OR(ISERROR(FIND(検索!F$3,E17)),検索!F$3=""),0,1)</f>
        <v>0</v>
      </c>
      <c r="Q17" s="20">
        <f>IF(OR(ISERROR(FIND(検索!G$3,F17)),検索!G$3=""),0,1)</f>
        <v>0</v>
      </c>
      <c r="R17" s="20">
        <f>IF(OR(検索!J$3="00000",M17&amp;N17&amp;O17&amp;P17&amp;Q17&lt;&gt;検索!J$3),0,1)</f>
        <v>0</v>
      </c>
      <c r="S17" s="20">
        <f t="shared" si="1"/>
        <v>0</v>
      </c>
      <c r="T17" s="21">
        <f>IF(OR(ISERROR(FIND(DBCS(検索!C$5),DBCS(B17))),検索!C$5=""),0,1)</f>
        <v>0</v>
      </c>
      <c r="U17" s="22">
        <f>IF(OR(ISERROR(FIND(DBCS(検索!D$5),DBCS(C17))),検索!D$5=""),0,1)</f>
        <v>0</v>
      </c>
      <c r="V17" s="22">
        <f>IF(OR(ISERROR(FIND(検索!E$5,D17)),検索!E$5=""),0,1)</f>
        <v>0</v>
      </c>
      <c r="W17" s="22">
        <f>IF(OR(ISERROR(FIND(検索!F$5,E17)),検索!F$5=""),0,1)</f>
        <v>0</v>
      </c>
      <c r="X17" s="22">
        <f>IF(OR(ISERROR(FIND(検索!G$5,F17)),検索!G$5=""),0,1)</f>
        <v>0</v>
      </c>
      <c r="Y17" s="20">
        <f>IF(OR(検索!J$5="00000",T17&amp;U17&amp;V17&amp;W17&amp;X17&lt;&gt;検索!J$5),0,1)</f>
        <v>0</v>
      </c>
      <c r="Z17" s="23">
        <f t="shared" si="2"/>
        <v>0</v>
      </c>
      <c r="AA17" s="20">
        <f>IF(OR(ISERROR(FIND(DBCS(検索!C$7),DBCS(B17))),検索!C$7=""),0,1)</f>
        <v>0</v>
      </c>
      <c r="AB17" s="20">
        <f>IF(OR(ISERROR(FIND(DBCS(検索!D$7),DBCS(C17))),検索!D$7=""),0,1)</f>
        <v>0</v>
      </c>
      <c r="AC17" s="20">
        <f>IF(OR(ISERROR(FIND(検索!E$7,D17)),検索!E$7=""),0,1)</f>
        <v>0</v>
      </c>
      <c r="AD17" s="20">
        <f>IF(OR(ISERROR(FIND(検索!F$7,E17)),検索!F$7=""),0,1)</f>
        <v>0</v>
      </c>
      <c r="AE17" s="20">
        <f>IF(OR(ISERROR(FIND(検索!G$7,F17)),検索!G$7=""),0,1)</f>
        <v>0</v>
      </c>
      <c r="AF17" s="22">
        <f>IF(OR(検索!J$7="00000",AA17&amp;AB17&amp;AC17&amp;AD17&amp;AE17&lt;&gt;検索!J$7),0,1)</f>
        <v>0</v>
      </c>
      <c r="AG17" s="23">
        <f t="shared" si="3"/>
        <v>0</v>
      </c>
      <c r="AH17" s="20">
        <f>IF(検索!K$3=0,R17,S17)</f>
        <v>0</v>
      </c>
      <c r="AI17" s="20">
        <f>IF(検索!K$5=0,Y17,Z17)</f>
        <v>0</v>
      </c>
      <c r="AJ17" s="20">
        <f>IF(検索!K$7=0,AF17,AG17)</f>
        <v>0</v>
      </c>
      <c r="AK17" s="38">
        <f>IF(IF(検索!J$5="00000",AH17,IF(検索!K$4=0,AH17+AI17,AH17*AI17)*IF(AND(検索!K$6=1,検索!J$7&lt;&gt;"00000"),AJ17,1)+IF(AND(検索!K$6=0,検索!J$7&lt;&gt;"00000"),AJ17,0))&gt;0,MAX($AK$2:AK16)+1,0)</f>
        <v>0</v>
      </c>
    </row>
    <row r="18" spans="1:37" ht="13.5" customHeight="1" x14ac:dyDescent="0.15">
      <c r="A18" s="16">
        <v>277</v>
      </c>
      <c r="B18" s="3" t="s">
        <v>293</v>
      </c>
      <c r="C18" s="3" t="s">
        <v>364</v>
      </c>
      <c r="D18" s="3" t="s">
        <v>456</v>
      </c>
      <c r="E18" s="17" t="s">
        <v>573</v>
      </c>
      <c r="F18" s="18" t="s">
        <v>470</v>
      </c>
      <c r="G18" s="3">
        <v>17</v>
      </c>
      <c r="H18" s="187">
        <f t="shared" si="0"/>
        <v>100000</v>
      </c>
      <c r="I18" s="42"/>
      <c r="J18" s="217">
        <v>100000</v>
      </c>
      <c r="K18" s="218" t="s">
        <v>456</v>
      </c>
      <c r="M18" s="21">
        <f>IF(OR(ISERROR(FIND(DBCS(検索!C$3),DBCS(B18))),検索!C$3=""),0,1)</f>
        <v>0</v>
      </c>
      <c r="N18" s="22">
        <f>IF(OR(ISERROR(FIND(DBCS(検索!D$3),DBCS(C18))),検索!D$3=""),0,1)</f>
        <v>0</v>
      </c>
      <c r="O18" s="22">
        <f>IF(OR(ISERROR(FIND(検索!E$3,D18)),検索!E$3=""),0,1)</f>
        <v>0</v>
      </c>
      <c r="P18" s="20">
        <f>IF(OR(ISERROR(FIND(検索!F$3,E18)),検索!F$3=""),0,1)</f>
        <v>0</v>
      </c>
      <c r="Q18" s="20">
        <f>IF(OR(ISERROR(FIND(検索!G$3,F18)),検索!G$3=""),0,1)</f>
        <v>0</v>
      </c>
      <c r="R18" s="20">
        <f>IF(OR(検索!J$3="00000",M18&amp;N18&amp;O18&amp;P18&amp;Q18&lt;&gt;検索!J$3),0,1)</f>
        <v>0</v>
      </c>
      <c r="S18" s="20">
        <f t="shared" si="1"/>
        <v>0</v>
      </c>
      <c r="T18" s="21">
        <f>IF(OR(ISERROR(FIND(DBCS(検索!C$5),DBCS(B18))),検索!C$5=""),0,1)</f>
        <v>0</v>
      </c>
      <c r="U18" s="22">
        <f>IF(OR(ISERROR(FIND(DBCS(検索!D$5),DBCS(C18))),検索!D$5=""),0,1)</f>
        <v>0</v>
      </c>
      <c r="V18" s="22">
        <f>IF(OR(ISERROR(FIND(検索!E$5,D18)),検索!E$5=""),0,1)</f>
        <v>0</v>
      </c>
      <c r="W18" s="22">
        <f>IF(OR(ISERROR(FIND(検索!F$5,E18)),検索!F$5=""),0,1)</f>
        <v>0</v>
      </c>
      <c r="X18" s="22">
        <f>IF(OR(ISERROR(FIND(検索!G$5,F18)),検索!G$5=""),0,1)</f>
        <v>0</v>
      </c>
      <c r="Y18" s="20">
        <f>IF(OR(検索!J$5="00000",T18&amp;U18&amp;V18&amp;W18&amp;X18&lt;&gt;検索!J$5),0,1)</f>
        <v>0</v>
      </c>
      <c r="Z18" s="23">
        <f t="shared" si="2"/>
        <v>0</v>
      </c>
      <c r="AA18" s="20">
        <f>IF(OR(ISERROR(FIND(DBCS(検索!C$7),DBCS(B18))),検索!C$7=""),0,1)</f>
        <v>0</v>
      </c>
      <c r="AB18" s="20">
        <f>IF(OR(ISERROR(FIND(DBCS(検索!D$7),DBCS(C18))),検索!D$7=""),0,1)</f>
        <v>0</v>
      </c>
      <c r="AC18" s="20">
        <f>IF(OR(ISERROR(FIND(検索!E$7,D18)),検索!E$7=""),0,1)</f>
        <v>0</v>
      </c>
      <c r="AD18" s="20">
        <f>IF(OR(ISERROR(FIND(検索!F$7,E18)),検索!F$7=""),0,1)</f>
        <v>0</v>
      </c>
      <c r="AE18" s="20">
        <f>IF(OR(ISERROR(FIND(検索!G$7,F18)),検索!G$7=""),0,1)</f>
        <v>0</v>
      </c>
      <c r="AF18" s="22">
        <f>IF(OR(検索!J$7="00000",AA18&amp;AB18&amp;AC18&amp;AD18&amp;AE18&lt;&gt;検索!J$7),0,1)</f>
        <v>0</v>
      </c>
      <c r="AG18" s="23">
        <f t="shared" si="3"/>
        <v>0</v>
      </c>
      <c r="AH18" s="20">
        <f>IF(検索!K$3=0,R18,S18)</f>
        <v>0</v>
      </c>
      <c r="AI18" s="20">
        <f>IF(検索!K$5=0,Y18,Z18)</f>
        <v>0</v>
      </c>
      <c r="AJ18" s="20">
        <f>IF(検索!K$7=0,AF18,AG18)</f>
        <v>0</v>
      </c>
      <c r="AK18" s="38">
        <f>IF(IF(検索!J$5="00000",AH18,IF(検索!K$4=0,AH18+AI18,AH18*AI18)*IF(AND(検索!K$6=1,検索!J$7&lt;&gt;"00000"),AJ18,1)+IF(AND(検索!K$6=0,検索!J$7&lt;&gt;"00000"),AJ18,0))&gt;0,MAX($AK$2:AK17)+1,0)</f>
        <v>0</v>
      </c>
    </row>
    <row r="19" spans="1:37" ht="13.5" customHeight="1" x14ac:dyDescent="0.15">
      <c r="A19" s="16">
        <v>289</v>
      </c>
      <c r="B19" s="3" t="s">
        <v>294</v>
      </c>
      <c r="C19" s="3" t="s">
        <v>365</v>
      </c>
      <c r="D19" s="3" t="s">
        <v>456</v>
      </c>
      <c r="E19" s="17" t="s">
        <v>574</v>
      </c>
      <c r="F19" s="18" t="s">
        <v>471</v>
      </c>
      <c r="G19" s="3">
        <v>18</v>
      </c>
      <c r="H19" s="187">
        <f t="shared" si="0"/>
        <v>200000</v>
      </c>
      <c r="I19" s="42"/>
      <c r="J19" s="217">
        <v>100000</v>
      </c>
      <c r="K19" s="218" t="s">
        <v>456</v>
      </c>
      <c r="M19" s="21">
        <f>IF(OR(ISERROR(FIND(DBCS(検索!C$3),DBCS(B19))),検索!C$3=""),0,1)</f>
        <v>0</v>
      </c>
      <c r="N19" s="22">
        <f>IF(OR(ISERROR(FIND(DBCS(検索!D$3),DBCS(C19))),検索!D$3=""),0,1)</f>
        <v>0</v>
      </c>
      <c r="O19" s="22">
        <f>IF(OR(ISERROR(FIND(検索!E$3,D19)),検索!E$3=""),0,1)</f>
        <v>0</v>
      </c>
      <c r="P19" s="20">
        <f>IF(OR(ISERROR(FIND(検索!F$3,E19)),検索!F$3=""),0,1)</f>
        <v>0</v>
      </c>
      <c r="Q19" s="20">
        <f>IF(OR(ISERROR(FIND(検索!G$3,F19)),検索!G$3=""),0,1)</f>
        <v>0</v>
      </c>
      <c r="R19" s="20">
        <f>IF(OR(検索!J$3="00000",M19&amp;N19&amp;O19&amp;P19&amp;Q19&lt;&gt;検索!J$3),0,1)</f>
        <v>0</v>
      </c>
      <c r="S19" s="20">
        <f t="shared" si="1"/>
        <v>0</v>
      </c>
      <c r="T19" s="21">
        <f>IF(OR(ISERROR(FIND(DBCS(検索!C$5),DBCS(B19))),検索!C$5=""),0,1)</f>
        <v>0</v>
      </c>
      <c r="U19" s="22">
        <f>IF(OR(ISERROR(FIND(DBCS(検索!D$5),DBCS(C19))),検索!D$5=""),0,1)</f>
        <v>0</v>
      </c>
      <c r="V19" s="22">
        <f>IF(OR(ISERROR(FIND(検索!E$5,D19)),検索!E$5=""),0,1)</f>
        <v>0</v>
      </c>
      <c r="W19" s="22">
        <f>IF(OR(ISERROR(FIND(検索!F$5,E19)),検索!F$5=""),0,1)</f>
        <v>0</v>
      </c>
      <c r="X19" s="22">
        <f>IF(OR(ISERROR(FIND(検索!G$5,F19)),検索!G$5=""),0,1)</f>
        <v>0</v>
      </c>
      <c r="Y19" s="20">
        <f>IF(OR(検索!J$5="00000",T19&amp;U19&amp;V19&amp;W19&amp;X19&lt;&gt;検索!J$5),0,1)</f>
        <v>0</v>
      </c>
      <c r="Z19" s="23">
        <f t="shared" si="2"/>
        <v>0</v>
      </c>
      <c r="AA19" s="20">
        <f>IF(OR(ISERROR(FIND(DBCS(検索!C$7),DBCS(B19))),検索!C$7=""),0,1)</f>
        <v>0</v>
      </c>
      <c r="AB19" s="20">
        <f>IF(OR(ISERROR(FIND(DBCS(検索!D$7),DBCS(C19))),検索!D$7=""),0,1)</f>
        <v>0</v>
      </c>
      <c r="AC19" s="20">
        <f>IF(OR(ISERROR(FIND(検索!E$7,D19)),検索!E$7=""),0,1)</f>
        <v>0</v>
      </c>
      <c r="AD19" s="20">
        <f>IF(OR(ISERROR(FIND(検索!F$7,E19)),検索!F$7=""),0,1)</f>
        <v>0</v>
      </c>
      <c r="AE19" s="20">
        <f>IF(OR(ISERROR(FIND(検索!G$7,F19)),検索!G$7=""),0,1)</f>
        <v>0</v>
      </c>
      <c r="AF19" s="22">
        <f>IF(OR(検索!J$7="00000",AA19&amp;AB19&amp;AC19&amp;AD19&amp;AE19&lt;&gt;検索!J$7),0,1)</f>
        <v>0</v>
      </c>
      <c r="AG19" s="23">
        <f t="shared" si="3"/>
        <v>0</v>
      </c>
      <c r="AH19" s="20">
        <f>IF(検索!K$3=0,R19,S19)</f>
        <v>0</v>
      </c>
      <c r="AI19" s="20">
        <f>IF(検索!K$5=0,Y19,Z19)</f>
        <v>0</v>
      </c>
      <c r="AJ19" s="20">
        <f>IF(検索!K$7=0,AF19,AG19)</f>
        <v>0</v>
      </c>
      <c r="AK19" s="38">
        <f>IF(IF(検索!J$5="00000",AH19,IF(検索!K$4=0,AH19+AI19,AH19*AI19)*IF(AND(検索!K$6=1,検索!J$7&lt;&gt;"00000"),AJ19,1)+IF(AND(検索!K$6=0,検索!J$7&lt;&gt;"00000"),AJ19,0))&gt;0,MAX($AK$2:AK18)+1,0)</f>
        <v>0</v>
      </c>
    </row>
    <row r="20" spans="1:37" ht="13.5" customHeight="1" x14ac:dyDescent="0.15">
      <c r="A20" s="16">
        <v>293</v>
      </c>
      <c r="B20" s="3" t="s">
        <v>294</v>
      </c>
      <c r="C20" s="3" t="s">
        <v>366</v>
      </c>
      <c r="D20" s="3" t="s">
        <v>456</v>
      </c>
      <c r="E20" s="17" t="s">
        <v>575</v>
      </c>
      <c r="F20" s="18" t="s">
        <v>472</v>
      </c>
      <c r="G20" s="3">
        <v>19</v>
      </c>
      <c r="H20" s="187">
        <f t="shared" si="0"/>
        <v>200000</v>
      </c>
      <c r="I20" s="42"/>
      <c r="J20" s="217">
        <v>100000</v>
      </c>
      <c r="K20" s="218" t="s">
        <v>456</v>
      </c>
      <c r="M20" s="21">
        <f>IF(OR(ISERROR(FIND(DBCS(検索!C$3),DBCS(B20))),検索!C$3=""),0,1)</f>
        <v>0</v>
      </c>
      <c r="N20" s="22">
        <f>IF(OR(ISERROR(FIND(DBCS(検索!D$3),DBCS(C20))),検索!D$3=""),0,1)</f>
        <v>0</v>
      </c>
      <c r="O20" s="22">
        <f>IF(OR(ISERROR(FIND(検索!E$3,D20)),検索!E$3=""),0,1)</f>
        <v>0</v>
      </c>
      <c r="P20" s="20">
        <f>IF(OR(ISERROR(FIND(検索!F$3,E20)),検索!F$3=""),0,1)</f>
        <v>0</v>
      </c>
      <c r="Q20" s="20">
        <f>IF(OR(ISERROR(FIND(検索!G$3,F20)),検索!G$3=""),0,1)</f>
        <v>0</v>
      </c>
      <c r="R20" s="20">
        <f>IF(OR(検索!J$3="00000",M20&amp;N20&amp;O20&amp;P20&amp;Q20&lt;&gt;検索!J$3),0,1)</f>
        <v>0</v>
      </c>
      <c r="S20" s="20">
        <f t="shared" si="1"/>
        <v>0</v>
      </c>
      <c r="T20" s="21">
        <f>IF(OR(ISERROR(FIND(DBCS(検索!C$5),DBCS(B20))),検索!C$5=""),0,1)</f>
        <v>0</v>
      </c>
      <c r="U20" s="22">
        <f>IF(OR(ISERROR(FIND(DBCS(検索!D$5),DBCS(C20))),検索!D$5=""),0,1)</f>
        <v>0</v>
      </c>
      <c r="V20" s="22">
        <f>IF(OR(ISERROR(FIND(検索!E$5,D20)),検索!E$5=""),0,1)</f>
        <v>0</v>
      </c>
      <c r="W20" s="22">
        <f>IF(OR(ISERROR(FIND(検索!F$5,E20)),検索!F$5=""),0,1)</f>
        <v>0</v>
      </c>
      <c r="X20" s="22">
        <f>IF(OR(ISERROR(FIND(検索!G$5,F20)),検索!G$5=""),0,1)</f>
        <v>0</v>
      </c>
      <c r="Y20" s="20">
        <f>IF(OR(検索!J$5="00000",T20&amp;U20&amp;V20&amp;W20&amp;X20&lt;&gt;検索!J$5),0,1)</f>
        <v>0</v>
      </c>
      <c r="Z20" s="23">
        <f t="shared" si="2"/>
        <v>0</v>
      </c>
      <c r="AA20" s="20">
        <f>IF(OR(ISERROR(FIND(DBCS(検索!C$7),DBCS(B20))),検索!C$7=""),0,1)</f>
        <v>0</v>
      </c>
      <c r="AB20" s="20">
        <f>IF(OR(ISERROR(FIND(DBCS(検索!D$7),DBCS(C20))),検索!D$7=""),0,1)</f>
        <v>0</v>
      </c>
      <c r="AC20" s="20">
        <f>IF(OR(ISERROR(FIND(検索!E$7,D20)),検索!E$7=""),0,1)</f>
        <v>0</v>
      </c>
      <c r="AD20" s="20">
        <f>IF(OR(ISERROR(FIND(検索!F$7,E20)),検索!F$7=""),0,1)</f>
        <v>0</v>
      </c>
      <c r="AE20" s="20">
        <f>IF(OR(ISERROR(FIND(検索!G$7,F20)),検索!G$7=""),0,1)</f>
        <v>0</v>
      </c>
      <c r="AF20" s="22">
        <f>IF(OR(検索!J$7="00000",AA20&amp;AB20&amp;AC20&amp;AD20&amp;AE20&lt;&gt;検索!J$7),0,1)</f>
        <v>0</v>
      </c>
      <c r="AG20" s="23">
        <f t="shared" si="3"/>
        <v>0</v>
      </c>
      <c r="AH20" s="20">
        <f>IF(検索!K$3=0,R20,S20)</f>
        <v>0</v>
      </c>
      <c r="AI20" s="20">
        <f>IF(検索!K$5=0,Y20,Z20)</f>
        <v>0</v>
      </c>
      <c r="AJ20" s="20">
        <f>IF(検索!K$7=0,AF20,AG20)</f>
        <v>0</v>
      </c>
      <c r="AK20" s="38">
        <f>IF(IF(検索!J$5="00000",AH20,IF(検索!K$4=0,AH20+AI20,AH20*AI20)*IF(AND(検索!K$6=1,検索!J$7&lt;&gt;"00000"),AJ20,1)+IF(AND(検索!K$6=0,検索!J$7&lt;&gt;"00000"),AJ20,0))&gt;0,MAX($AK$2:AK19)+1,0)</f>
        <v>0</v>
      </c>
    </row>
    <row r="21" spans="1:37" ht="13.5" customHeight="1" x14ac:dyDescent="0.15">
      <c r="A21" s="16">
        <v>305</v>
      </c>
      <c r="B21" s="3" t="s">
        <v>281</v>
      </c>
      <c r="C21" s="3" t="s">
        <v>367</v>
      </c>
      <c r="D21" s="3" t="s">
        <v>456</v>
      </c>
      <c r="E21" s="17" t="s">
        <v>576</v>
      </c>
      <c r="F21" s="18" t="s">
        <v>282</v>
      </c>
      <c r="G21" s="3">
        <v>20</v>
      </c>
      <c r="H21" s="187">
        <f t="shared" si="0"/>
        <v>100000</v>
      </c>
      <c r="I21" s="42"/>
      <c r="J21" s="217">
        <v>100000</v>
      </c>
      <c r="K21" s="218" t="s">
        <v>456</v>
      </c>
      <c r="M21" s="21">
        <f>IF(OR(ISERROR(FIND(DBCS(検索!C$3),DBCS(B21))),検索!C$3=""),0,1)</f>
        <v>0</v>
      </c>
      <c r="N21" s="22">
        <f>IF(OR(ISERROR(FIND(DBCS(検索!D$3),DBCS(C21))),検索!D$3=""),0,1)</f>
        <v>0</v>
      </c>
      <c r="O21" s="22">
        <f>IF(OR(ISERROR(FIND(検索!E$3,D21)),検索!E$3=""),0,1)</f>
        <v>0</v>
      </c>
      <c r="P21" s="20">
        <f>IF(OR(ISERROR(FIND(検索!F$3,E21)),検索!F$3=""),0,1)</f>
        <v>0</v>
      </c>
      <c r="Q21" s="20">
        <f>IF(OR(ISERROR(FIND(検索!G$3,F21)),検索!G$3=""),0,1)</f>
        <v>0</v>
      </c>
      <c r="R21" s="20">
        <f>IF(OR(検索!J$3="00000",M21&amp;N21&amp;O21&amp;P21&amp;Q21&lt;&gt;検索!J$3),0,1)</f>
        <v>0</v>
      </c>
      <c r="S21" s="20">
        <f t="shared" si="1"/>
        <v>0</v>
      </c>
      <c r="T21" s="21">
        <f>IF(OR(ISERROR(FIND(DBCS(検索!C$5),DBCS(B21))),検索!C$5=""),0,1)</f>
        <v>0</v>
      </c>
      <c r="U21" s="22">
        <f>IF(OR(ISERROR(FIND(DBCS(検索!D$5),DBCS(C21))),検索!D$5=""),0,1)</f>
        <v>0</v>
      </c>
      <c r="V21" s="22">
        <f>IF(OR(ISERROR(FIND(検索!E$5,D21)),検索!E$5=""),0,1)</f>
        <v>0</v>
      </c>
      <c r="W21" s="22">
        <f>IF(OR(ISERROR(FIND(検索!F$5,E21)),検索!F$5=""),0,1)</f>
        <v>0</v>
      </c>
      <c r="X21" s="22">
        <f>IF(OR(ISERROR(FIND(検索!G$5,F21)),検索!G$5=""),0,1)</f>
        <v>0</v>
      </c>
      <c r="Y21" s="20">
        <f>IF(OR(検索!J$5="00000",T21&amp;U21&amp;V21&amp;W21&amp;X21&lt;&gt;検索!J$5),0,1)</f>
        <v>0</v>
      </c>
      <c r="Z21" s="23">
        <f t="shared" si="2"/>
        <v>0</v>
      </c>
      <c r="AA21" s="20">
        <f>IF(OR(ISERROR(FIND(DBCS(検索!C$7),DBCS(B21))),検索!C$7=""),0,1)</f>
        <v>0</v>
      </c>
      <c r="AB21" s="20">
        <f>IF(OR(ISERROR(FIND(DBCS(検索!D$7),DBCS(C21))),検索!D$7=""),0,1)</f>
        <v>0</v>
      </c>
      <c r="AC21" s="20">
        <f>IF(OR(ISERROR(FIND(検索!E$7,D21)),検索!E$7=""),0,1)</f>
        <v>0</v>
      </c>
      <c r="AD21" s="20">
        <f>IF(OR(ISERROR(FIND(検索!F$7,E21)),検索!F$7=""),0,1)</f>
        <v>0</v>
      </c>
      <c r="AE21" s="20">
        <f>IF(OR(ISERROR(FIND(検索!G$7,F21)),検索!G$7=""),0,1)</f>
        <v>0</v>
      </c>
      <c r="AF21" s="22">
        <f>IF(OR(検索!J$7="00000",AA21&amp;AB21&amp;AC21&amp;AD21&amp;AE21&lt;&gt;検索!J$7),0,1)</f>
        <v>0</v>
      </c>
      <c r="AG21" s="23">
        <f t="shared" si="3"/>
        <v>0</v>
      </c>
      <c r="AH21" s="20">
        <f>IF(検索!K$3=0,R21,S21)</f>
        <v>0</v>
      </c>
      <c r="AI21" s="20">
        <f>IF(検索!K$5=0,Y21,Z21)</f>
        <v>0</v>
      </c>
      <c r="AJ21" s="20">
        <f>IF(検索!K$7=0,AF21,AG21)</f>
        <v>0</v>
      </c>
      <c r="AK21" s="38">
        <f>IF(IF(検索!J$5="00000",AH21,IF(検索!K$4=0,AH21+AI21,AH21*AI21)*IF(AND(検索!K$6=1,検索!J$7&lt;&gt;"00000"),AJ21,1)+IF(AND(検索!K$6=0,検索!J$7&lt;&gt;"00000"),AJ21,0))&gt;0,MAX($AK$2:AK20)+1,0)</f>
        <v>0</v>
      </c>
    </row>
    <row r="22" spans="1:37" ht="13.5" customHeight="1" x14ac:dyDescent="0.15">
      <c r="A22" s="16">
        <v>318</v>
      </c>
      <c r="B22" s="3" t="s">
        <v>271</v>
      </c>
      <c r="C22" s="3" t="s">
        <v>368</v>
      </c>
      <c r="D22" s="3" t="s">
        <v>456</v>
      </c>
      <c r="E22" s="17" t="s">
        <v>577</v>
      </c>
      <c r="F22" s="18" t="s">
        <v>473</v>
      </c>
      <c r="G22" s="3">
        <v>21</v>
      </c>
      <c r="H22" s="187">
        <f t="shared" si="0"/>
        <v>100000</v>
      </c>
      <c r="I22" s="42"/>
      <c r="J22" s="217">
        <v>100000</v>
      </c>
      <c r="K22" s="218" t="s">
        <v>456</v>
      </c>
      <c r="M22" s="21">
        <f>IF(OR(ISERROR(FIND(DBCS(検索!C$3),DBCS(B22))),検索!C$3=""),0,1)</f>
        <v>0</v>
      </c>
      <c r="N22" s="22">
        <f>IF(OR(ISERROR(FIND(DBCS(検索!D$3),DBCS(C22))),検索!D$3=""),0,1)</f>
        <v>0</v>
      </c>
      <c r="O22" s="22">
        <f>IF(OR(ISERROR(FIND(検索!E$3,D22)),検索!E$3=""),0,1)</f>
        <v>0</v>
      </c>
      <c r="P22" s="20">
        <f>IF(OR(ISERROR(FIND(検索!F$3,E22)),検索!F$3=""),0,1)</f>
        <v>0</v>
      </c>
      <c r="Q22" s="20">
        <f>IF(OR(ISERROR(FIND(検索!G$3,F22)),検索!G$3=""),0,1)</f>
        <v>0</v>
      </c>
      <c r="R22" s="20">
        <f>IF(OR(検索!J$3="00000",M22&amp;N22&amp;O22&amp;P22&amp;Q22&lt;&gt;検索!J$3),0,1)</f>
        <v>0</v>
      </c>
      <c r="S22" s="20">
        <f t="shared" si="1"/>
        <v>0</v>
      </c>
      <c r="T22" s="21">
        <f>IF(OR(ISERROR(FIND(DBCS(検索!C$5),DBCS(B22))),検索!C$5=""),0,1)</f>
        <v>0</v>
      </c>
      <c r="U22" s="22">
        <f>IF(OR(ISERROR(FIND(DBCS(検索!D$5),DBCS(C22))),検索!D$5=""),0,1)</f>
        <v>0</v>
      </c>
      <c r="V22" s="22">
        <f>IF(OR(ISERROR(FIND(検索!E$5,D22)),検索!E$5=""),0,1)</f>
        <v>0</v>
      </c>
      <c r="W22" s="22">
        <f>IF(OR(ISERROR(FIND(検索!F$5,E22)),検索!F$5=""),0,1)</f>
        <v>0</v>
      </c>
      <c r="X22" s="22">
        <f>IF(OR(ISERROR(FIND(検索!G$5,F22)),検索!G$5=""),0,1)</f>
        <v>0</v>
      </c>
      <c r="Y22" s="20">
        <f>IF(OR(検索!J$5="00000",T22&amp;U22&amp;V22&amp;W22&amp;X22&lt;&gt;検索!J$5),0,1)</f>
        <v>0</v>
      </c>
      <c r="Z22" s="23">
        <f t="shared" si="2"/>
        <v>0</v>
      </c>
      <c r="AA22" s="20">
        <f>IF(OR(ISERROR(FIND(DBCS(検索!C$7),DBCS(B22))),検索!C$7=""),0,1)</f>
        <v>0</v>
      </c>
      <c r="AB22" s="20">
        <f>IF(OR(ISERROR(FIND(DBCS(検索!D$7),DBCS(C22))),検索!D$7=""),0,1)</f>
        <v>0</v>
      </c>
      <c r="AC22" s="20">
        <f>IF(OR(ISERROR(FIND(検索!E$7,D22)),検索!E$7=""),0,1)</f>
        <v>0</v>
      </c>
      <c r="AD22" s="20">
        <f>IF(OR(ISERROR(FIND(検索!F$7,E22)),検索!F$7=""),0,1)</f>
        <v>0</v>
      </c>
      <c r="AE22" s="20">
        <f>IF(OR(ISERROR(FIND(検索!G$7,F22)),検索!G$7=""),0,1)</f>
        <v>0</v>
      </c>
      <c r="AF22" s="22">
        <f>IF(OR(検索!J$7="00000",AA22&amp;AB22&amp;AC22&amp;AD22&amp;AE22&lt;&gt;検索!J$7),0,1)</f>
        <v>0</v>
      </c>
      <c r="AG22" s="23">
        <f t="shared" si="3"/>
        <v>0</v>
      </c>
      <c r="AH22" s="20">
        <f>IF(検索!K$3=0,R22,S22)</f>
        <v>0</v>
      </c>
      <c r="AI22" s="20">
        <f>IF(検索!K$5=0,Y22,Z22)</f>
        <v>0</v>
      </c>
      <c r="AJ22" s="20">
        <f>IF(検索!K$7=0,AF22,AG22)</f>
        <v>0</v>
      </c>
      <c r="AK22" s="38">
        <f>IF(IF(検索!J$5="00000",AH22,IF(検索!K$4=0,AH22+AI22,AH22*AI22)*IF(AND(検索!K$6=1,検索!J$7&lt;&gt;"00000"),AJ22,1)+IF(AND(検索!K$6=0,検索!J$7&lt;&gt;"00000"),AJ22,0))&gt;0,MAX($AK$2:AK21)+1,0)</f>
        <v>0</v>
      </c>
    </row>
    <row r="23" spans="1:37" ht="13.5" customHeight="1" x14ac:dyDescent="0.15">
      <c r="A23" s="16">
        <v>323</v>
      </c>
      <c r="B23" s="3" t="s">
        <v>295</v>
      </c>
      <c r="C23" s="3" t="s">
        <v>369</v>
      </c>
      <c r="D23" s="3" t="s">
        <v>456</v>
      </c>
      <c r="E23" s="17" t="s">
        <v>578</v>
      </c>
      <c r="F23" s="18" t="s">
        <v>474</v>
      </c>
      <c r="G23" s="3">
        <v>22</v>
      </c>
      <c r="H23" s="187">
        <f t="shared" si="0"/>
        <v>100000</v>
      </c>
      <c r="I23" s="42"/>
      <c r="J23" s="217">
        <v>100000</v>
      </c>
      <c r="K23" s="218" t="s">
        <v>456</v>
      </c>
      <c r="M23" s="21">
        <f>IF(OR(ISERROR(FIND(DBCS(検索!C$3),DBCS(B23))),検索!C$3=""),0,1)</f>
        <v>0</v>
      </c>
      <c r="N23" s="22">
        <f>IF(OR(ISERROR(FIND(DBCS(検索!D$3),DBCS(C23))),検索!D$3=""),0,1)</f>
        <v>0</v>
      </c>
      <c r="O23" s="22">
        <f>IF(OR(ISERROR(FIND(検索!E$3,D23)),検索!E$3=""),0,1)</f>
        <v>0</v>
      </c>
      <c r="P23" s="20">
        <f>IF(OR(ISERROR(FIND(検索!F$3,E23)),検索!F$3=""),0,1)</f>
        <v>0</v>
      </c>
      <c r="Q23" s="20">
        <f>IF(OR(ISERROR(FIND(検索!G$3,F23)),検索!G$3=""),0,1)</f>
        <v>0</v>
      </c>
      <c r="R23" s="20">
        <f>IF(OR(検索!J$3="00000",M23&amp;N23&amp;O23&amp;P23&amp;Q23&lt;&gt;検索!J$3),0,1)</f>
        <v>0</v>
      </c>
      <c r="S23" s="20">
        <f t="shared" si="1"/>
        <v>0</v>
      </c>
      <c r="T23" s="21">
        <f>IF(OR(ISERROR(FIND(DBCS(検索!C$5),DBCS(B23))),検索!C$5=""),0,1)</f>
        <v>0</v>
      </c>
      <c r="U23" s="22">
        <f>IF(OR(ISERROR(FIND(DBCS(検索!D$5),DBCS(C23))),検索!D$5=""),0,1)</f>
        <v>0</v>
      </c>
      <c r="V23" s="22">
        <f>IF(OR(ISERROR(FIND(検索!E$5,D23)),検索!E$5=""),0,1)</f>
        <v>0</v>
      </c>
      <c r="W23" s="22">
        <f>IF(OR(ISERROR(FIND(検索!F$5,E23)),検索!F$5=""),0,1)</f>
        <v>0</v>
      </c>
      <c r="X23" s="22">
        <f>IF(OR(ISERROR(FIND(検索!G$5,F23)),検索!G$5=""),0,1)</f>
        <v>0</v>
      </c>
      <c r="Y23" s="20">
        <f>IF(OR(検索!J$5="00000",T23&amp;U23&amp;V23&amp;W23&amp;X23&lt;&gt;検索!J$5),0,1)</f>
        <v>0</v>
      </c>
      <c r="Z23" s="23">
        <f t="shared" si="2"/>
        <v>0</v>
      </c>
      <c r="AA23" s="20">
        <f>IF(OR(ISERROR(FIND(DBCS(検索!C$7),DBCS(B23))),検索!C$7=""),0,1)</f>
        <v>0</v>
      </c>
      <c r="AB23" s="20">
        <f>IF(OR(ISERROR(FIND(DBCS(検索!D$7),DBCS(C23))),検索!D$7=""),0,1)</f>
        <v>0</v>
      </c>
      <c r="AC23" s="20">
        <f>IF(OR(ISERROR(FIND(検索!E$7,D23)),検索!E$7=""),0,1)</f>
        <v>0</v>
      </c>
      <c r="AD23" s="20">
        <f>IF(OR(ISERROR(FIND(検索!F$7,E23)),検索!F$7=""),0,1)</f>
        <v>0</v>
      </c>
      <c r="AE23" s="20">
        <f>IF(OR(ISERROR(FIND(検索!G$7,F23)),検索!G$7=""),0,1)</f>
        <v>0</v>
      </c>
      <c r="AF23" s="22">
        <f>IF(OR(検索!J$7="00000",AA23&amp;AB23&amp;AC23&amp;AD23&amp;AE23&lt;&gt;検索!J$7),0,1)</f>
        <v>0</v>
      </c>
      <c r="AG23" s="23">
        <f t="shared" si="3"/>
        <v>0</v>
      </c>
      <c r="AH23" s="20">
        <f>IF(検索!K$3=0,R23,S23)</f>
        <v>0</v>
      </c>
      <c r="AI23" s="20">
        <f>IF(検索!K$5=0,Y23,Z23)</f>
        <v>0</v>
      </c>
      <c r="AJ23" s="20">
        <f>IF(検索!K$7=0,AF23,AG23)</f>
        <v>0</v>
      </c>
      <c r="AK23" s="38">
        <f>IF(IF(検索!J$5="00000",AH23,IF(検索!K$4=0,AH23+AI23,AH23*AI23)*IF(AND(検索!K$6=1,検索!J$7&lt;&gt;"00000"),AJ23,1)+IF(AND(検索!K$6=0,検索!J$7&lt;&gt;"00000"),AJ23,0))&gt;0,MAX($AK$2:AK22)+1,0)</f>
        <v>0</v>
      </c>
    </row>
    <row r="24" spans="1:37" ht="13.5" customHeight="1" x14ac:dyDescent="0.15">
      <c r="A24" s="16">
        <v>333</v>
      </c>
      <c r="B24" s="3" t="s">
        <v>255</v>
      </c>
      <c r="C24" s="3" t="s">
        <v>370</v>
      </c>
      <c r="D24" s="3" t="s">
        <v>456</v>
      </c>
      <c r="E24" s="17" t="s">
        <v>579</v>
      </c>
      <c r="F24" s="18" t="s">
        <v>475</v>
      </c>
      <c r="G24" s="3">
        <v>23</v>
      </c>
      <c r="H24" s="187">
        <f t="shared" si="0"/>
        <v>200000</v>
      </c>
      <c r="I24" s="42"/>
      <c r="J24" s="217">
        <v>100000</v>
      </c>
      <c r="K24" s="218" t="s">
        <v>456</v>
      </c>
      <c r="M24" s="21">
        <f>IF(OR(ISERROR(FIND(DBCS(検索!C$3),DBCS(B24))),検索!C$3=""),0,1)</f>
        <v>0</v>
      </c>
      <c r="N24" s="22">
        <f>IF(OR(ISERROR(FIND(DBCS(検索!D$3),DBCS(C24))),検索!D$3=""),0,1)</f>
        <v>0</v>
      </c>
      <c r="O24" s="22">
        <f>IF(OR(ISERROR(FIND(検索!E$3,D24)),検索!E$3=""),0,1)</f>
        <v>0</v>
      </c>
      <c r="P24" s="20">
        <f>IF(OR(ISERROR(FIND(検索!F$3,E24)),検索!F$3=""),0,1)</f>
        <v>0</v>
      </c>
      <c r="Q24" s="20">
        <f>IF(OR(ISERROR(FIND(検索!G$3,F24)),検索!G$3=""),0,1)</f>
        <v>0</v>
      </c>
      <c r="R24" s="20">
        <f>IF(OR(検索!J$3="00000",M24&amp;N24&amp;O24&amp;P24&amp;Q24&lt;&gt;検索!J$3),0,1)</f>
        <v>0</v>
      </c>
      <c r="S24" s="20">
        <f t="shared" si="1"/>
        <v>0</v>
      </c>
      <c r="T24" s="21">
        <f>IF(OR(ISERROR(FIND(DBCS(検索!C$5),DBCS(B24))),検索!C$5=""),0,1)</f>
        <v>0</v>
      </c>
      <c r="U24" s="22">
        <f>IF(OR(ISERROR(FIND(DBCS(検索!D$5),DBCS(C24))),検索!D$5=""),0,1)</f>
        <v>0</v>
      </c>
      <c r="V24" s="22">
        <f>IF(OR(ISERROR(FIND(検索!E$5,D24)),検索!E$5=""),0,1)</f>
        <v>0</v>
      </c>
      <c r="W24" s="22">
        <f>IF(OR(ISERROR(FIND(検索!F$5,E24)),検索!F$5=""),0,1)</f>
        <v>0</v>
      </c>
      <c r="X24" s="22">
        <f>IF(OR(ISERROR(FIND(検索!G$5,F24)),検索!G$5=""),0,1)</f>
        <v>0</v>
      </c>
      <c r="Y24" s="20">
        <f>IF(OR(検索!J$5="00000",T24&amp;U24&amp;V24&amp;W24&amp;X24&lt;&gt;検索!J$5),0,1)</f>
        <v>0</v>
      </c>
      <c r="Z24" s="23">
        <f t="shared" si="2"/>
        <v>0</v>
      </c>
      <c r="AA24" s="20">
        <f>IF(OR(ISERROR(FIND(DBCS(検索!C$7),DBCS(B24))),検索!C$7=""),0,1)</f>
        <v>0</v>
      </c>
      <c r="AB24" s="20">
        <f>IF(OR(ISERROR(FIND(DBCS(検索!D$7),DBCS(C24))),検索!D$7=""),0,1)</f>
        <v>0</v>
      </c>
      <c r="AC24" s="20">
        <f>IF(OR(ISERROR(FIND(検索!E$7,D24)),検索!E$7=""),0,1)</f>
        <v>0</v>
      </c>
      <c r="AD24" s="20">
        <f>IF(OR(ISERROR(FIND(検索!F$7,E24)),検索!F$7=""),0,1)</f>
        <v>0</v>
      </c>
      <c r="AE24" s="20">
        <f>IF(OR(ISERROR(FIND(検索!G$7,F24)),検索!G$7=""),0,1)</f>
        <v>0</v>
      </c>
      <c r="AF24" s="22">
        <f>IF(OR(検索!J$7="00000",AA24&amp;AB24&amp;AC24&amp;AD24&amp;AE24&lt;&gt;検索!J$7),0,1)</f>
        <v>0</v>
      </c>
      <c r="AG24" s="23">
        <f t="shared" si="3"/>
        <v>0</v>
      </c>
      <c r="AH24" s="20">
        <f>IF(検索!K$3=0,R24,S24)</f>
        <v>0</v>
      </c>
      <c r="AI24" s="20">
        <f>IF(検索!K$5=0,Y24,Z24)</f>
        <v>0</v>
      </c>
      <c r="AJ24" s="20">
        <f>IF(検索!K$7=0,AF24,AG24)</f>
        <v>0</v>
      </c>
      <c r="AK24" s="38">
        <f>IF(IF(検索!J$5="00000",AH24,IF(検索!K$4=0,AH24+AI24,AH24*AI24)*IF(AND(検索!K$6=1,検索!J$7&lt;&gt;"00000"),AJ24,1)+IF(AND(検索!K$6=0,検索!J$7&lt;&gt;"00000"),AJ24,0))&gt;0,MAX($AK$2:AK23)+1,0)</f>
        <v>0</v>
      </c>
    </row>
    <row r="25" spans="1:37" ht="13.5" customHeight="1" x14ac:dyDescent="0.15">
      <c r="A25" s="16">
        <v>347</v>
      </c>
      <c r="B25" s="3" t="s">
        <v>255</v>
      </c>
      <c r="C25" s="3" t="s">
        <v>371</v>
      </c>
      <c r="D25" s="3" t="s">
        <v>456</v>
      </c>
      <c r="E25" s="17" t="s">
        <v>580</v>
      </c>
      <c r="F25" s="18" t="s">
        <v>476</v>
      </c>
      <c r="G25" s="3">
        <v>24</v>
      </c>
      <c r="H25" s="187">
        <f t="shared" si="0"/>
        <v>200000</v>
      </c>
      <c r="I25" s="42"/>
      <c r="J25" s="217">
        <v>100000</v>
      </c>
      <c r="K25" s="218" t="s">
        <v>456</v>
      </c>
      <c r="M25" s="21">
        <f>IF(OR(ISERROR(FIND(DBCS(検索!C$3),DBCS(B25))),検索!C$3=""),0,1)</f>
        <v>0</v>
      </c>
      <c r="N25" s="22">
        <f>IF(OR(ISERROR(FIND(DBCS(検索!D$3),DBCS(C25))),検索!D$3=""),0,1)</f>
        <v>0</v>
      </c>
      <c r="O25" s="22">
        <f>IF(OR(ISERROR(FIND(検索!E$3,D25)),検索!E$3=""),0,1)</f>
        <v>0</v>
      </c>
      <c r="P25" s="20">
        <f>IF(OR(ISERROR(FIND(検索!F$3,E25)),検索!F$3=""),0,1)</f>
        <v>0</v>
      </c>
      <c r="Q25" s="20">
        <f>IF(OR(ISERROR(FIND(検索!G$3,F25)),検索!G$3=""),0,1)</f>
        <v>0</v>
      </c>
      <c r="R25" s="20">
        <f>IF(OR(検索!J$3="00000",M25&amp;N25&amp;O25&amp;P25&amp;Q25&lt;&gt;検索!J$3),0,1)</f>
        <v>0</v>
      </c>
      <c r="S25" s="20">
        <f t="shared" si="1"/>
        <v>0</v>
      </c>
      <c r="T25" s="21">
        <f>IF(OR(ISERROR(FIND(DBCS(検索!C$5),DBCS(B25))),検索!C$5=""),0,1)</f>
        <v>0</v>
      </c>
      <c r="U25" s="22">
        <f>IF(OR(ISERROR(FIND(DBCS(検索!D$5),DBCS(C25))),検索!D$5=""),0,1)</f>
        <v>0</v>
      </c>
      <c r="V25" s="22">
        <f>IF(OR(ISERROR(FIND(検索!E$5,D25)),検索!E$5=""),0,1)</f>
        <v>0</v>
      </c>
      <c r="W25" s="22">
        <f>IF(OR(ISERROR(FIND(検索!F$5,E25)),検索!F$5=""),0,1)</f>
        <v>0</v>
      </c>
      <c r="X25" s="22">
        <f>IF(OR(ISERROR(FIND(検索!G$5,F25)),検索!G$5=""),0,1)</f>
        <v>0</v>
      </c>
      <c r="Y25" s="20">
        <f>IF(OR(検索!J$5="00000",T25&amp;U25&amp;V25&amp;W25&amp;X25&lt;&gt;検索!J$5),0,1)</f>
        <v>0</v>
      </c>
      <c r="Z25" s="23">
        <f t="shared" si="2"/>
        <v>0</v>
      </c>
      <c r="AA25" s="20">
        <f>IF(OR(ISERROR(FIND(DBCS(検索!C$7),DBCS(B25))),検索!C$7=""),0,1)</f>
        <v>0</v>
      </c>
      <c r="AB25" s="20">
        <f>IF(OR(ISERROR(FIND(DBCS(検索!D$7),DBCS(C25))),検索!D$7=""),0,1)</f>
        <v>0</v>
      </c>
      <c r="AC25" s="20">
        <f>IF(OR(ISERROR(FIND(検索!E$7,D25)),検索!E$7=""),0,1)</f>
        <v>0</v>
      </c>
      <c r="AD25" s="20">
        <f>IF(OR(ISERROR(FIND(検索!F$7,E25)),検索!F$7=""),0,1)</f>
        <v>0</v>
      </c>
      <c r="AE25" s="20">
        <f>IF(OR(ISERROR(FIND(検索!G$7,F25)),検索!G$7=""),0,1)</f>
        <v>0</v>
      </c>
      <c r="AF25" s="22">
        <f>IF(OR(検索!J$7="00000",AA25&amp;AB25&amp;AC25&amp;AD25&amp;AE25&lt;&gt;検索!J$7),0,1)</f>
        <v>0</v>
      </c>
      <c r="AG25" s="23">
        <f t="shared" si="3"/>
        <v>0</v>
      </c>
      <c r="AH25" s="20">
        <f>IF(検索!K$3=0,R25,S25)</f>
        <v>0</v>
      </c>
      <c r="AI25" s="20">
        <f>IF(検索!K$5=0,Y25,Z25)</f>
        <v>0</v>
      </c>
      <c r="AJ25" s="20">
        <f>IF(検索!K$7=0,AF25,AG25)</f>
        <v>0</v>
      </c>
      <c r="AK25" s="38">
        <f>IF(IF(検索!J$5="00000",AH25,IF(検索!K$4=0,AH25+AI25,AH25*AI25)*IF(AND(検索!K$6=1,検索!J$7&lt;&gt;"00000"),AJ25,1)+IF(AND(検索!K$6=0,検索!J$7&lt;&gt;"00000"),AJ25,0))&gt;0,MAX($AK$2:AK24)+1,0)</f>
        <v>0</v>
      </c>
    </row>
    <row r="26" spans="1:37" ht="13.5" customHeight="1" x14ac:dyDescent="0.15">
      <c r="A26" s="16">
        <v>358</v>
      </c>
      <c r="B26" s="3" t="s">
        <v>296</v>
      </c>
      <c r="C26" s="3" t="s">
        <v>372</v>
      </c>
      <c r="D26" s="3" t="s">
        <v>456</v>
      </c>
      <c r="E26" s="17" t="s">
        <v>581</v>
      </c>
      <c r="F26" s="18" t="s">
        <v>477</v>
      </c>
      <c r="G26" s="3">
        <v>25</v>
      </c>
      <c r="H26" s="187">
        <f t="shared" si="0"/>
        <v>100000</v>
      </c>
      <c r="I26" s="42"/>
      <c r="J26" s="217">
        <v>100000</v>
      </c>
      <c r="K26" s="218" t="s">
        <v>456</v>
      </c>
      <c r="M26" s="21">
        <f>IF(OR(ISERROR(FIND(DBCS(検索!C$3),DBCS(B26))),検索!C$3=""),0,1)</f>
        <v>0</v>
      </c>
      <c r="N26" s="22">
        <f>IF(OR(ISERROR(FIND(DBCS(検索!D$3),DBCS(C26))),検索!D$3=""),0,1)</f>
        <v>0</v>
      </c>
      <c r="O26" s="22">
        <f>IF(OR(ISERROR(FIND(検索!E$3,D26)),検索!E$3=""),0,1)</f>
        <v>0</v>
      </c>
      <c r="P26" s="20">
        <f>IF(OR(ISERROR(FIND(検索!F$3,E26)),検索!F$3=""),0,1)</f>
        <v>0</v>
      </c>
      <c r="Q26" s="20">
        <f>IF(OR(ISERROR(FIND(検索!G$3,F26)),検索!G$3=""),0,1)</f>
        <v>0</v>
      </c>
      <c r="R26" s="20">
        <f>IF(OR(検索!J$3="00000",M26&amp;N26&amp;O26&amp;P26&amp;Q26&lt;&gt;検索!J$3),0,1)</f>
        <v>0</v>
      </c>
      <c r="S26" s="20">
        <f t="shared" si="1"/>
        <v>0</v>
      </c>
      <c r="T26" s="21">
        <f>IF(OR(ISERROR(FIND(DBCS(検索!C$5),DBCS(B26))),検索!C$5=""),0,1)</f>
        <v>0</v>
      </c>
      <c r="U26" s="22">
        <f>IF(OR(ISERROR(FIND(DBCS(検索!D$5),DBCS(C26))),検索!D$5=""),0,1)</f>
        <v>0</v>
      </c>
      <c r="V26" s="22">
        <f>IF(OR(ISERROR(FIND(検索!E$5,D26)),検索!E$5=""),0,1)</f>
        <v>0</v>
      </c>
      <c r="W26" s="22">
        <f>IF(OR(ISERROR(FIND(検索!F$5,E26)),検索!F$5=""),0,1)</f>
        <v>0</v>
      </c>
      <c r="X26" s="22">
        <f>IF(OR(ISERROR(FIND(検索!G$5,F26)),検索!G$5=""),0,1)</f>
        <v>0</v>
      </c>
      <c r="Y26" s="20">
        <f>IF(OR(検索!J$5="00000",T26&amp;U26&amp;V26&amp;W26&amp;X26&lt;&gt;検索!J$5),0,1)</f>
        <v>0</v>
      </c>
      <c r="Z26" s="23">
        <f t="shared" si="2"/>
        <v>0</v>
      </c>
      <c r="AA26" s="20">
        <f>IF(OR(ISERROR(FIND(DBCS(検索!C$7),DBCS(B26))),検索!C$7=""),0,1)</f>
        <v>0</v>
      </c>
      <c r="AB26" s="20">
        <f>IF(OR(ISERROR(FIND(DBCS(検索!D$7),DBCS(C26))),検索!D$7=""),0,1)</f>
        <v>0</v>
      </c>
      <c r="AC26" s="20">
        <f>IF(OR(ISERROR(FIND(検索!E$7,D26)),検索!E$7=""),0,1)</f>
        <v>0</v>
      </c>
      <c r="AD26" s="20">
        <f>IF(OR(ISERROR(FIND(検索!F$7,E26)),検索!F$7=""),0,1)</f>
        <v>0</v>
      </c>
      <c r="AE26" s="20">
        <f>IF(OR(ISERROR(FIND(検索!G$7,F26)),検索!G$7=""),0,1)</f>
        <v>0</v>
      </c>
      <c r="AF26" s="22">
        <f>IF(OR(検索!J$7="00000",AA26&amp;AB26&amp;AC26&amp;AD26&amp;AE26&lt;&gt;検索!J$7),0,1)</f>
        <v>0</v>
      </c>
      <c r="AG26" s="23">
        <f t="shared" si="3"/>
        <v>0</v>
      </c>
      <c r="AH26" s="20">
        <f>IF(検索!K$3=0,R26,S26)</f>
        <v>0</v>
      </c>
      <c r="AI26" s="20">
        <f>IF(検索!K$5=0,Y26,Z26)</f>
        <v>0</v>
      </c>
      <c r="AJ26" s="20">
        <f>IF(検索!K$7=0,AF26,AG26)</f>
        <v>0</v>
      </c>
      <c r="AK26" s="38">
        <f>IF(IF(検索!J$5="00000",AH26,IF(検索!K$4=0,AH26+AI26,AH26*AI26)*IF(AND(検索!K$6=1,検索!J$7&lt;&gt;"00000"),AJ26,1)+IF(AND(検索!K$6=0,検索!J$7&lt;&gt;"00000"),AJ26,0))&gt;0,MAX($AK$2:AK25)+1,0)</f>
        <v>0</v>
      </c>
    </row>
    <row r="27" spans="1:37" ht="13.5" customHeight="1" x14ac:dyDescent="0.15">
      <c r="A27" s="16">
        <v>366</v>
      </c>
      <c r="B27" s="3" t="s">
        <v>259</v>
      </c>
      <c r="C27" s="3" t="s">
        <v>373</v>
      </c>
      <c r="D27" s="3" t="s">
        <v>456</v>
      </c>
      <c r="E27" s="17" t="s">
        <v>570</v>
      </c>
      <c r="F27" s="18" t="s">
        <v>478</v>
      </c>
      <c r="G27" s="3">
        <v>26</v>
      </c>
      <c r="H27" s="187">
        <f t="shared" si="0"/>
        <v>100000</v>
      </c>
      <c r="I27" s="42"/>
      <c r="J27" s="217">
        <v>100000</v>
      </c>
      <c r="K27" s="218" t="s">
        <v>456</v>
      </c>
      <c r="M27" s="21">
        <f>IF(OR(ISERROR(FIND(DBCS(検索!C$3),DBCS(B27))),検索!C$3=""),0,1)</f>
        <v>0</v>
      </c>
      <c r="N27" s="22">
        <f>IF(OR(ISERROR(FIND(DBCS(検索!D$3),DBCS(C27))),検索!D$3=""),0,1)</f>
        <v>0</v>
      </c>
      <c r="O27" s="22">
        <f>IF(OR(ISERROR(FIND(検索!E$3,D27)),検索!E$3=""),0,1)</f>
        <v>0</v>
      </c>
      <c r="P27" s="20">
        <f>IF(OR(ISERROR(FIND(検索!F$3,E27)),検索!F$3=""),0,1)</f>
        <v>0</v>
      </c>
      <c r="Q27" s="20">
        <f>IF(OR(ISERROR(FIND(検索!G$3,F27)),検索!G$3=""),0,1)</f>
        <v>0</v>
      </c>
      <c r="R27" s="20">
        <f>IF(OR(検索!J$3="00000",M27&amp;N27&amp;O27&amp;P27&amp;Q27&lt;&gt;検索!J$3),0,1)</f>
        <v>0</v>
      </c>
      <c r="S27" s="20">
        <f t="shared" si="1"/>
        <v>0</v>
      </c>
      <c r="T27" s="21">
        <f>IF(OR(ISERROR(FIND(DBCS(検索!C$5),DBCS(B27))),検索!C$5=""),0,1)</f>
        <v>0</v>
      </c>
      <c r="U27" s="22">
        <f>IF(OR(ISERROR(FIND(DBCS(検索!D$5),DBCS(C27))),検索!D$5=""),0,1)</f>
        <v>0</v>
      </c>
      <c r="V27" s="22">
        <f>IF(OR(ISERROR(FIND(検索!E$5,D27)),検索!E$5=""),0,1)</f>
        <v>0</v>
      </c>
      <c r="W27" s="22">
        <f>IF(OR(ISERROR(FIND(検索!F$5,E27)),検索!F$5=""),0,1)</f>
        <v>0</v>
      </c>
      <c r="X27" s="22">
        <f>IF(OR(ISERROR(FIND(検索!G$5,F27)),検索!G$5=""),0,1)</f>
        <v>0</v>
      </c>
      <c r="Y27" s="20">
        <f>IF(OR(検索!J$5="00000",T27&amp;U27&amp;V27&amp;W27&amp;X27&lt;&gt;検索!J$5),0,1)</f>
        <v>0</v>
      </c>
      <c r="Z27" s="23">
        <f t="shared" si="2"/>
        <v>0</v>
      </c>
      <c r="AA27" s="20">
        <f>IF(OR(ISERROR(FIND(DBCS(検索!C$7),DBCS(B27))),検索!C$7=""),0,1)</f>
        <v>0</v>
      </c>
      <c r="AB27" s="20">
        <f>IF(OR(ISERROR(FIND(DBCS(検索!D$7),DBCS(C27))),検索!D$7=""),0,1)</f>
        <v>0</v>
      </c>
      <c r="AC27" s="20">
        <f>IF(OR(ISERROR(FIND(検索!E$7,D27)),検索!E$7=""),0,1)</f>
        <v>0</v>
      </c>
      <c r="AD27" s="20">
        <f>IF(OR(ISERROR(FIND(検索!F$7,E27)),検索!F$7=""),0,1)</f>
        <v>0</v>
      </c>
      <c r="AE27" s="20">
        <f>IF(OR(ISERROR(FIND(検索!G$7,F27)),検索!G$7=""),0,1)</f>
        <v>0</v>
      </c>
      <c r="AF27" s="22">
        <f>IF(OR(検索!J$7="00000",AA27&amp;AB27&amp;AC27&amp;AD27&amp;AE27&lt;&gt;検索!J$7),0,1)</f>
        <v>0</v>
      </c>
      <c r="AG27" s="23">
        <f t="shared" si="3"/>
        <v>0</v>
      </c>
      <c r="AH27" s="20">
        <f>IF(検索!K$3=0,R27,S27)</f>
        <v>0</v>
      </c>
      <c r="AI27" s="20">
        <f>IF(検索!K$5=0,Y27,Z27)</f>
        <v>0</v>
      </c>
      <c r="AJ27" s="20">
        <f>IF(検索!K$7=0,AF27,AG27)</f>
        <v>0</v>
      </c>
      <c r="AK27" s="38">
        <f>IF(IF(検索!J$5="00000",AH27,IF(検索!K$4=0,AH27+AI27,AH27*AI27)*IF(AND(検索!K$6=1,検索!J$7&lt;&gt;"00000"),AJ27,1)+IF(AND(検索!K$6=0,検索!J$7&lt;&gt;"00000"),AJ27,0))&gt;0,MAX($AK$2:AK26)+1,0)</f>
        <v>0</v>
      </c>
    </row>
    <row r="28" spans="1:37" ht="13.5" customHeight="1" x14ac:dyDescent="0.15">
      <c r="A28" s="16">
        <v>374</v>
      </c>
      <c r="B28" s="3" t="s">
        <v>272</v>
      </c>
      <c r="C28" s="3" t="s">
        <v>374</v>
      </c>
      <c r="D28" s="3" t="s">
        <v>456</v>
      </c>
      <c r="E28" s="17" t="s">
        <v>582</v>
      </c>
      <c r="F28" s="18" t="s">
        <v>479</v>
      </c>
      <c r="G28" s="3">
        <v>27</v>
      </c>
      <c r="H28" s="187">
        <f t="shared" si="0"/>
        <v>100000</v>
      </c>
      <c r="I28" s="42"/>
      <c r="J28" s="217">
        <v>100000</v>
      </c>
      <c r="K28" s="218" t="s">
        <v>456</v>
      </c>
      <c r="M28" s="21">
        <f>IF(OR(ISERROR(FIND(DBCS(検索!C$3),DBCS(B28))),検索!C$3=""),0,1)</f>
        <v>0</v>
      </c>
      <c r="N28" s="22">
        <f>IF(OR(ISERROR(FIND(DBCS(検索!D$3),DBCS(C28))),検索!D$3=""),0,1)</f>
        <v>0</v>
      </c>
      <c r="O28" s="22">
        <f>IF(OR(ISERROR(FIND(検索!E$3,D28)),検索!E$3=""),0,1)</f>
        <v>0</v>
      </c>
      <c r="P28" s="20">
        <f>IF(OR(ISERROR(FIND(検索!F$3,E28)),検索!F$3=""),0,1)</f>
        <v>0</v>
      </c>
      <c r="Q28" s="20">
        <f>IF(OR(ISERROR(FIND(検索!G$3,F28)),検索!G$3=""),0,1)</f>
        <v>0</v>
      </c>
      <c r="R28" s="20">
        <f>IF(OR(検索!J$3="00000",M28&amp;N28&amp;O28&amp;P28&amp;Q28&lt;&gt;検索!J$3),0,1)</f>
        <v>0</v>
      </c>
      <c r="S28" s="20">
        <f t="shared" si="1"/>
        <v>0</v>
      </c>
      <c r="T28" s="21">
        <f>IF(OR(ISERROR(FIND(DBCS(検索!C$5),DBCS(B28))),検索!C$5=""),0,1)</f>
        <v>0</v>
      </c>
      <c r="U28" s="22">
        <f>IF(OR(ISERROR(FIND(DBCS(検索!D$5),DBCS(C28))),検索!D$5=""),0,1)</f>
        <v>0</v>
      </c>
      <c r="V28" s="22">
        <f>IF(OR(ISERROR(FIND(検索!E$5,D28)),検索!E$5=""),0,1)</f>
        <v>0</v>
      </c>
      <c r="W28" s="22">
        <f>IF(OR(ISERROR(FIND(検索!F$5,E28)),検索!F$5=""),0,1)</f>
        <v>0</v>
      </c>
      <c r="X28" s="22">
        <f>IF(OR(ISERROR(FIND(検索!G$5,F28)),検索!G$5=""),0,1)</f>
        <v>0</v>
      </c>
      <c r="Y28" s="20">
        <f>IF(OR(検索!J$5="00000",T28&amp;U28&amp;V28&amp;W28&amp;X28&lt;&gt;検索!J$5),0,1)</f>
        <v>0</v>
      </c>
      <c r="Z28" s="23">
        <f t="shared" si="2"/>
        <v>0</v>
      </c>
      <c r="AA28" s="20">
        <f>IF(OR(ISERROR(FIND(DBCS(検索!C$7),DBCS(B28))),検索!C$7=""),0,1)</f>
        <v>0</v>
      </c>
      <c r="AB28" s="20">
        <f>IF(OR(ISERROR(FIND(DBCS(検索!D$7),DBCS(C28))),検索!D$7=""),0,1)</f>
        <v>0</v>
      </c>
      <c r="AC28" s="20">
        <f>IF(OR(ISERROR(FIND(検索!E$7,D28)),検索!E$7=""),0,1)</f>
        <v>0</v>
      </c>
      <c r="AD28" s="20">
        <f>IF(OR(ISERROR(FIND(検索!F$7,E28)),検索!F$7=""),0,1)</f>
        <v>0</v>
      </c>
      <c r="AE28" s="20">
        <f>IF(OR(ISERROR(FIND(検索!G$7,F28)),検索!G$7=""),0,1)</f>
        <v>0</v>
      </c>
      <c r="AF28" s="22">
        <f>IF(OR(検索!J$7="00000",AA28&amp;AB28&amp;AC28&amp;AD28&amp;AE28&lt;&gt;検索!J$7),0,1)</f>
        <v>0</v>
      </c>
      <c r="AG28" s="23">
        <f t="shared" si="3"/>
        <v>0</v>
      </c>
      <c r="AH28" s="20">
        <f>IF(検索!K$3=0,R28,S28)</f>
        <v>0</v>
      </c>
      <c r="AI28" s="20">
        <f>IF(検索!K$5=0,Y28,Z28)</f>
        <v>0</v>
      </c>
      <c r="AJ28" s="20">
        <f>IF(検索!K$7=0,AF28,AG28)</f>
        <v>0</v>
      </c>
      <c r="AK28" s="38">
        <f>IF(IF(検索!J$5="00000",AH28,IF(検索!K$4=0,AH28+AI28,AH28*AI28)*IF(AND(検索!K$6=1,検索!J$7&lt;&gt;"00000"),AJ28,1)+IF(AND(検索!K$6=0,検索!J$7&lt;&gt;"00000"),AJ28,0))&gt;0,MAX($AK$2:AK27)+1,0)</f>
        <v>0</v>
      </c>
    </row>
    <row r="29" spans="1:37" ht="13.5" customHeight="1" x14ac:dyDescent="0.15">
      <c r="A29" s="16">
        <v>384</v>
      </c>
      <c r="B29" s="3" t="s">
        <v>297</v>
      </c>
      <c r="C29" s="3" t="s">
        <v>375</v>
      </c>
      <c r="D29" s="3" t="s">
        <v>456</v>
      </c>
      <c r="E29" s="17" t="s">
        <v>583</v>
      </c>
      <c r="F29" s="18" t="s">
        <v>480</v>
      </c>
      <c r="G29" s="3">
        <v>28</v>
      </c>
      <c r="H29" s="187">
        <f t="shared" si="0"/>
        <v>200000</v>
      </c>
      <c r="I29" s="42"/>
      <c r="J29" s="217">
        <v>100000</v>
      </c>
      <c r="K29" s="218" t="s">
        <v>456</v>
      </c>
      <c r="M29" s="21">
        <f>IF(OR(ISERROR(FIND(DBCS(検索!C$3),DBCS(B29))),検索!C$3=""),0,1)</f>
        <v>0</v>
      </c>
      <c r="N29" s="22">
        <f>IF(OR(ISERROR(FIND(DBCS(検索!D$3),DBCS(C29))),検索!D$3=""),0,1)</f>
        <v>0</v>
      </c>
      <c r="O29" s="22">
        <f>IF(OR(ISERROR(FIND(検索!E$3,D29)),検索!E$3=""),0,1)</f>
        <v>0</v>
      </c>
      <c r="P29" s="20">
        <f>IF(OR(ISERROR(FIND(検索!F$3,E29)),検索!F$3=""),0,1)</f>
        <v>0</v>
      </c>
      <c r="Q29" s="20">
        <f>IF(OR(ISERROR(FIND(検索!G$3,F29)),検索!G$3=""),0,1)</f>
        <v>0</v>
      </c>
      <c r="R29" s="20">
        <f>IF(OR(検索!J$3="00000",M29&amp;N29&amp;O29&amp;P29&amp;Q29&lt;&gt;検索!J$3),0,1)</f>
        <v>0</v>
      </c>
      <c r="S29" s="20">
        <f t="shared" si="1"/>
        <v>0</v>
      </c>
      <c r="T29" s="21">
        <f>IF(OR(ISERROR(FIND(DBCS(検索!C$5),DBCS(B29))),検索!C$5=""),0,1)</f>
        <v>0</v>
      </c>
      <c r="U29" s="22">
        <f>IF(OR(ISERROR(FIND(DBCS(検索!D$5),DBCS(C29))),検索!D$5=""),0,1)</f>
        <v>0</v>
      </c>
      <c r="V29" s="22">
        <f>IF(OR(ISERROR(FIND(検索!E$5,D29)),検索!E$5=""),0,1)</f>
        <v>0</v>
      </c>
      <c r="W29" s="22">
        <f>IF(OR(ISERROR(FIND(検索!F$5,E29)),検索!F$5=""),0,1)</f>
        <v>0</v>
      </c>
      <c r="X29" s="22">
        <f>IF(OR(ISERROR(FIND(検索!G$5,F29)),検索!G$5=""),0,1)</f>
        <v>0</v>
      </c>
      <c r="Y29" s="20">
        <f>IF(OR(検索!J$5="00000",T29&amp;U29&amp;V29&amp;W29&amp;X29&lt;&gt;検索!J$5),0,1)</f>
        <v>0</v>
      </c>
      <c r="Z29" s="23">
        <f t="shared" si="2"/>
        <v>0</v>
      </c>
      <c r="AA29" s="20">
        <f>IF(OR(ISERROR(FIND(DBCS(検索!C$7),DBCS(B29))),検索!C$7=""),0,1)</f>
        <v>0</v>
      </c>
      <c r="AB29" s="20">
        <f>IF(OR(ISERROR(FIND(DBCS(検索!D$7),DBCS(C29))),検索!D$7=""),0,1)</f>
        <v>0</v>
      </c>
      <c r="AC29" s="20">
        <f>IF(OR(ISERROR(FIND(検索!E$7,D29)),検索!E$7=""),0,1)</f>
        <v>0</v>
      </c>
      <c r="AD29" s="20">
        <f>IF(OR(ISERROR(FIND(検索!F$7,E29)),検索!F$7=""),0,1)</f>
        <v>0</v>
      </c>
      <c r="AE29" s="20">
        <f>IF(OR(ISERROR(FIND(検索!G$7,F29)),検索!G$7=""),0,1)</f>
        <v>0</v>
      </c>
      <c r="AF29" s="22">
        <f>IF(OR(検索!J$7="00000",AA29&amp;AB29&amp;AC29&amp;AD29&amp;AE29&lt;&gt;検索!J$7),0,1)</f>
        <v>0</v>
      </c>
      <c r="AG29" s="23">
        <f t="shared" si="3"/>
        <v>0</v>
      </c>
      <c r="AH29" s="20">
        <f>IF(検索!K$3=0,R29,S29)</f>
        <v>0</v>
      </c>
      <c r="AI29" s="20">
        <f>IF(検索!K$5=0,Y29,Z29)</f>
        <v>0</v>
      </c>
      <c r="AJ29" s="20">
        <f>IF(検索!K$7=0,AF29,AG29)</f>
        <v>0</v>
      </c>
      <c r="AK29" s="38">
        <f>IF(IF(検索!J$5="00000",AH29,IF(検索!K$4=0,AH29+AI29,AH29*AI29)*IF(AND(検索!K$6=1,検索!J$7&lt;&gt;"00000"),AJ29,1)+IF(AND(検索!K$6=0,検索!J$7&lt;&gt;"00000"),AJ29,0))&gt;0,MAX($AK$2:AK28)+1,0)</f>
        <v>0</v>
      </c>
    </row>
    <row r="30" spans="1:37" ht="13.5" customHeight="1" x14ac:dyDescent="0.15">
      <c r="A30" s="16">
        <v>391</v>
      </c>
      <c r="B30" s="3" t="s">
        <v>297</v>
      </c>
      <c r="C30" s="3" t="s">
        <v>376</v>
      </c>
      <c r="D30" s="3" t="s">
        <v>456</v>
      </c>
      <c r="E30" s="17" t="s">
        <v>584</v>
      </c>
      <c r="F30" s="18" t="s">
        <v>481</v>
      </c>
      <c r="G30" s="3">
        <v>29</v>
      </c>
      <c r="H30" s="187">
        <f t="shared" si="0"/>
        <v>200000</v>
      </c>
      <c r="I30" s="42"/>
      <c r="J30" s="217">
        <v>100000</v>
      </c>
      <c r="K30" s="218" t="s">
        <v>456</v>
      </c>
      <c r="M30" s="21">
        <f>IF(OR(ISERROR(FIND(DBCS(検索!C$3),DBCS(B30))),検索!C$3=""),0,1)</f>
        <v>0</v>
      </c>
      <c r="N30" s="22">
        <f>IF(OR(ISERROR(FIND(DBCS(検索!D$3),DBCS(C30))),検索!D$3=""),0,1)</f>
        <v>0</v>
      </c>
      <c r="O30" s="22">
        <f>IF(OR(ISERROR(FIND(検索!E$3,D30)),検索!E$3=""),0,1)</f>
        <v>0</v>
      </c>
      <c r="P30" s="20">
        <f>IF(OR(ISERROR(FIND(検索!F$3,E30)),検索!F$3=""),0,1)</f>
        <v>0</v>
      </c>
      <c r="Q30" s="20">
        <f>IF(OR(ISERROR(FIND(検索!G$3,F30)),検索!G$3=""),0,1)</f>
        <v>0</v>
      </c>
      <c r="R30" s="20">
        <f>IF(OR(検索!J$3="00000",M30&amp;N30&amp;O30&amp;P30&amp;Q30&lt;&gt;検索!J$3),0,1)</f>
        <v>0</v>
      </c>
      <c r="S30" s="20">
        <f t="shared" si="1"/>
        <v>0</v>
      </c>
      <c r="T30" s="21">
        <f>IF(OR(ISERROR(FIND(DBCS(検索!C$5),DBCS(B30))),検索!C$5=""),0,1)</f>
        <v>0</v>
      </c>
      <c r="U30" s="22">
        <f>IF(OR(ISERROR(FIND(DBCS(検索!D$5),DBCS(C30))),検索!D$5=""),0,1)</f>
        <v>0</v>
      </c>
      <c r="V30" s="22">
        <f>IF(OR(ISERROR(FIND(検索!E$5,D30)),検索!E$5=""),0,1)</f>
        <v>0</v>
      </c>
      <c r="W30" s="22">
        <f>IF(OR(ISERROR(FIND(検索!F$5,E30)),検索!F$5=""),0,1)</f>
        <v>0</v>
      </c>
      <c r="X30" s="22">
        <f>IF(OR(ISERROR(FIND(検索!G$5,F30)),検索!G$5=""),0,1)</f>
        <v>0</v>
      </c>
      <c r="Y30" s="20">
        <f>IF(OR(検索!J$5="00000",T30&amp;U30&amp;V30&amp;W30&amp;X30&lt;&gt;検索!J$5),0,1)</f>
        <v>0</v>
      </c>
      <c r="Z30" s="23">
        <f t="shared" si="2"/>
        <v>0</v>
      </c>
      <c r="AA30" s="20">
        <f>IF(OR(ISERROR(FIND(DBCS(検索!C$7),DBCS(B30))),検索!C$7=""),0,1)</f>
        <v>0</v>
      </c>
      <c r="AB30" s="20">
        <f>IF(OR(ISERROR(FIND(DBCS(検索!D$7),DBCS(C30))),検索!D$7=""),0,1)</f>
        <v>0</v>
      </c>
      <c r="AC30" s="20">
        <f>IF(OR(ISERROR(FIND(検索!E$7,D30)),検索!E$7=""),0,1)</f>
        <v>0</v>
      </c>
      <c r="AD30" s="20">
        <f>IF(OR(ISERROR(FIND(検索!F$7,E30)),検索!F$7=""),0,1)</f>
        <v>0</v>
      </c>
      <c r="AE30" s="20">
        <f>IF(OR(ISERROR(FIND(検索!G$7,F30)),検索!G$7=""),0,1)</f>
        <v>0</v>
      </c>
      <c r="AF30" s="22">
        <f>IF(OR(検索!J$7="00000",AA30&amp;AB30&amp;AC30&amp;AD30&amp;AE30&lt;&gt;検索!J$7),0,1)</f>
        <v>0</v>
      </c>
      <c r="AG30" s="23">
        <f t="shared" si="3"/>
        <v>0</v>
      </c>
      <c r="AH30" s="20">
        <f>IF(検索!K$3=0,R30,S30)</f>
        <v>0</v>
      </c>
      <c r="AI30" s="20">
        <f>IF(検索!K$5=0,Y30,Z30)</f>
        <v>0</v>
      </c>
      <c r="AJ30" s="20">
        <f>IF(検索!K$7=0,AF30,AG30)</f>
        <v>0</v>
      </c>
      <c r="AK30" s="38">
        <f>IF(IF(検索!J$5="00000",AH30,IF(検索!K$4=0,AH30+AI30,AH30*AI30)*IF(AND(検索!K$6=1,検索!J$7&lt;&gt;"00000"),AJ30,1)+IF(AND(検索!K$6=0,検索!J$7&lt;&gt;"00000"),AJ30,0))&gt;0,MAX($AK$2:AK29)+1,0)</f>
        <v>0</v>
      </c>
    </row>
    <row r="31" spans="1:37" ht="13.5" customHeight="1" x14ac:dyDescent="0.15">
      <c r="A31" s="16">
        <v>407</v>
      </c>
      <c r="B31" s="3" t="s">
        <v>273</v>
      </c>
      <c r="C31" s="3" t="s">
        <v>377</v>
      </c>
      <c r="D31" s="3" t="s">
        <v>456</v>
      </c>
      <c r="E31" s="17" t="s">
        <v>578</v>
      </c>
      <c r="F31" s="18" t="s">
        <v>274</v>
      </c>
      <c r="G31" s="3">
        <v>30</v>
      </c>
      <c r="H31" s="187">
        <f t="shared" si="0"/>
        <v>300000</v>
      </c>
      <c r="I31" s="42"/>
      <c r="J31" s="217">
        <v>100000</v>
      </c>
      <c r="K31" s="218" t="s">
        <v>456</v>
      </c>
      <c r="M31" s="21">
        <f>IF(OR(ISERROR(FIND(DBCS(検索!C$3),DBCS(B31))),検索!C$3=""),0,1)</f>
        <v>0</v>
      </c>
      <c r="N31" s="22">
        <f>IF(OR(ISERROR(FIND(DBCS(検索!D$3),DBCS(C31))),検索!D$3=""),0,1)</f>
        <v>0</v>
      </c>
      <c r="O31" s="22">
        <f>IF(OR(ISERROR(FIND(検索!E$3,D31)),検索!E$3=""),0,1)</f>
        <v>0</v>
      </c>
      <c r="P31" s="20">
        <f>IF(OR(ISERROR(FIND(検索!F$3,E31)),検索!F$3=""),0,1)</f>
        <v>0</v>
      </c>
      <c r="Q31" s="20">
        <f>IF(OR(ISERROR(FIND(検索!G$3,F31)),検索!G$3=""),0,1)</f>
        <v>0</v>
      </c>
      <c r="R31" s="20">
        <f>IF(OR(検索!J$3="00000",M31&amp;N31&amp;O31&amp;P31&amp;Q31&lt;&gt;検索!J$3),0,1)</f>
        <v>0</v>
      </c>
      <c r="S31" s="20">
        <f t="shared" si="1"/>
        <v>0</v>
      </c>
      <c r="T31" s="21">
        <f>IF(OR(ISERROR(FIND(DBCS(検索!C$5),DBCS(B31))),検索!C$5=""),0,1)</f>
        <v>0</v>
      </c>
      <c r="U31" s="22">
        <f>IF(OR(ISERROR(FIND(DBCS(検索!D$5),DBCS(C31))),検索!D$5=""),0,1)</f>
        <v>0</v>
      </c>
      <c r="V31" s="22">
        <f>IF(OR(ISERROR(FIND(検索!E$5,D31)),検索!E$5=""),0,1)</f>
        <v>0</v>
      </c>
      <c r="W31" s="22">
        <f>IF(OR(ISERROR(FIND(検索!F$5,E31)),検索!F$5=""),0,1)</f>
        <v>0</v>
      </c>
      <c r="X31" s="22">
        <f>IF(OR(ISERROR(FIND(検索!G$5,F31)),検索!G$5=""),0,1)</f>
        <v>0</v>
      </c>
      <c r="Y31" s="20">
        <f>IF(OR(検索!J$5="00000",T31&amp;U31&amp;V31&amp;W31&amp;X31&lt;&gt;検索!J$5),0,1)</f>
        <v>0</v>
      </c>
      <c r="Z31" s="23">
        <f t="shared" si="2"/>
        <v>0</v>
      </c>
      <c r="AA31" s="20">
        <f>IF(OR(ISERROR(FIND(DBCS(検索!C$7),DBCS(B31))),検索!C$7=""),0,1)</f>
        <v>0</v>
      </c>
      <c r="AB31" s="20">
        <f>IF(OR(ISERROR(FIND(DBCS(検索!D$7),DBCS(C31))),検索!D$7=""),0,1)</f>
        <v>0</v>
      </c>
      <c r="AC31" s="20">
        <f>IF(OR(ISERROR(FIND(検索!E$7,D31)),検索!E$7=""),0,1)</f>
        <v>0</v>
      </c>
      <c r="AD31" s="20">
        <f>IF(OR(ISERROR(FIND(検索!F$7,E31)),検索!F$7=""),0,1)</f>
        <v>0</v>
      </c>
      <c r="AE31" s="20">
        <f>IF(OR(ISERROR(FIND(検索!G$7,F31)),検索!G$7=""),0,1)</f>
        <v>0</v>
      </c>
      <c r="AF31" s="22">
        <f>IF(OR(検索!J$7="00000",AA31&amp;AB31&amp;AC31&amp;AD31&amp;AE31&lt;&gt;検索!J$7),0,1)</f>
        <v>0</v>
      </c>
      <c r="AG31" s="23">
        <f t="shared" si="3"/>
        <v>0</v>
      </c>
      <c r="AH31" s="20">
        <f>IF(検索!K$3=0,R31,S31)</f>
        <v>0</v>
      </c>
      <c r="AI31" s="20">
        <f>IF(検索!K$5=0,Y31,Z31)</f>
        <v>0</v>
      </c>
      <c r="AJ31" s="20">
        <f>IF(検索!K$7=0,AF31,AG31)</f>
        <v>0</v>
      </c>
      <c r="AK31" s="38">
        <f>IF(IF(検索!J$5="00000",AH31,IF(検索!K$4=0,AH31+AI31,AH31*AI31)*IF(AND(検索!K$6=1,検索!J$7&lt;&gt;"00000"),AJ31,1)+IF(AND(検索!K$6=0,検索!J$7&lt;&gt;"00000"),AJ31,0))&gt;0,MAX($AK$2:AK30)+1,0)</f>
        <v>0</v>
      </c>
    </row>
    <row r="32" spans="1:37" ht="13.5" customHeight="1" x14ac:dyDescent="0.15">
      <c r="A32" s="16">
        <v>411</v>
      </c>
      <c r="B32" s="3" t="s">
        <v>273</v>
      </c>
      <c r="C32" s="3" t="s">
        <v>378</v>
      </c>
      <c r="D32" s="3" t="s">
        <v>456</v>
      </c>
      <c r="E32" s="17" t="s">
        <v>578</v>
      </c>
      <c r="F32" s="18" t="s">
        <v>482</v>
      </c>
      <c r="G32" s="3">
        <v>31</v>
      </c>
      <c r="H32" s="187">
        <f t="shared" si="0"/>
        <v>300000</v>
      </c>
      <c r="I32" s="42"/>
      <c r="J32" s="217">
        <v>100000</v>
      </c>
      <c r="K32" s="218" t="s">
        <v>456</v>
      </c>
      <c r="M32" s="21">
        <f>IF(OR(ISERROR(FIND(DBCS(検索!C$3),DBCS(B32))),検索!C$3=""),0,1)</f>
        <v>0</v>
      </c>
      <c r="N32" s="22">
        <f>IF(OR(ISERROR(FIND(DBCS(検索!D$3),DBCS(C32))),検索!D$3=""),0,1)</f>
        <v>0</v>
      </c>
      <c r="O32" s="22">
        <f>IF(OR(ISERROR(FIND(検索!E$3,D32)),検索!E$3=""),0,1)</f>
        <v>0</v>
      </c>
      <c r="P32" s="20">
        <f>IF(OR(ISERROR(FIND(検索!F$3,E32)),検索!F$3=""),0,1)</f>
        <v>0</v>
      </c>
      <c r="Q32" s="20">
        <f>IF(OR(ISERROR(FIND(検索!G$3,F32)),検索!G$3=""),0,1)</f>
        <v>0</v>
      </c>
      <c r="R32" s="20">
        <f>IF(OR(検索!J$3="00000",M32&amp;N32&amp;O32&amp;P32&amp;Q32&lt;&gt;検索!J$3),0,1)</f>
        <v>0</v>
      </c>
      <c r="S32" s="20">
        <f t="shared" si="1"/>
        <v>0</v>
      </c>
      <c r="T32" s="21">
        <f>IF(OR(ISERROR(FIND(DBCS(検索!C$5),DBCS(B32))),検索!C$5=""),0,1)</f>
        <v>0</v>
      </c>
      <c r="U32" s="22">
        <f>IF(OR(ISERROR(FIND(DBCS(検索!D$5),DBCS(C32))),検索!D$5=""),0,1)</f>
        <v>0</v>
      </c>
      <c r="V32" s="22">
        <f>IF(OR(ISERROR(FIND(検索!E$5,D32)),検索!E$5=""),0,1)</f>
        <v>0</v>
      </c>
      <c r="W32" s="22">
        <f>IF(OR(ISERROR(FIND(検索!F$5,E32)),検索!F$5=""),0,1)</f>
        <v>0</v>
      </c>
      <c r="X32" s="22">
        <f>IF(OR(ISERROR(FIND(検索!G$5,F32)),検索!G$5=""),0,1)</f>
        <v>0</v>
      </c>
      <c r="Y32" s="20">
        <f>IF(OR(検索!J$5="00000",T32&amp;U32&amp;V32&amp;W32&amp;X32&lt;&gt;検索!J$5),0,1)</f>
        <v>0</v>
      </c>
      <c r="Z32" s="23">
        <f t="shared" si="2"/>
        <v>0</v>
      </c>
      <c r="AA32" s="20">
        <f>IF(OR(ISERROR(FIND(DBCS(検索!C$7),DBCS(B32))),検索!C$7=""),0,1)</f>
        <v>0</v>
      </c>
      <c r="AB32" s="20">
        <f>IF(OR(ISERROR(FIND(DBCS(検索!D$7),DBCS(C32))),検索!D$7=""),0,1)</f>
        <v>0</v>
      </c>
      <c r="AC32" s="20">
        <f>IF(OR(ISERROR(FIND(検索!E$7,D32)),検索!E$7=""),0,1)</f>
        <v>0</v>
      </c>
      <c r="AD32" s="20">
        <f>IF(OR(ISERROR(FIND(検索!F$7,E32)),検索!F$7=""),0,1)</f>
        <v>0</v>
      </c>
      <c r="AE32" s="20">
        <f>IF(OR(ISERROR(FIND(検索!G$7,F32)),検索!G$7=""),0,1)</f>
        <v>0</v>
      </c>
      <c r="AF32" s="22">
        <f>IF(OR(検索!J$7="00000",AA32&amp;AB32&amp;AC32&amp;AD32&amp;AE32&lt;&gt;検索!J$7),0,1)</f>
        <v>0</v>
      </c>
      <c r="AG32" s="23">
        <f t="shared" si="3"/>
        <v>0</v>
      </c>
      <c r="AH32" s="20">
        <f>IF(検索!K$3=0,R32,S32)</f>
        <v>0</v>
      </c>
      <c r="AI32" s="20">
        <f>IF(検索!K$5=0,Y32,Z32)</f>
        <v>0</v>
      </c>
      <c r="AJ32" s="20">
        <f>IF(検索!K$7=0,AF32,AG32)</f>
        <v>0</v>
      </c>
      <c r="AK32" s="38">
        <f>IF(IF(検索!J$5="00000",AH32,IF(検索!K$4=0,AH32+AI32,AH32*AI32)*IF(AND(検索!K$6=1,検索!J$7&lt;&gt;"00000"),AJ32,1)+IF(AND(検索!K$6=0,検索!J$7&lt;&gt;"00000"),AJ32,0))&gt;0,MAX($AK$2:AK31)+1,0)</f>
        <v>0</v>
      </c>
    </row>
    <row r="33" spans="1:37" ht="13.5" customHeight="1" x14ac:dyDescent="0.15">
      <c r="A33" s="16">
        <v>425</v>
      </c>
      <c r="B33" s="3" t="s">
        <v>273</v>
      </c>
      <c r="C33" s="3" t="s">
        <v>379</v>
      </c>
      <c r="D33" s="3" t="s">
        <v>456</v>
      </c>
      <c r="E33" s="17" t="s">
        <v>578</v>
      </c>
      <c r="F33" s="18" t="s">
        <v>483</v>
      </c>
      <c r="G33" s="3">
        <v>32</v>
      </c>
      <c r="H33" s="187">
        <f t="shared" si="0"/>
        <v>300000</v>
      </c>
      <c r="I33" s="42"/>
      <c r="J33" s="217">
        <v>100000</v>
      </c>
      <c r="K33" s="218" t="s">
        <v>456</v>
      </c>
      <c r="M33" s="21">
        <f>IF(OR(ISERROR(FIND(DBCS(検索!C$3),DBCS(B33))),検索!C$3=""),0,1)</f>
        <v>0</v>
      </c>
      <c r="N33" s="22">
        <f>IF(OR(ISERROR(FIND(DBCS(検索!D$3),DBCS(C33))),検索!D$3=""),0,1)</f>
        <v>0</v>
      </c>
      <c r="O33" s="22">
        <f>IF(OR(ISERROR(FIND(検索!E$3,D33)),検索!E$3=""),0,1)</f>
        <v>0</v>
      </c>
      <c r="P33" s="20">
        <f>IF(OR(ISERROR(FIND(検索!F$3,E33)),検索!F$3=""),0,1)</f>
        <v>0</v>
      </c>
      <c r="Q33" s="20">
        <f>IF(OR(ISERROR(FIND(検索!G$3,F33)),検索!G$3=""),0,1)</f>
        <v>0</v>
      </c>
      <c r="R33" s="20">
        <f>IF(OR(検索!J$3="00000",M33&amp;N33&amp;O33&amp;P33&amp;Q33&lt;&gt;検索!J$3),0,1)</f>
        <v>0</v>
      </c>
      <c r="S33" s="20">
        <f t="shared" si="1"/>
        <v>0</v>
      </c>
      <c r="T33" s="21">
        <f>IF(OR(ISERROR(FIND(DBCS(検索!C$5),DBCS(B33))),検索!C$5=""),0,1)</f>
        <v>0</v>
      </c>
      <c r="U33" s="22">
        <f>IF(OR(ISERROR(FIND(DBCS(検索!D$5),DBCS(C33))),検索!D$5=""),0,1)</f>
        <v>0</v>
      </c>
      <c r="V33" s="22">
        <f>IF(OR(ISERROR(FIND(検索!E$5,D33)),検索!E$5=""),0,1)</f>
        <v>0</v>
      </c>
      <c r="W33" s="22">
        <f>IF(OR(ISERROR(FIND(検索!F$5,E33)),検索!F$5=""),0,1)</f>
        <v>0</v>
      </c>
      <c r="X33" s="22">
        <f>IF(OR(ISERROR(FIND(検索!G$5,F33)),検索!G$5=""),0,1)</f>
        <v>0</v>
      </c>
      <c r="Y33" s="20">
        <f>IF(OR(検索!J$5="00000",T33&amp;U33&amp;V33&amp;W33&amp;X33&lt;&gt;検索!J$5),0,1)</f>
        <v>0</v>
      </c>
      <c r="Z33" s="23">
        <f t="shared" si="2"/>
        <v>0</v>
      </c>
      <c r="AA33" s="20">
        <f>IF(OR(ISERROR(FIND(DBCS(検索!C$7),DBCS(B33))),検索!C$7=""),0,1)</f>
        <v>0</v>
      </c>
      <c r="AB33" s="20">
        <f>IF(OR(ISERROR(FIND(DBCS(検索!D$7),DBCS(C33))),検索!D$7=""),0,1)</f>
        <v>0</v>
      </c>
      <c r="AC33" s="20">
        <f>IF(OR(ISERROR(FIND(検索!E$7,D33)),検索!E$7=""),0,1)</f>
        <v>0</v>
      </c>
      <c r="AD33" s="20">
        <f>IF(OR(ISERROR(FIND(検索!F$7,E33)),検索!F$7=""),0,1)</f>
        <v>0</v>
      </c>
      <c r="AE33" s="20">
        <f>IF(OR(ISERROR(FIND(検索!G$7,F33)),検索!G$7=""),0,1)</f>
        <v>0</v>
      </c>
      <c r="AF33" s="22">
        <f>IF(OR(検索!J$7="00000",AA33&amp;AB33&amp;AC33&amp;AD33&amp;AE33&lt;&gt;検索!J$7),0,1)</f>
        <v>0</v>
      </c>
      <c r="AG33" s="23">
        <f t="shared" si="3"/>
        <v>0</v>
      </c>
      <c r="AH33" s="20">
        <f>IF(検索!K$3=0,R33,S33)</f>
        <v>0</v>
      </c>
      <c r="AI33" s="20">
        <f>IF(検索!K$5=0,Y33,Z33)</f>
        <v>0</v>
      </c>
      <c r="AJ33" s="20">
        <f>IF(検索!K$7=0,AF33,AG33)</f>
        <v>0</v>
      </c>
      <c r="AK33" s="38">
        <f>IF(IF(検索!J$5="00000",AH33,IF(検索!K$4=0,AH33+AI33,AH33*AI33)*IF(AND(検索!K$6=1,検索!J$7&lt;&gt;"00000"),AJ33,1)+IF(AND(検索!K$6=0,検索!J$7&lt;&gt;"00000"),AJ33,0))&gt;0,MAX($AK$2:AK32)+1,0)</f>
        <v>0</v>
      </c>
    </row>
    <row r="34" spans="1:37" ht="13.5" customHeight="1" x14ac:dyDescent="0.15">
      <c r="A34" s="16">
        <v>439</v>
      </c>
      <c r="B34" s="3" t="s">
        <v>298</v>
      </c>
      <c r="C34" s="3" t="s">
        <v>380</v>
      </c>
      <c r="D34" s="3" t="s">
        <v>456</v>
      </c>
      <c r="E34" s="17" t="s">
        <v>585</v>
      </c>
      <c r="F34" s="18" t="s">
        <v>484</v>
      </c>
      <c r="G34" s="3">
        <v>33</v>
      </c>
      <c r="H34" s="187">
        <f t="shared" si="0"/>
        <v>100000</v>
      </c>
      <c r="I34" s="42"/>
      <c r="J34" s="217">
        <v>100000</v>
      </c>
      <c r="K34" s="218" t="s">
        <v>456</v>
      </c>
      <c r="M34" s="21">
        <f>IF(OR(ISERROR(FIND(DBCS(検索!C$3),DBCS(B34))),検索!C$3=""),0,1)</f>
        <v>0</v>
      </c>
      <c r="N34" s="22">
        <f>IF(OR(ISERROR(FIND(DBCS(検索!D$3),DBCS(C34))),検索!D$3=""),0,1)</f>
        <v>0</v>
      </c>
      <c r="O34" s="22">
        <f>IF(OR(ISERROR(FIND(検索!E$3,D34)),検索!E$3=""),0,1)</f>
        <v>0</v>
      </c>
      <c r="P34" s="20">
        <f>IF(OR(ISERROR(FIND(検索!F$3,E34)),検索!F$3=""),0,1)</f>
        <v>0</v>
      </c>
      <c r="Q34" s="20">
        <f>IF(OR(ISERROR(FIND(検索!G$3,F34)),検索!G$3=""),0,1)</f>
        <v>0</v>
      </c>
      <c r="R34" s="20">
        <f>IF(OR(検索!J$3="00000",M34&amp;N34&amp;O34&amp;P34&amp;Q34&lt;&gt;検索!J$3),0,1)</f>
        <v>0</v>
      </c>
      <c r="S34" s="20">
        <f t="shared" si="1"/>
        <v>0</v>
      </c>
      <c r="T34" s="21">
        <f>IF(OR(ISERROR(FIND(DBCS(検索!C$5),DBCS(B34))),検索!C$5=""),0,1)</f>
        <v>0</v>
      </c>
      <c r="U34" s="22">
        <f>IF(OR(ISERROR(FIND(DBCS(検索!D$5),DBCS(C34))),検索!D$5=""),0,1)</f>
        <v>0</v>
      </c>
      <c r="V34" s="22">
        <f>IF(OR(ISERROR(FIND(検索!E$5,D34)),検索!E$5=""),0,1)</f>
        <v>0</v>
      </c>
      <c r="W34" s="22">
        <f>IF(OR(ISERROR(FIND(検索!F$5,E34)),検索!F$5=""),0,1)</f>
        <v>0</v>
      </c>
      <c r="X34" s="22">
        <f>IF(OR(ISERROR(FIND(検索!G$5,F34)),検索!G$5=""),0,1)</f>
        <v>0</v>
      </c>
      <c r="Y34" s="20">
        <f>IF(OR(検索!J$5="00000",T34&amp;U34&amp;V34&amp;W34&amp;X34&lt;&gt;検索!J$5),0,1)</f>
        <v>0</v>
      </c>
      <c r="Z34" s="23">
        <f t="shared" si="2"/>
        <v>0</v>
      </c>
      <c r="AA34" s="20">
        <f>IF(OR(ISERROR(FIND(DBCS(検索!C$7),DBCS(B34))),検索!C$7=""),0,1)</f>
        <v>0</v>
      </c>
      <c r="AB34" s="20">
        <f>IF(OR(ISERROR(FIND(DBCS(検索!D$7),DBCS(C34))),検索!D$7=""),0,1)</f>
        <v>0</v>
      </c>
      <c r="AC34" s="20">
        <f>IF(OR(ISERROR(FIND(検索!E$7,D34)),検索!E$7=""),0,1)</f>
        <v>0</v>
      </c>
      <c r="AD34" s="20">
        <f>IF(OR(ISERROR(FIND(検索!F$7,E34)),検索!F$7=""),0,1)</f>
        <v>0</v>
      </c>
      <c r="AE34" s="20">
        <f>IF(OR(ISERROR(FIND(検索!G$7,F34)),検索!G$7=""),0,1)</f>
        <v>0</v>
      </c>
      <c r="AF34" s="22">
        <f>IF(OR(検索!J$7="00000",AA34&amp;AB34&amp;AC34&amp;AD34&amp;AE34&lt;&gt;検索!J$7),0,1)</f>
        <v>0</v>
      </c>
      <c r="AG34" s="23">
        <f t="shared" si="3"/>
        <v>0</v>
      </c>
      <c r="AH34" s="20">
        <f>IF(検索!K$3=0,R34,S34)</f>
        <v>0</v>
      </c>
      <c r="AI34" s="20">
        <f>IF(検索!K$5=0,Y34,Z34)</f>
        <v>0</v>
      </c>
      <c r="AJ34" s="20">
        <f>IF(検索!K$7=0,AF34,AG34)</f>
        <v>0</v>
      </c>
      <c r="AK34" s="38">
        <f>IF(IF(検索!J$5="00000",AH34,IF(検索!K$4=0,AH34+AI34,AH34*AI34)*IF(AND(検索!K$6=1,検索!J$7&lt;&gt;"00000"),AJ34,1)+IF(AND(検索!K$6=0,検索!J$7&lt;&gt;"00000"),AJ34,0))&gt;0,MAX($AK$2:AK33)+1,0)</f>
        <v>0</v>
      </c>
    </row>
    <row r="35" spans="1:37" ht="13.5" customHeight="1" x14ac:dyDescent="0.15">
      <c r="A35" s="16">
        <v>442</v>
      </c>
      <c r="B35" s="3" t="s">
        <v>299</v>
      </c>
      <c r="C35" s="3" t="s">
        <v>381</v>
      </c>
      <c r="D35" s="3" t="s">
        <v>456</v>
      </c>
      <c r="E35" s="17" t="s">
        <v>580</v>
      </c>
      <c r="F35" s="18" t="s">
        <v>485</v>
      </c>
      <c r="G35" s="3">
        <v>34</v>
      </c>
      <c r="H35" s="187">
        <f t="shared" si="0"/>
        <v>100000</v>
      </c>
      <c r="I35" s="42"/>
      <c r="J35" s="217">
        <v>100000</v>
      </c>
      <c r="K35" s="218" t="s">
        <v>456</v>
      </c>
      <c r="M35" s="21">
        <f>IF(OR(ISERROR(FIND(DBCS(検索!C$3),DBCS(B35))),検索!C$3=""),0,1)</f>
        <v>0</v>
      </c>
      <c r="N35" s="22">
        <f>IF(OR(ISERROR(FIND(DBCS(検索!D$3),DBCS(C35))),検索!D$3=""),0,1)</f>
        <v>0</v>
      </c>
      <c r="O35" s="22">
        <f>IF(OR(ISERROR(FIND(検索!E$3,D35)),検索!E$3=""),0,1)</f>
        <v>0</v>
      </c>
      <c r="P35" s="20">
        <f>IF(OR(ISERROR(FIND(検索!F$3,E35)),検索!F$3=""),0,1)</f>
        <v>0</v>
      </c>
      <c r="Q35" s="20">
        <f>IF(OR(ISERROR(FIND(検索!G$3,F35)),検索!G$3=""),0,1)</f>
        <v>0</v>
      </c>
      <c r="R35" s="20">
        <f>IF(OR(検索!J$3="00000",M35&amp;N35&amp;O35&amp;P35&amp;Q35&lt;&gt;検索!J$3),0,1)</f>
        <v>0</v>
      </c>
      <c r="S35" s="20">
        <f t="shared" si="1"/>
        <v>0</v>
      </c>
      <c r="T35" s="21">
        <f>IF(OR(ISERROR(FIND(DBCS(検索!C$5),DBCS(B35))),検索!C$5=""),0,1)</f>
        <v>0</v>
      </c>
      <c r="U35" s="22">
        <f>IF(OR(ISERROR(FIND(DBCS(検索!D$5),DBCS(C35))),検索!D$5=""),0,1)</f>
        <v>0</v>
      </c>
      <c r="V35" s="22">
        <f>IF(OR(ISERROR(FIND(検索!E$5,D35)),検索!E$5=""),0,1)</f>
        <v>0</v>
      </c>
      <c r="W35" s="22">
        <f>IF(OR(ISERROR(FIND(検索!F$5,E35)),検索!F$5=""),0,1)</f>
        <v>0</v>
      </c>
      <c r="X35" s="22">
        <f>IF(OR(ISERROR(FIND(検索!G$5,F35)),検索!G$5=""),0,1)</f>
        <v>0</v>
      </c>
      <c r="Y35" s="20">
        <f>IF(OR(検索!J$5="00000",T35&amp;U35&amp;V35&amp;W35&amp;X35&lt;&gt;検索!J$5),0,1)</f>
        <v>0</v>
      </c>
      <c r="Z35" s="23">
        <f t="shared" si="2"/>
        <v>0</v>
      </c>
      <c r="AA35" s="20">
        <f>IF(OR(ISERROR(FIND(DBCS(検索!C$7),DBCS(B35))),検索!C$7=""),0,1)</f>
        <v>0</v>
      </c>
      <c r="AB35" s="20">
        <f>IF(OR(ISERROR(FIND(DBCS(検索!D$7),DBCS(C35))),検索!D$7=""),0,1)</f>
        <v>0</v>
      </c>
      <c r="AC35" s="20">
        <f>IF(OR(ISERROR(FIND(検索!E$7,D35)),検索!E$7=""),0,1)</f>
        <v>0</v>
      </c>
      <c r="AD35" s="20">
        <f>IF(OR(ISERROR(FIND(検索!F$7,E35)),検索!F$7=""),0,1)</f>
        <v>0</v>
      </c>
      <c r="AE35" s="20">
        <f>IF(OR(ISERROR(FIND(検索!G$7,F35)),検索!G$7=""),0,1)</f>
        <v>0</v>
      </c>
      <c r="AF35" s="22">
        <f>IF(OR(検索!J$7="00000",AA35&amp;AB35&amp;AC35&amp;AD35&amp;AE35&lt;&gt;検索!J$7),0,1)</f>
        <v>0</v>
      </c>
      <c r="AG35" s="23">
        <f t="shared" si="3"/>
        <v>0</v>
      </c>
      <c r="AH35" s="20">
        <f>IF(検索!K$3=0,R35,S35)</f>
        <v>0</v>
      </c>
      <c r="AI35" s="20">
        <f>IF(検索!K$5=0,Y35,Z35)</f>
        <v>0</v>
      </c>
      <c r="AJ35" s="20">
        <f>IF(検索!K$7=0,AF35,AG35)</f>
        <v>0</v>
      </c>
      <c r="AK35" s="38">
        <f>IF(IF(検索!J$5="00000",AH35,IF(検索!K$4=0,AH35+AI35,AH35*AI35)*IF(AND(検索!K$6=1,検索!J$7&lt;&gt;"00000"),AJ35,1)+IF(AND(検索!K$6=0,検索!J$7&lt;&gt;"00000"),AJ35,0))&gt;0,MAX($AK$2:AK34)+1,0)</f>
        <v>0</v>
      </c>
    </row>
    <row r="36" spans="1:37" ht="13.5" customHeight="1" x14ac:dyDescent="0.15">
      <c r="A36" s="16">
        <v>450</v>
      </c>
      <c r="B36" s="3" t="s">
        <v>300</v>
      </c>
      <c r="C36" s="3" t="s">
        <v>382</v>
      </c>
      <c r="D36" s="3" t="s">
        <v>456</v>
      </c>
      <c r="E36" s="17" t="s">
        <v>572</v>
      </c>
      <c r="F36" s="18" t="s">
        <v>486</v>
      </c>
      <c r="G36" s="3">
        <v>35</v>
      </c>
      <c r="H36" s="187">
        <f t="shared" si="0"/>
        <v>200000</v>
      </c>
      <c r="I36" s="42"/>
      <c r="J36" s="217">
        <v>100000</v>
      </c>
      <c r="K36" s="218" t="s">
        <v>456</v>
      </c>
      <c r="M36" s="21">
        <f>IF(OR(ISERROR(FIND(DBCS(検索!C$3),DBCS(B36))),検索!C$3=""),0,1)</f>
        <v>0</v>
      </c>
      <c r="N36" s="22">
        <f>IF(OR(ISERROR(FIND(DBCS(検索!D$3),DBCS(C36))),検索!D$3=""),0,1)</f>
        <v>0</v>
      </c>
      <c r="O36" s="22">
        <f>IF(OR(ISERROR(FIND(検索!E$3,D36)),検索!E$3=""),0,1)</f>
        <v>0</v>
      </c>
      <c r="P36" s="20">
        <f>IF(OR(ISERROR(FIND(検索!F$3,E36)),検索!F$3=""),0,1)</f>
        <v>0</v>
      </c>
      <c r="Q36" s="20">
        <f>IF(OR(ISERROR(FIND(検索!G$3,F36)),検索!G$3=""),0,1)</f>
        <v>0</v>
      </c>
      <c r="R36" s="20">
        <f>IF(OR(検索!J$3="00000",M36&amp;N36&amp;O36&amp;P36&amp;Q36&lt;&gt;検索!J$3),0,1)</f>
        <v>0</v>
      </c>
      <c r="S36" s="20">
        <f t="shared" si="1"/>
        <v>0</v>
      </c>
      <c r="T36" s="21">
        <f>IF(OR(ISERROR(FIND(DBCS(検索!C$5),DBCS(B36))),検索!C$5=""),0,1)</f>
        <v>0</v>
      </c>
      <c r="U36" s="22">
        <f>IF(OR(ISERROR(FIND(DBCS(検索!D$5),DBCS(C36))),検索!D$5=""),0,1)</f>
        <v>0</v>
      </c>
      <c r="V36" s="22">
        <f>IF(OR(ISERROR(FIND(検索!E$5,D36)),検索!E$5=""),0,1)</f>
        <v>0</v>
      </c>
      <c r="W36" s="22">
        <f>IF(OR(ISERROR(FIND(検索!F$5,E36)),検索!F$5=""),0,1)</f>
        <v>0</v>
      </c>
      <c r="X36" s="22">
        <f>IF(OR(ISERROR(FIND(検索!G$5,F36)),検索!G$5=""),0,1)</f>
        <v>0</v>
      </c>
      <c r="Y36" s="20">
        <f>IF(OR(検索!J$5="00000",T36&amp;U36&amp;V36&amp;W36&amp;X36&lt;&gt;検索!J$5),0,1)</f>
        <v>0</v>
      </c>
      <c r="Z36" s="23">
        <f t="shared" si="2"/>
        <v>0</v>
      </c>
      <c r="AA36" s="20">
        <f>IF(OR(ISERROR(FIND(DBCS(検索!C$7),DBCS(B36))),検索!C$7=""),0,1)</f>
        <v>0</v>
      </c>
      <c r="AB36" s="20">
        <f>IF(OR(ISERROR(FIND(DBCS(検索!D$7),DBCS(C36))),検索!D$7=""),0,1)</f>
        <v>0</v>
      </c>
      <c r="AC36" s="20">
        <f>IF(OR(ISERROR(FIND(検索!E$7,D36)),検索!E$7=""),0,1)</f>
        <v>0</v>
      </c>
      <c r="AD36" s="20">
        <f>IF(OR(ISERROR(FIND(検索!F$7,E36)),検索!F$7=""),0,1)</f>
        <v>0</v>
      </c>
      <c r="AE36" s="20">
        <f>IF(OR(ISERROR(FIND(検索!G$7,F36)),検索!G$7=""),0,1)</f>
        <v>0</v>
      </c>
      <c r="AF36" s="22">
        <f>IF(OR(検索!J$7="00000",AA36&amp;AB36&amp;AC36&amp;AD36&amp;AE36&lt;&gt;検索!J$7),0,1)</f>
        <v>0</v>
      </c>
      <c r="AG36" s="23">
        <f t="shared" si="3"/>
        <v>0</v>
      </c>
      <c r="AH36" s="20">
        <f>IF(検索!K$3=0,R36,S36)</f>
        <v>0</v>
      </c>
      <c r="AI36" s="20">
        <f>IF(検索!K$5=0,Y36,Z36)</f>
        <v>0</v>
      </c>
      <c r="AJ36" s="20">
        <f>IF(検索!K$7=0,AF36,AG36)</f>
        <v>0</v>
      </c>
      <c r="AK36" s="38">
        <f>IF(IF(検索!J$5="00000",AH36,IF(検索!K$4=0,AH36+AI36,AH36*AI36)*IF(AND(検索!K$6=1,検索!J$7&lt;&gt;"00000"),AJ36,1)+IF(AND(検索!K$6=0,検索!J$7&lt;&gt;"00000"),AJ36,0))&gt;0,MAX($AK$2:AK35)+1,0)</f>
        <v>0</v>
      </c>
    </row>
    <row r="37" spans="1:37" ht="13.5" customHeight="1" x14ac:dyDescent="0.15">
      <c r="A37" s="16">
        <v>469</v>
      </c>
      <c r="B37" s="3" t="s">
        <v>300</v>
      </c>
      <c r="C37" s="3" t="s">
        <v>383</v>
      </c>
      <c r="D37" s="3" t="s">
        <v>456</v>
      </c>
      <c r="E37" s="17" t="s">
        <v>586</v>
      </c>
      <c r="F37" s="18" t="s">
        <v>487</v>
      </c>
      <c r="G37" s="3">
        <v>36</v>
      </c>
      <c r="H37" s="187">
        <f t="shared" si="0"/>
        <v>200000</v>
      </c>
      <c r="I37" s="42"/>
      <c r="J37" s="217">
        <v>100000</v>
      </c>
      <c r="K37" s="218" t="s">
        <v>456</v>
      </c>
      <c r="M37" s="21">
        <f>IF(OR(ISERROR(FIND(DBCS(検索!C$3),DBCS(B37))),検索!C$3=""),0,1)</f>
        <v>0</v>
      </c>
      <c r="N37" s="22">
        <f>IF(OR(ISERROR(FIND(DBCS(検索!D$3),DBCS(C37))),検索!D$3=""),0,1)</f>
        <v>0</v>
      </c>
      <c r="O37" s="22">
        <f>IF(OR(ISERROR(FIND(検索!E$3,D37)),検索!E$3=""),0,1)</f>
        <v>0</v>
      </c>
      <c r="P37" s="20">
        <f>IF(OR(ISERROR(FIND(検索!F$3,E37)),検索!F$3=""),0,1)</f>
        <v>0</v>
      </c>
      <c r="Q37" s="20">
        <f>IF(OR(ISERROR(FIND(検索!G$3,F37)),検索!G$3=""),0,1)</f>
        <v>0</v>
      </c>
      <c r="R37" s="20">
        <f>IF(OR(検索!J$3="00000",M37&amp;N37&amp;O37&amp;P37&amp;Q37&lt;&gt;検索!J$3),0,1)</f>
        <v>0</v>
      </c>
      <c r="S37" s="20">
        <f t="shared" si="1"/>
        <v>0</v>
      </c>
      <c r="T37" s="21">
        <f>IF(OR(ISERROR(FIND(DBCS(検索!C$5),DBCS(B37))),検索!C$5=""),0,1)</f>
        <v>0</v>
      </c>
      <c r="U37" s="22">
        <f>IF(OR(ISERROR(FIND(DBCS(検索!D$5),DBCS(C37))),検索!D$5=""),0,1)</f>
        <v>0</v>
      </c>
      <c r="V37" s="22">
        <f>IF(OR(ISERROR(FIND(検索!E$5,D37)),検索!E$5=""),0,1)</f>
        <v>0</v>
      </c>
      <c r="W37" s="22">
        <f>IF(OR(ISERROR(FIND(検索!F$5,E37)),検索!F$5=""),0,1)</f>
        <v>0</v>
      </c>
      <c r="X37" s="22">
        <f>IF(OR(ISERROR(FIND(検索!G$5,F37)),検索!G$5=""),0,1)</f>
        <v>0</v>
      </c>
      <c r="Y37" s="20">
        <f>IF(OR(検索!J$5="00000",T37&amp;U37&amp;V37&amp;W37&amp;X37&lt;&gt;検索!J$5),0,1)</f>
        <v>0</v>
      </c>
      <c r="Z37" s="23">
        <f t="shared" si="2"/>
        <v>0</v>
      </c>
      <c r="AA37" s="20">
        <f>IF(OR(ISERROR(FIND(DBCS(検索!C$7),DBCS(B37))),検索!C$7=""),0,1)</f>
        <v>0</v>
      </c>
      <c r="AB37" s="20">
        <f>IF(OR(ISERROR(FIND(DBCS(検索!D$7),DBCS(C37))),検索!D$7=""),0,1)</f>
        <v>0</v>
      </c>
      <c r="AC37" s="20">
        <f>IF(OR(ISERROR(FIND(検索!E$7,D37)),検索!E$7=""),0,1)</f>
        <v>0</v>
      </c>
      <c r="AD37" s="20">
        <f>IF(OR(ISERROR(FIND(検索!F$7,E37)),検索!F$7=""),0,1)</f>
        <v>0</v>
      </c>
      <c r="AE37" s="20">
        <f>IF(OR(ISERROR(FIND(検索!G$7,F37)),検索!G$7=""),0,1)</f>
        <v>0</v>
      </c>
      <c r="AF37" s="22">
        <f>IF(OR(検索!J$7="00000",AA37&amp;AB37&amp;AC37&amp;AD37&amp;AE37&lt;&gt;検索!J$7),0,1)</f>
        <v>0</v>
      </c>
      <c r="AG37" s="23">
        <f t="shared" si="3"/>
        <v>0</v>
      </c>
      <c r="AH37" s="20">
        <f>IF(検索!K$3=0,R37,S37)</f>
        <v>0</v>
      </c>
      <c r="AI37" s="20">
        <f>IF(検索!K$5=0,Y37,Z37)</f>
        <v>0</v>
      </c>
      <c r="AJ37" s="20">
        <f>IF(検索!K$7=0,AF37,AG37)</f>
        <v>0</v>
      </c>
      <c r="AK37" s="38">
        <f>IF(IF(検索!J$5="00000",AH37,IF(検索!K$4=0,AH37+AI37,AH37*AI37)*IF(AND(検索!K$6=1,検索!J$7&lt;&gt;"00000"),AJ37,1)+IF(AND(検索!K$6=0,検索!J$7&lt;&gt;"00000"),AJ37,0))&gt;0,MAX($AK$2:AK36)+1,0)</f>
        <v>0</v>
      </c>
    </row>
    <row r="38" spans="1:37" ht="13.5" customHeight="1" x14ac:dyDescent="0.15">
      <c r="A38" s="16">
        <v>471</v>
      </c>
      <c r="B38" s="3" t="s">
        <v>260</v>
      </c>
      <c r="C38" s="3" t="s">
        <v>384</v>
      </c>
      <c r="D38" s="3" t="s">
        <v>456</v>
      </c>
      <c r="E38" s="17" t="s">
        <v>587</v>
      </c>
      <c r="F38" s="18" t="s">
        <v>488</v>
      </c>
      <c r="G38" s="3">
        <v>37</v>
      </c>
      <c r="H38" s="187">
        <f t="shared" si="0"/>
        <v>200000</v>
      </c>
      <c r="I38" s="42"/>
      <c r="J38" s="217">
        <v>100000</v>
      </c>
      <c r="K38" s="218" t="s">
        <v>456</v>
      </c>
      <c r="M38" s="21">
        <f>IF(OR(ISERROR(FIND(DBCS(検索!C$3),DBCS(B38))),検索!C$3=""),0,1)</f>
        <v>0</v>
      </c>
      <c r="N38" s="22">
        <f>IF(OR(ISERROR(FIND(DBCS(検索!D$3),DBCS(C38))),検索!D$3=""),0,1)</f>
        <v>0</v>
      </c>
      <c r="O38" s="22">
        <f>IF(OR(ISERROR(FIND(検索!E$3,D38)),検索!E$3=""),0,1)</f>
        <v>0</v>
      </c>
      <c r="P38" s="20">
        <f>IF(OR(ISERROR(FIND(検索!F$3,E38)),検索!F$3=""),0,1)</f>
        <v>0</v>
      </c>
      <c r="Q38" s="20">
        <f>IF(OR(ISERROR(FIND(検索!G$3,F38)),検索!G$3=""),0,1)</f>
        <v>0</v>
      </c>
      <c r="R38" s="20">
        <f>IF(OR(検索!J$3="00000",M38&amp;N38&amp;O38&amp;P38&amp;Q38&lt;&gt;検索!J$3),0,1)</f>
        <v>0</v>
      </c>
      <c r="S38" s="20">
        <f t="shared" si="1"/>
        <v>0</v>
      </c>
      <c r="T38" s="21">
        <f>IF(OR(ISERROR(FIND(DBCS(検索!C$5),DBCS(B38))),検索!C$5=""),0,1)</f>
        <v>0</v>
      </c>
      <c r="U38" s="22">
        <f>IF(OR(ISERROR(FIND(DBCS(検索!D$5),DBCS(C38))),検索!D$5=""),0,1)</f>
        <v>0</v>
      </c>
      <c r="V38" s="22">
        <f>IF(OR(ISERROR(FIND(検索!E$5,D38)),検索!E$5=""),0,1)</f>
        <v>0</v>
      </c>
      <c r="W38" s="22">
        <f>IF(OR(ISERROR(FIND(検索!F$5,E38)),検索!F$5=""),0,1)</f>
        <v>0</v>
      </c>
      <c r="X38" s="22">
        <f>IF(OR(ISERROR(FIND(検索!G$5,F38)),検索!G$5=""),0,1)</f>
        <v>0</v>
      </c>
      <c r="Y38" s="20">
        <f>IF(OR(検索!J$5="00000",T38&amp;U38&amp;V38&amp;W38&amp;X38&lt;&gt;検索!J$5),0,1)</f>
        <v>0</v>
      </c>
      <c r="Z38" s="23">
        <f t="shared" si="2"/>
        <v>0</v>
      </c>
      <c r="AA38" s="20">
        <f>IF(OR(ISERROR(FIND(DBCS(検索!C$7),DBCS(B38))),検索!C$7=""),0,1)</f>
        <v>0</v>
      </c>
      <c r="AB38" s="20">
        <f>IF(OR(ISERROR(FIND(DBCS(検索!D$7),DBCS(C38))),検索!D$7=""),0,1)</f>
        <v>0</v>
      </c>
      <c r="AC38" s="20">
        <f>IF(OR(ISERROR(FIND(検索!E$7,D38)),検索!E$7=""),0,1)</f>
        <v>0</v>
      </c>
      <c r="AD38" s="20">
        <f>IF(OR(ISERROR(FIND(検索!F$7,E38)),検索!F$7=""),0,1)</f>
        <v>0</v>
      </c>
      <c r="AE38" s="20">
        <f>IF(OR(ISERROR(FIND(検索!G$7,F38)),検索!G$7=""),0,1)</f>
        <v>0</v>
      </c>
      <c r="AF38" s="22">
        <f>IF(OR(検索!J$7="00000",AA38&amp;AB38&amp;AC38&amp;AD38&amp;AE38&lt;&gt;検索!J$7),0,1)</f>
        <v>0</v>
      </c>
      <c r="AG38" s="23">
        <f t="shared" si="3"/>
        <v>0</v>
      </c>
      <c r="AH38" s="20">
        <f>IF(検索!K$3=0,R38,S38)</f>
        <v>0</v>
      </c>
      <c r="AI38" s="20">
        <f>IF(検索!K$5=0,Y38,Z38)</f>
        <v>0</v>
      </c>
      <c r="AJ38" s="20">
        <f>IF(検索!K$7=0,AF38,AG38)</f>
        <v>0</v>
      </c>
      <c r="AK38" s="38">
        <f>IF(IF(検索!J$5="00000",AH38,IF(検索!K$4=0,AH38+AI38,AH38*AI38)*IF(AND(検索!K$6=1,検索!J$7&lt;&gt;"00000"),AJ38,1)+IF(AND(検索!K$6=0,検索!J$7&lt;&gt;"00000"),AJ38,0))&gt;0,MAX($AK$2:AK37)+1,0)</f>
        <v>0</v>
      </c>
    </row>
    <row r="39" spans="1:37" ht="13.5" customHeight="1" x14ac:dyDescent="0.15">
      <c r="A39" s="16">
        <v>483</v>
      </c>
      <c r="B39" s="3" t="s">
        <v>260</v>
      </c>
      <c r="C39" s="3" t="s">
        <v>385</v>
      </c>
      <c r="D39" s="3" t="s">
        <v>456</v>
      </c>
      <c r="E39" s="17" t="s">
        <v>569</v>
      </c>
      <c r="F39" s="18" t="s">
        <v>261</v>
      </c>
      <c r="G39" s="3">
        <v>38</v>
      </c>
      <c r="H39" s="187">
        <f t="shared" si="0"/>
        <v>200000</v>
      </c>
      <c r="I39" s="42"/>
      <c r="J39" s="217">
        <v>100000</v>
      </c>
      <c r="K39" s="218" t="s">
        <v>456</v>
      </c>
      <c r="M39" s="21">
        <f>IF(OR(ISERROR(FIND(DBCS(検索!C$3),DBCS(B39))),検索!C$3=""),0,1)</f>
        <v>0</v>
      </c>
      <c r="N39" s="22">
        <f>IF(OR(ISERROR(FIND(DBCS(検索!D$3),DBCS(C39))),検索!D$3=""),0,1)</f>
        <v>0</v>
      </c>
      <c r="O39" s="22">
        <f>IF(OR(ISERROR(FIND(検索!E$3,D39)),検索!E$3=""),0,1)</f>
        <v>0</v>
      </c>
      <c r="P39" s="20">
        <f>IF(OR(ISERROR(FIND(検索!F$3,E39)),検索!F$3=""),0,1)</f>
        <v>0</v>
      </c>
      <c r="Q39" s="20">
        <f>IF(OR(ISERROR(FIND(検索!G$3,F39)),検索!G$3=""),0,1)</f>
        <v>0</v>
      </c>
      <c r="R39" s="20">
        <f>IF(OR(検索!J$3="00000",M39&amp;N39&amp;O39&amp;P39&amp;Q39&lt;&gt;検索!J$3),0,1)</f>
        <v>0</v>
      </c>
      <c r="S39" s="20">
        <f t="shared" si="1"/>
        <v>0</v>
      </c>
      <c r="T39" s="21">
        <f>IF(OR(ISERROR(FIND(DBCS(検索!C$5),DBCS(B39))),検索!C$5=""),0,1)</f>
        <v>0</v>
      </c>
      <c r="U39" s="22">
        <f>IF(OR(ISERROR(FIND(DBCS(検索!D$5),DBCS(C39))),検索!D$5=""),0,1)</f>
        <v>0</v>
      </c>
      <c r="V39" s="22">
        <f>IF(OR(ISERROR(FIND(検索!E$5,D39)),検索!E$5=""),0,1)</f>
        <v>0</v>
      </c>
      <c r="W39" s="22">
        <f>IF(OR(ISERROR(FIND(検索!F$5,E39)),検索!F$5=""),0,1)</f>
        <v>0</v>
      </c>
      <c r="X39" s="22">
        <f>IF(OR(ISERROR(FIND(検索!G$5,F39)),検索!G$5=""),0,1)</f>
        <v>0</v>
      </c>
      <c r="Y39" s="20">
        <f>IF(OR(検索!J$5="00000",T39&amp;U39&amp;V39&amp;W39&amp;X39&lt;&gt;検索!J$5),0,1)</f>
        <v>0</v>
      </c>
      <c r="Z39" s="23">
        <f t="shared" si="2"/>
        <v>0</v>
      </c>
      <c r="AA39" s="20">
        <f>IF(OR(ISERROR(FIND(DBCS(検索!C$7),DBCS(B39))),検索!C$7=""),0,1)</f>
        <v>0</v>
      </c>
      <c r="AB39" s="20">
        <f>IF(OR(ISERROR(FIND(DBCS(検索!D$7),DBCS(C39))),検索!D$7=""),0,1)</f>
        <v>0</v>
      </c>
      <c r="AC39" s="20">
        <f>IF(OR(ISERROR(FIND(検索!E$7,D39)),検索!E$7=""),0,1)</f>
        <v>0</v>
      </c>
      <c r="AD39" s="20">
        <f>IF(OR(ISERROR(FIND(検索!F$7,E39)),検索!F$7=""),0,1)</f>
        <v>0</v>
      </c>
      <c r="AE39" s="20">
        <f>IF(OR(ISERROR(FIND(検索!G$7,F39)),検索!G$7=""),0,1)</f>
        <v>0</v>
      </c>
      <c r="AF39" s="22">
        <f>IF(OR(検索!J$7="00000",AA39&amp;AB39&amp;AC39&amp;AD39&amp;AE39&lt;&gt;検索!J$7),0,1)</f>
        <v>0</v>
      </c>
      <c r="AG39" s="23">
        <f t="shared" si="3"/>
        <v>0</v>
      </c>
      <c r="AH39" s="20">
        <f>IF(検索!K$3=0,R39,S39)</f>
        <v>0</v>
      </c>
      <c r="AI39" s="20">
        <f>IF(検索!K$5=0,Y39,Z39)</f>
        <v>0</v>
      </c>
      <c r="AJ39" s="20">
        <f>IF(検索!K$7=0,AF39,AG39)</f>
        <v>0</v>
      </c>
      <c r="AK39" s="38">
        <f>IF(IF(検索!J$5="00000",AH39,IF(検索!K$4=0,AH39+AI39,AH39*AI39)*IF(AND(検索!K$6=1,検索!J$7&lt;&gt;"00000"),AJ39,1)+IF(AND(検索!K$6=0,検索!J$7&lt;&gt;"00000"),AJ39,0))&gt;0,MAX($AK$2:AK38)+1,0)</f>
        <v>0</v>
      </c>
    </row>
    <row r="40" spans="1:37" ht="13.5" customHeight="1" x14ac:dyDescent="0.15">
      <c r="A40" s="16">
        <v>496</v>
      </c>
      <c r="B40" s="3" t="s">
        <v>301</v>
      </c>
      <c r="C40" s="3" t="s">
        <v>386</v>
      </c>
      <c r="D40" s="3" t="s">
        <v>456</v>
      </c>
      <c r="E40" s="17" t="s">
        <v>588</v>
      </c>
      <c r="F40" s="18" t="s">
        <v>489</v>
      </c>
      <c r="G40" s="3">
        <v>39</v>
      </c>
      <c r="H40" s="187">
        <f t="shared" si="0"/>
        <v>100000</v>
      </c>
      <c r="I40" s="42"/>
      <c r="J40" s="217">
        <v>100000</v>
      </c>
      <c r="K40" s="218" t="s">
        <v>456</v>
      </c>
      <c r="M40" s="21">
        <f>IF(OR(ISERROR(FIND(DBCS(検索!C$3),DBCS(B40))),検索!C$3=""),0,1)</f>
        <v>0</v>
      </c>
      <c r="N40" s="22">
        <f>IF(OR(ISERROR(FIND(DBCS(検索!D$3),DBCS(C40))),検索!D$3=""),0,1)</f>
        <v>0</v>
      </c>
      <c r="O40" s="22">
        <f>IF(OR(ISERROR(FIND(検索!E$3,D40)),検索!E$3=""),0,1)</f>
        <v>0</v>
      </c>
      <c r="P40" s="20">
        <f>IF(OR(ISERROR(FIND(検索!F$3,E40)),検索!F$3=""),0,1)</f>
        <v>0</v>
      </c>
      <c r="Q40" s="20">
        <f>IF(OR(ISERROR(FIND(検索!G$3,F40)),検索!G$3=""),0,1)</f>
        <v>0</v>
      </c>
      <c r="R40" s="20">
        <f>IF(OR(検索!J$3="00000",M40&amp;N40&amp;O40&amp;P40&amp;Q40&lt;&gt;検索!J$3),0,1)</f>
        <v>0</v>
      </c>
      <c r="S40" s="20">
        <f t="shared" si="1"/>
        <v>0</v>
      </c>
      <c r="T40" s="21">
        <f>IF(OR(ISERROR(FIND(DBCS(検索!C$5),DBCS(B40))),検索!C$5=""),0,1)</f>
        <v>0</v>
      </c>
      <c r="U40" s="22">
        <f>IF(OR(ISERROR(FIND(DBCS(検索!D$5),DBCS(C40))),検索!D$5=""),0,1)</f>
        <v>0</v>
      </c>
      <c r="V40" s="22">
        <f>IF(OR(ISERROR(FIND(検索!E$5,D40)),検索!E$5=""),0,1)</f>
        <v>0</v>
      </c>
      <c r="W40" s="22">
        <f>IF(OR(ISERROR(FIND(検索!F$5,E40)),検索!F$5=""),0,1)</f>
        <v>0</v>
      </c>
      <c r="X40" s="22">
        <f>IF(OR(ISERROR(FIND(検索!G$5,F40)),検索!G$5=""),0,1)</f>
        <v>0</v>
      </c>
      <c r="Y40" s="20">
        <f>IF(OR(検索!J$5="00000",T40&amp;U40&amp;V40&amp;W40&amp;X40&lt;&gt;検索!J$5),0,1)</f>
        <v>0</v>
      </c>
      <c r="Z40" s="23">
        <f t="shared" si="2"/>
        <v>0</v>
      </c>
      <c r="AA40" s="20">
        <f>IF(OR(ISERROR(FIND(DBCS(検索!C$7),DBCS(B40))),検索!C$7=""),0,1)</f>
        <v>0</v>
      </c>
      <c r="AB40" s="20">
        <f>IF(OR(ISERROR(FIND(DBCS(検索!D$7),DBCS(C40))),検索!D$7=""),0,1)</f>
        <v>0</v>
      </c>
      <c r="AC40" s="20">
        <f>IF(OR(ISERROR(FIND(検索!E$7,D40)),検索!E$7=""),0,1)</f>
        <v>0</v>
      </c>
      <c r="AD40" s="20">
        <f>IF(OR(ISERROR(FIND(検索!F$7,E40)),検索!F$7=""),0,1)</f>
        <v>0</v>
      </c>
      <c r="AE40" s="20">
        <f>IF(OR(ISERROR(FIND(検索!G$7,F40)),検索!G$7=""),0,1)</f>
        <v>0</v>
      </c>
      <c r="AF40" s="22">
        <f>IF(OR(検索!J$7="00000",AA40&amp;AB40&amp;AC40&amp;AD40&amp;AE40&lt;&gt;検索!J$7),0,1)</f>
        <v>0</v>
      </c>
      <c r="AG40" s="23">
        <f t="shared" si="3"/>
        <v>0</v>
      </c>
      <c r="AH40" s="20">
        <f>IF(検索!K$3=0,R40,S40)</f>
        <v>0</v>
      </c>
      <c r="AI40" s="20">
        <f>IF(検索!K$5=0,Y40,Z40)</f>
        <v>0</v>
      </c>
      <c r="AJ40" s="20">
        <f>IF(検索!K$7=0,AF40,AG40)</f>
        <v>0</v>
      </c>
      <c r="AK40" s="38">
        <f>IF(IF(検索!J$5="00000",AH40,IF(検索!K$4=0,AH40+AI40,AH40*AI40)*IF(AND(検索!K$6=1,検索!J$7&lt;&gt;"00000"),AJ40,1)+IF(AND(検索!K$6=0,検索!J$7&lt;&gt;"00000"),AJ40,0))&gt;0,MAX($AK$2:AK39)+1,0)</f>
        <v>0</v>
      </c>
    </row>
    <row r="41" spans="1:37" ht="13.5" customHeight="1" x14ac:dyDescent="0.15">
      <c r="A41" s="16">
        <v>509</v>
      </c>
      <c r="B41" s="3" t="s">
        <v>302</v>
      </c>
      <c r="C41" s="3" t="s">
        <v>387</v>
      </c>
      <c r="D41" s="3" t="s">
        <v>456</v>
      </c>
      <c r="E41" s="17" t="s">
        <v>589</v>
      </c>
      <c r="F41" s="18" t="s">
        <v>490</v>
      </c>
      <c r="G41" s="3">
        <v>40</v>
      </c>
      <c r="H41" s="187">
        <f t="shared" si="0"/>
        <v>200000</v>
      </c>
      <c r="I41" s="42"/>
      <c r="J41" s="217">
        <v>100000</v>
      </c>
      <c r="K41" s="218" t="s">
        <v>456</v>
      </c>
      <c r="M41" s="21">
        <f>IF(OR(ISERROR(FIND(DBCS(検索!C$3),DBCS(B41))),検索!C$3=""),0,1)</f>
        <v>0</v>
      </c>
      <c r="N41" s="22">
        <f>IF(OR(ISERROR(FIND(DBCS(検索!D$3),DBCS(C41))),検索!D$3=""),0,1)</f>
        <v>0</v>
      </c>
      <c r="O41" s="22">
        <f>IF(OR(ISERROR(FIND(検索!E$3,D41)),検索!E$3=""),0,1)</f>
        <v>0</v>
      </c>
      <c r="P41" s="20">
        <f>IF(OR(ISERROR(FIND(検索!F$3,E41)),検索!F$3=""),0,1)</f>
        <v>0</v>
      </c>
      <c r="Q41" s="20">
        <f>IF(OR(ISERROR(FIND(検索!G$3,F41)),検索!G$3=""),0,1)</f>
        <v>0</v>
      </c>
      <c r="R41" s="20">
        <f>IF(OR(検索!J$3="00000",M41&amp;N41&amp;O41&amp;P41&amp;Q41&lt;&gt;検索!J$3),0,1)</f>
        <v>0</v>
      </c>
      <c r="S41" s="20">
        <f t="shared" si="1"/>
        <v>0</v>
      </c>
      <c r="T41" s="21">
        <f>IF(OR(ISERROR(FIND(DBCS(検索!C$5),DBCS(B41))),検索!C$5=""),0,1)</f>
        <v>0</v>
      </c>
      <c r="U41" s="22">
        <f>IF(OR(ISERROR(FIND(DBCS(検索!D$5),DBCS(C41))),検索!D$5=""),0,1)</f>
        <v>0</v>
      </c>
      <c r="V41" s="22">
        <f>IF(OR(ISERROR(FIND(検索!E$5,D41)),検索!E$5=""),0,1)</f>
        <v>0</v>
      </c>
      <c r="W41" s="22">
        <f>IF(OR(ISERROR(FIND(検索!F$5,E41)),検索!F$5=""),0,1)</f>
        <v>0</v>
      </c>
      <c r="X41" s="22">
        <f>IF(OR(ISERROR(FIND(検索!G$5,F41)),検索!G$5=""),0,1)</f>
        <v>0</v>
      </c>
      <c r="Y41" s="20">
        <f>IF(OR(検索!J$5="00000",T41&amp;U41&amp;V41&amp;W41&amp;X41&lt;&gt;検索!J$5),0,1)</f>
        <v>0</v>
      </c>
      <c r="Z41" s="23">
        <f t="shared" si="2"/>
        <v>0</v>
      </c>
      <c r="AA41" s="20">
        <f>IF(OR(ISERROR(FIND(DBCS(検索!C$7),DBCS(B41))),検索!C$7=""),0,1)</f>
        <v>0</v>
      </c>
      <c r="AB41" s="20">
        <f>IF(OR(ISERROR(FIND(DBCS(検索!D$7),DBCS(C41))),検索!D$7=""),0,1)</f>
        <v>0</v>
      </c>
      <c r="AC41" s="20">
        <f>IF(OR(ISERROR(FIND(検索!E$7,D41)),検索!E$7=""),0,1)</f>
        <v>0</v>
      </c>
      <c r="AD41" s="20">
        <f>IF(OR(ISERROR(FIND(検索!F$7,E41)),検索!F$7=""),0,1)</f>
        <v>0</v>
      </c>
      <c r="AE41" s="20">
        <f>IF(OR(ISERROR(FIND(検索!G$7,F41)),検索!G$7=""),0,1)</f>
        <v>0</v>
      </c>
      <c r="AF41" s="22">
        <f>IF(OR(検索!J$7="00000",AA41&amp;AB41&amp;AC41&amp;AD41&amp;AE41&lt;&gt;検索!J$7),0,1)</f>
        <v>0</v>
      </c>
      <c r="AG41" s="23">
        <f t="shared" si="3"/>
        <v>0</v>
      </c>
      <c r="AH41" s="20">
        <f>IF(検索!K$3=0,R41,S41)</f>
        <v>0</v>
      </c>
      <c r="AI41" s="20">
        <f>IF(検索!K$5=0,Y41,Z41)</f>
        <v>0</v>
      </c>
      <c r="AJ41" s="20">
        <f>IF(検索!K$7=0,AF41,AG41)</f>
        <v>0</v>
      </c>
      <c r="AK41" s="38">
        <f>IF(IF(検索!J$5="00000",AH41,IF(検索!K$4=0,AH41+AI41,AH41*AI41)*IF(AND(検索!K$6=1,検索!J$7&lt;&gt;"00000"),AJ41,1)+IF(AND(検索!K$6=0,検索!J$7&lt;&gt;"00000"),AJ41,0))&gt;0,MAX($AK$2:AK40)+1,0)</f>
        <v>0</v>
      </c>
    </row>
    <row r="42" spans="1:37" ht="13.5" customHeight="1" x14ac:dyDescent="0.15">
      <c r="A42" s="16">
        <v>518</v>
      </c>
      <c r="B42" s="3" t="s">
        <v>302</v>
      </c>
      <c r="C42" s="3" t="s">
        <v>388</v>
      </c>
      <c r="D42" s="3" t="s">
        <v>456</v>
      </c>
      <c r="E42" s="17" t="s">
        <v>590</v>
      </c>
      <c r="F42" s="18" t="s">
        <v>491</v>
      </c>
      <c r="G42" s="3">
        <v>41</v>
      </c>
      <c r="H42" s="187">
        <f t="shared" si="0"/>
        <v>200000</v>
      </c>
      <c r="I42" s="42"/>
      <c r="J42" s="217">
        <v>100000</v>
      </c>
      <c r="K42" s="218" t="s">
        <v>456</v>
      </c>
      <c r="M42" s="21">
        <f>IF(OR(ISERROR(FIND(DBCS(検索!C$3),DBCS(B42))),検索!C$3=""),0,1)</f>
        <v>0</v>
      </c>
      <c r="N42" s="22">
        <f>IF(OR(ISERROR(FIND(DBCS(検索!D$3),DBCS(C42))),検索!D$3=""),0,1)</f>
        <v>0</v>
      </c>
      <c r="O42" s="22">
        <f>IF(OR(ISERROR(FIND(検索!E$3,D42)),検索!E$3=""),0,1)</f>
        <v>0</v>
      </c>
      <c r="P42" s="20">
        <f>IF(OR(ISERROR(FIND(検索!F$3,E42)),検索!F$3=""),0,1)</f>
        <v>0</v>
      </c>
      <c r="Q42" s="20">
        <f>IF(OR(ISERROR(FIND(検索!G$3,F42)),検索!G$3=""),0,1)</f>
        <v>0</v>
      </c>
      <c r="R42" s="20">
        <f>IF(OR(検索!J$3="00000",M42&amp;N42&amp;O42&amp;P42&amp;Q42&lt;&gt;検索!J$3),0,1)</f>
        <v>0</v>
      </c>
      <c r="S42" s="20">
        <f t="shared" si="1"/>
        <v>0</v>
      </c>
      <c r="T42" s="21">
        <f>IF(OR(ISERROR(FIND(DBCS(検索!C$5),DBCS(B42))),検索!C$5=""),0,1)</f>
        <v>0</v>
      </c>
      <c r="U42" s="22">
        <f>IF(OR(ISERROR(FIND(DBCS(検索!D$5),DBCS(C42))),検索!D$5=""),0,1)</f>
        <v>0</v>
      </c>
      <c r="V42" s="22">
        <f>IF(OR(ISERROR(FIND(検索!E$5,D42)),検索!E$5=""),0,1)</f>
        <v>0</v>
      </c>
      <c r="W42" s="22">
        <f>IF(OR(ISERROR(FIND(検索!F$5,E42)),検索!F$5=""),0,1)</f>
        <v>0</v>
      </c>
      <c r="X42" s="22">
        <f>IF(OR(ISERROR(FIND(検索!G$5,F42)),検索!G$5=""),0,1)</f>
        <v>0</v>
      </c>
      <c r="Y42" s="20">
        <f>IF(OR(検索!J$5="00000",T42&amp;U42&amp;V42&amp;W42&amp;X42&lt;&gt;検索!J$5),0,1)</f>
        <v>0</v>
      </c>
      <c r="Z42" s="23">
        <f t="shared" si="2"/>
        <v>0</v>
      </c>
      <c r="AA42" s="20">
        <f>IF(OR(ISERROR(FIND(DBCS(検索!C$7),DBCS(B42))),検索!C$7=""),0,1)</f>
        <v>0</v>
      </c>
      <c r="AB42" s="20">
        <f>IF(OR(ISERROR(FIND(DBCS(検索!D$7),DBCS(C42))),検索!D$7=""),0,1)</f>
        <v>0</v>
      </c>
      <c r="AC42" s="20">
        <f>IF(OR(ISERROR(FIND(検索!E$7,D42)),検索!E$7=""),0,1)</f>
        <v>0</v>
      </c>
      <c r="AD42" s="20">
        <f>IF(OR(ISERROR(FIND(検索!F$7,E42)),検索!F$7=""),0,1)</f>
        <v>0</v>
      </c>
      <c r="AE42" s="20">
        <f>IF(OR(ISERROR(FIND(検索!G$7,F42)),検索!G$7=""),0,1)</f>
        <v>0</v>
      </c>
      <c r="AF42" s="22">
        <f>IF(OR(検索!J$7="00000",AA42&amp;AB42&amp;AC42&amp;AD42&amp;AE42&lt;&gt;検索!J$7),0,1)</f>
        <v>0</v>
      </c>
      <c r="AG42" s="23">
        <f t="shared" si="3"/>
        <v>0</v>
      </c>
      <c r="AH42" s="20">
        <f>IF(検索!K$3=0,R42,S42)</f>
        <v>0</v>
      </c>
      <c r="AI42" s="20">
        <f>IF(検索!K$5=0,Y42,Z42)</f>
        <v>0</v>
      </c>
      <c r="AJ42" s="20">
        <f>IF(検索!K$7=0,AF42,AG42)</f>
        <v>0</v>
      </c>
      <c r="AK42" s="38">
        <f>IF(IF(検索!J$5="00000",AH42,IF(検索!K$4=0,AH42+AI42,AH42*AI42)*IF(AND(検索!K$6=1,検索!J$7&lt;&gt;"00000"),AJ42,1)+IF(AND(検索!K$6=0,検索!J$7&lt;&gt;"00000"),AJ42,0))&gt;0,MAX($AK$2:AK41)+1,0)</f>
        <v>0</v>
      </c>
    </row>
    <row r="43" spans="1:37" ht="13.5" customHeight="1" x14ac:dyDescent="0.15">
      <c r="A43" s="16">
        <v>529</v>
      </c>
      <c r="B43" s="3" t="s">
        <v>303</v>
      </c>
      <c r="C43" s="3" t="s">
        <v>389</v>
      </c>
      <c r="D43" s="3" t="s">
        <v>456</v>
      </c>
      <c r="E43" s="17" t="s">
        <v>591</v>
      </c>
      <c r="F43" s="18" t="s">
        <v>492</v>
      </c>
      <c r="G43" s="3">
        <v>42</v>
      </c>
      <c r="H43" s="187">
        <f t="shared" si="0"/>
        <v>100000</v>
      </c>
      <c r="I43" s="42"/>
      <c r="J43" s="217">
        <v>100000</v>
      </c>
      <c r="K43" s="218" t="s">
        <v>456</v>
      </c>
      <c r="M43" s="21">
        <f>IF(OR(ISERROR(FIND(DBCS(検索!C$3),DBCS(B43))),検索!C$3=""),0,1)</f>
        <v>0</v>
      </c>
      <c r="N43" s="22">
        <f>IF(OR(ISERROR(FIND(DBCS(検索!D$3),DBCS(C43))),検索!D$3=""),0,1)</f>
        <v>0</v>
      </c>
      <c r="O43" s="22">
        <f>IF(OR(ISERROR(FIND(検索!E$3,D43)),検索!E$3=""),0,1)</f>
        <v>0</v>
      </c>
      <c r="P43" s="20">
        <f>IF(OR(ISERROR(FIND(検索!F$3,E43)),検索!F$3=""),0,1)</f>
        <v>0</v>
      </c>
      <c r="Q43" s="20">
        <f>IF(OR(ISERROR(FIND(検索!G$3,F43)),検索!G$3=""),0,1)</f>
        <v>0</v>
      </c>
      <c r="R43" s="20">
        <f>IF(OR(検索!J$3="00000",M43&amp;N43&amp;O43&amp;P43&amp;Q43&lt;&gt;検索!J$3),0,1)</f>
        <v>0</v>
      </c>
      <c r="S43" s="20">
        <f t="shared" si="1"/>
        <v>0</v>
      </c>
      <c r="T43" s="21">
        <f>IF(OR(ISERROR(FIND(DBCS(検索!C$5),DBCS(B43))),検索!C$5=""),0,1)</f>
        <v>0</v>
      </c>
      <c r="U43" s="22">
        <f>IF(OR(ISERROR(FIND(DBCS(検索!D$5),DBCS(C43))),検索!D$5=""),0,1)</f>
        <v>0</v>
      </c>
      <c r="V43" s="22">
        <f>IF(OR(ISERROR(FIND(検索!E$5,D43)),検索!E$5=""),0,1)</f>
        <v>0</v>
      </c>
      <c r="W43" s="22">
        <f>IF(OR(ISERROR(FIND(検索!F$5,E43)),検索!F$5=""),0,1)</f>
        <v>0</v>
      </c>
      <c r="X43" s="22">
        <f>IF(OR(ISERROR(FIND(検索!G$5,F43)),検索!G$5=""),0,1)</f>
        <v>0</v>
      </c>
      <c r="Y43" s="20">
        <f>IF(OR(検索!J$5="00000",T43&amp;U43&amp;V43&amp;W43&amp;X43&lt;&gt;検索!J$5),0,1)</f>
        <v>0</v>
      </c>
      <c r="Z43" s="23">
        <f t="shared" si="2"/>
        <v>0</v>
      </c>
      <c r="AA43" s="20">
        <f>IF(OR(ISERROR(FIND(DBCS(検索!C$7),DBCS(B43))),検索!C$7=""),0,1)</f>
        <v>0</v>
      </c>
      <c r="AB43" s="20">
        <f>IF(OR(ISERROR(FIND(DBCS(検索!D$7),DBCS(C43))),検索!D$7=""),0,1)</f>
        <v>0</v>
      </c>
      <c r="AC43" s="20">
        <f>IF(OR(ISERROR(FIND(検索!E$7,D43)),検索!E$7=""),0,1)</f>
        <v>0</v>
      </c>
      <c r="AD43" s="20">
        <f>IF(OR(ISERROR(FIND(検索!F$7,E43)),検索!F$7=""),0,1)</f>
        <v>0</v>
      </c>
      <c r="AE43" s="20">
        <f>IF(OR(ISERROR(FIND(検索!G$7,F43)),検索!G$7=""),0,1)</f>
        <v>0</v>
      </c>
      <c r="AF43" s="22">
        <f>IF(OR(検索!J$7="00000",AA43&amp;AB43&amp;AC43&amp;AD43&amp;AE43&lt;&gt;検索!J$7),0,1)</f>
        <v>0</v>
      </c>
      <c r="AG43" s="23">
        <f t="shared" si="3"/>
        <v>0</v>
      </c>
      <c r="AH43" s="20">
        <f>IF(検索!K$3=0,R43,S43)</f>
        <v>0</v>
      </c>
      <c r="AI43" s="20">
        <f>IF(検索!K$5=0,Y43,Z43)</f>
        <v>0</v>
      </c>
      <c r="AJ43" s="20">
        <f>IF(検索!K$7=0,AF43,AG43)</f>
        <v>0</v>
      </c>
      <c r="AK43" s="38">
        <f>IF(IF(検索!J$5="00000",AH43,IF(検索!K$4=0,AH43+AI43,AH43*AI43)*IF(AND(検索!K$6=1,検索!J$7&lt;&gt;"00000"),AJ43,1)+IF(AND(検索!K$6=0,検索!J$7&lt;&gt;"00000"),AJ43,0))&gt;0,MAX($AK$2:AK42)+1,0)</f>
        <v>0</v>
      </c>
    </row>
    <row r="44" spans="1:37" ht="13.5" customHeight="1" x14ac:dyDescent="0.15">
      <c r="A44" s="16">
        <v>538</v>
      </c>
      <c r="B44" s="3" t="s">
        <v>304</v>
      </c>
      <c r="C44" s="3" t="s">
        <v>390</v>
      </c>
      <c r="D44" s="3" t="s">
        <v>456</v>
      </c>
      <c r="E44" s="17" t="s">
        <v>592</v>
      </c>
      <c r="F44" s="18" t="s">
        <v>493</v>
      </c>
      <c r="G44" s="3">
        <v>43</v>
      </c>
      <c r="H44" s="187">
        <f t="shared" si="0"/>
        <v>300000</v>
      </c>
      <c r="I44" s="42"/>
      <c r="J44" s="217">
        <v>100000</v>
      </c>
      <c r="K44" s="218" t="s">
        <v>456</v>
      </c>
      <c r="M44" s="21">
        <f>IF(OR(ISERROR(FIND(DBCS(検索!C$3),DBCS(B44))),検索!C$3=""),0,1)</f>
        <v>0</v>
      </c>
      <c r="N44" s="22">
        <f>IF(OR(ISERROR(FIND(DBCS(検索!D$3),DBCS(C44))),検索!D$3=""),0,1)</f>
        <v>0</v>
      </c>
      <c r="O44" s="22">
        <f>IF(OR(ISERROR(FIND(検索!E$3,D44)),検索!E$3=""),0,1)</f>
        <v>0</v>
      </c>
      <c r="P44" s="20">
        <f>IF(OR(ISERROR(FIND(検索!F$3,E44)),検索!F$3=""),0,1)</f>
        <v>0</v>
      </c>
      <c r="Q44" s="20">
        <f>IF(OR(ISERROR(FIND(検索!G$3,F44)),検索!G$3=""),0,1)</f>
        <v>0</v>
      </c>
      <c r="R44" s="20">
        <f>IF(OR(検索!J$3="00000",M44&amp;N44&amp;O44&amp;P44&amp;Q44&lt;&gt;検索!J$3),0,1)</f>
        <v>0</v>
      </c>
      <c r="S44" s="20">
        <f t="shared" si="1"/>
        <v>0</v>
      </c>
      <c r="T44" s="21">
        <f>IF(OR(ISERROR(FIND(DBCS(検索!C$5),DBCS(B44))),検索!C$5=""),0,1)</f>
        <v>0</v>
      </c>
      <c r="U44" s="22">
        <f>IF(OR(ISERROR(FIND(DBCS(検索!D$5),DBCS(C44))),検索!D$5=""),0,1)</f>
        <v>0</v>
      </c>
      <c r="V44" s="22">
        <f>IF(OR(ISERROR(FIND(検索!E$5,D44)),検索!E$5=""),0,1)</f>
        <v>0</v>
      </c>
      <c r="W44" s="22">
        <f>IF(OR(ISERROR(FIND(検索!F$5,E44)),検索!F$5=""),0,1)</f>
        <v>0</v>
      </c>
      <c r="X44" s="22">
        <f>IF(OR(ISERROR(FIND(検索!G$5,F44)),検索!G$5=""),0,1)</f>
        <v>0</v>
      </c>
      <c r="Y44" s="20">
        <f>IF(OR(検索!J$5="00000",T44&amp;U44&amp;V44&amp;W44&amp;X44&lt;&gt;検索!J$5),0,1)</f>
        <v>0</v>
      </c>
      <c r="Z44" s="23">
        <f t="shared" si="2"/>
        <v>0</v>
      </c>
      <c r="AA44" s="20">
        <f>IF(OR(ISERROR(FIND(DBCS(検索!C$7),DBCS(B44))),検索!C$7=""),0,1)</f>
        <v>0</v>
      </c>
      <c r="AB44" s="20">
        <f>IF(OR(ISERROR(FIND(DBCS(検索!D$7),DBCS(C44))),検索!D$7=""),0,1)</f>
        <v>0</v>
      </c>
      <c r="AC44" s="20">
        <f>IF(OR(ISERROR(FIND(検索!E$7,D44)),検索!E$7=""),0,1)</f>
        <v>0</v>
      </c>
      <c r="AD44" s="20">
        <f>IF(OR(ISERROR(FIND(検索!F$7,E44)),検索!F$7=""),0,1)</f>
        <v>0</v>
      </c>
      <c r="AE44" s="20">
        <f>IF(OR(ISERROR(FIND(検索!G$7,F44)),検索!G$7=""),0,1)</f>
        <v>0</v>
      </c>
      <c r="AF44" s="22">
        <f>IF(OR(検索!J$7="00000",AA44&amp;AB44&amp;AC44&amp;AD44&amp;AE44&lt;&gt;検索!J$7),0,1)</f>
        <v>0</v>
      </c>
      <c r="AG44" s="23">
        <f t="shared" si="3"/>
        <v>0</v>
      </c>
      <c r="AH44" s="20">
        <f>IF(検索!K$3=0,R44,S44)</f>
        <v>0</v>
      </c>
      <c r="AI44" s="20">
        <f>IF(検索!K$5=0,Y44,Z44)</f>
        <v>0</v>
      </c>
      <c r="AJ44" s="20">
        <f>IF(検索!K$7=0,AF44,AG44)</f>
        <v>0</v>
      </c>
      <c r="AK44" s="38">
        <f>IF(IF(検索!J$5="00000",AH44,IF(検索!K$4=0,AH44+AI44,AH44*AI44)*IF(AND(検索!K$6=1,検索!J$7&lt;&gt;"00000"),AJ44,1)+IF(AND(検索!K$6=0,検索!J$7&lt;&gt;"00000"),AJ44,0))&gt;0,MAX($AK$2:AK43)+1,0)</f>
        <v>0</v>
      </c>
    </row>
    <row r="45" spans="1:37" ht="13.5" customHeight="1" x14ac:dyDescent="0.15">
      <c r="A45" s="16">
        <v>547</v>
      </c>
      <c r="B45" s="3" t="s">
        <v>304</v>
      </c>
      <c r="C45" s="3" t="s">
        <v>391</v>
      </c>
      <c r="D45" s="3" t="s">
        <v>456</v>
      </c>
      <c r="E45" s="17" t="s">
        <v>566</v>
      </c>
      <c r="F45" s="18" t="s">
        <v>494</v>
      </c>
      <c r="G45" s="3">
        <v>44</v>
      </c>
      <c r="H45" s="187">
        <f t="shared" si="0"/>
        <v>300000</v>
      </c>
      <c r="I45" s="42"/>
      <c r="J45" s="217">
        <v>100000</v>
      </c>
      <c r="K45" s="218" t="s">
        <v>456</v>
      </c>
      <c r="M45" s="21">
        <f>IF(OR(ISERROR(FIND(DBCS(検索!C$3),DBCS(B45))),検索!C$3=""),0,1)</f>
        <v>0</v>
      </c>
      <c r="N45" s="22">
        <f>IF(OR(ISERROR(FIND(DBCS(検索!D$3),DBCS(C45))),検索!D$3=""),0,1)</f>
        <v>0</v>
      </c>
      <c r="O45" s="22">
        <f>IF(OR(ISERROR(FIND(検索!E$3,D45)),検索!E$3=""),0,1)</f>
        <v>0</v>
      </c>
      <c r="P45" s="20">
        <f>IF(OR(ISERROR(FIND(検索!F$3,E45)),検索!F$3=""),0,1)</f>
        <v>0</v>
      </c>
      <c r="Q45" s="20">
        <f>IF(OR(ISERROR(FIND(検索!G$3,F45)),検索!G$3=""),0,1)</f>
        <v>0</v>
      </c>
      <c r="R45" s="20">
        <f>IF(OR(検索!J$3="00000",M45&amp;N45&amp;O45&amp;P45&amp;Q45&lt;&gt;検索!J$3),0,1)</f>
        <v>0</v>
      </c>
      <c r="S45" s="20">
        <f t="shared" si="1"/>
        <v>0</v>
      </c>
      <c r="T45" s="21">
        <f>IF(OR(ISERROR(FIND(DBCS(検索!C$5),DBCS(B45))),検索!C$5=""),0,1)</f>
        <v>0</v>
      </c>
      <c r="U45" s="22">
        <f>IF(OR(ISERROR(FIND(DBCS(検索!D$5),DBCS(C45))),検索!D$5=""),0,1)</f>
        <v>0</v>
      </c>
      <c r="V45" s="22">
        <f>IF(OR(ISERROR(FIND(検索!E$5,D45)),検索!E$5=""),0,1)</f>
        <v>0</v>
      </c>
      <c r="W45" s="22">
        <f>IF(OR(ISERROR(FIND(検索!F$5,E45)),検索!F$5=""),0,1)</f>
        <v>0</v>
      </c>
      <c r="X45" s="22">
        <f>IF(OR(ISERROR(FIND(検索!G$5,F45)),検索!G$5=""),0,1)</f>
        <v>0</v>
      </c>
      <c r="Y45" s="20">
        <f>IF(OR(検索!J$5="00000",T45&amp;U45&amp;V45&amp;W45&amp;X45&lt;&gt;検索!J$5),0,1)</f>
        <v>0</v>
      </c>
      <c r="Z45" s="23">
        <f t="shared" si="2"/>
        <v>0</v>
      </c>
      <c r="AA45" s="20">
        <f>IF(OR(ISERROR(FIND(DBCS(検索!C$7),DBCS(B45))),検索!C$7=""),0,1)</f>
        <v>0</v>
      </c>
      <c r="AB45" s="20">
        <f>IF(OR(ISERROR(FIND(DBCS(検索!D$7),DBCS(C45))),検索!D$7=""),0,1)</f>
        <v>0</v>
      </c>
      <c r="AC45" s="20">
        <f>IF(OR(ISERROR(FIND(検索!E$7,D45)),検索!E$7=""),0,1)</f>
        <v>0</v>
      </c>
      <c r="AD45" s="20">
        <f>IF(OR(ISERROR(FIND(検索!F$7,E45)),検索!F$7=""),0,1)</f>
        <v>0</v>
      </c>
      <c r="AE45" s="20">
        <f>IF(OR(ISERROR(FIND(検索!G$7,F45)),検索!G$7=""),0,1)</f>
        <v>0</v>
      </c>
      <c r="AF45" s="22">
        <f>IF(OR(検索!J$7="00000",AA45&amp;AB45&amp;AC45&amp;AD45&amp;AE45&lt;&gt;検索!J$7),0,1)</f>
        <v>0</v>
      </c>
      <c r="AG45" s="23">
        <f t="shared" si="3"/>
        <v>0</v>
      </c>
      <c r="AH45" s="20">
        <f>IF(検索!K$3=0,R45,S45)</f>
        <v>0</v>
      </c>
      <c r="AI45" s="20">
        <f>IF(検索!K$5=0,Y45,Z45)</f>
        <v>0</v>
      </c>
      <c r="AJ45" s="20">
        <f>IF(検索!K$7=0,AF45,AG45)</f>
        <v>0</v>
      </c>
      <c r="AK45" s="38">
        <f>IF(IF(検索!J$5="00000",AH45,IF(検索!K$4=0,AH45+AI45,AH45*AI45)*IF(AND(検索!K$6=1,検索!J$7&lt;&gt;"00000"),AJ45,1)+IF(AND(検索!K$6=0,検索!J$7&lt;&gt;"00000"),AJ45,0))&gt;0,MAX($AK$2:AK44)+1,0)</f>
        <v>0</v>
      </c>
    </row>
    <row r="46" spans="1:37" ht="13.5" customHeight="1" x14ac:dyDescent="0.15">
      <c r="A46" s="16">
        <v>550</v>
      </c>
      <c r="B46" s="3" t="s">
        <v>304</v>
      </c>
      <c r="C46" s="3" t="s">
        <v>392</v>
      </c>
      <c r="D46" s="3" t="s">
        <v>456</v>
      </c>
      <c r="E46" s="17" t="s">
        <v>593</v>
      </c>
      <c r="F46" s="18" t="s">
        <v>495</v>
      </c>
      <c r="G46" s="3">
        <v>45</v>
      </c>
      <c r="H46" s="187">
        <f t="shared" si="0"/>
        <v>300000</v>
      </c>
      <c r="I46" s="42"/>
      <c r="J46" s="217">
        <v>100000</v>
      </c>
      <c r="K46" s="218" t="s">
        <v>456</v>
      </c>
      <c r="M46" s="21">
        <f>IF(OR(ISERROR(FIND(DBCS(検索!C$3),DBCS(B46))),検索!C$3=""),0,1)</f>
        <v>0</v>
      </c>
      <c r="N46" s="22">
        <f>IF(OR(ISERROR(FIND(DBCS(検索!D$3),DBCS(C46))),検索!D$3=""),0,1)</f>
        <v>0</v>
      </c>
      <c r="O46" s="22">
        <f>IF(OR(ISERROR(FIND(検索!E$3,D46)),検索!E$3=""),0,1)</f>
        <v>0</v>
      </c>
      <c r="P46" s="20">
        <f>IF(OR(ISERROR(FIND(検索!F$3,E46)),検索!F$3=""),0,1)</f>
        <v>0</v>
      </c>
      <c r="Q46" s="20">
        <f>IF(OR(ISERROR(FIND(検索!G$3,F46)),検索!G$3=""),0,1)</f>
        <v>0</v>
      </c>
      <c r="R46" s="20">
        <f>IF(OR(検索!J$3="00000",M46&amp;N46&amp;O46&amp;P46&amp;Q46&lt;&gt;検索!J$3),0,1)</f>
        <v>0</v>
      </c>
      <c r="S46" s="20">
        <f t="shared" si="1"/>
        <v>0</v>
      </c>
      <c r="T46" s="21">
        <f>IF(OR(ISERROR(FIND(DBCS(検索!C$5),DBCS(B46))),検索!C$5=""),0,1)</f>
        <v>0</v>
      </c>
      <c r="U46" s="22">
        <f>IF(OR(ISERROR(FIND(DBCS(検索!D$5),DBCS(C46))),検索!D$5=""),0,1)</f>
        <v>0</v>
      </c>
      <c r="V46" s="22">
        <f>IF(OR(ISERROR(FIND(検索!E$5,D46)),検索!E$5=""),0,1)</f>
        <v>0</v>
      </c>
      <c r="W46" s="22">
        <f>IF(OR(ISERROR(FIND(検索!F$5,E46)),検索!F$5=""),0,1)</f>
        <v>0</v>
      </c>
      <c r="X46" s="22">
        <f>IF(OR(ISERROR(FIND(検索!G$5,F46)),検索!G$5=""),0,1)</f>
        <v>0</v>
      </c>
      <c r="Y46" s="20">
        <f>IF(OR(検索!J$5="00000",T46&amp;U46&amp;V46&amp;W46&amp;X46&lt;&gt;検索!J$5),0,1)</f>
        <v>0</v>
      </c>
      <c r="Z46" s="23">
        <f t="shared" si="2"/>
        <v>0</v>
      </c>
      <c r="AA46" s="20">
        <f>IF(OR(ISERROR(FIND(DBCS(検索!C$7),DBCS(B46))),検索!C$7=""),0,1)</f>
        <v>0</v>
      </c>
      <c r="AB46" s="20">
        <f>IF(OR(ISERROR(FIND(DBCS(検索!D$7),DBCS(C46))),検索!D$7=""),0,1)</f>
        <v>0</v>
      </c>
      <c r="AC46" s="20">
        <f>IF(OR(ISERROR(FIND(検索!E$7,D46)),検索!E$7=""),0,1)</f>
        <v>0</v>
      </c>
      <c r="AD46" s="20">
        <f>IF(OR(ISERROR(FIND(検索!F$7,E46)),検索!F$7=""),0,1)</f>
        <v>0</v>
      </c>
      <c r="AE46" s="20">
        <f>IF(OR(ISERROR(FIND(検索!G$7,F46)),検索!G$7=""),0,1)</f>
        <v>0</v>
      </c>
      <c r="AF46" s="22">
        <f>IF(OR(検索!J$7="00000",AA46&amp;AB46&amp;AC46&amp;AD46&amp;AE46&lt;&gt;検索!J$7),0,1)</f>
        <v>0</v>
      </c>
      <c r="AG46" s="23">
        <f t="shared" si="3"/>
        <v>0</v>
      </c>
      <c r="AH46" s="20">
        <f>IF(検索!K$3=0,R46,S46)</f>
        <v>0</v>
      </c>
      <c r="AI46" s="20">
        <f>IF(検索!K$5=0,Y46,Z46)</f>
        <v>0</v>
      </c>
      <c r="AJ46" s="20">
        <f>IF(検索!K$7=0,AF46,AG46)</f>
        <v>0</v>
      </c>
      <c r="AK46" s="38">
        <f>IF(IF(検索!J$5="00000",AH46,IF(検索!K$4=0,AH46+AI46,AH46*AI46)*IF(AND(検索!K$6=1,検索!J$7&lt;&gt;"00000"),AJ46,1)+IF(AND(検索!K$6=0,検索!J$7&lt;&gt;"00000"),AJ46,0))&gt;0,MAX($AK$2:AK45)+1,0)</f>
        <v>0</v>
      </c>
    </row>
    <row r="47" spans="1:37" ht="13.5" customHeight="1" x14ac:dyDescent="0.15">
      <c r="A47" s="16">
        <v>563</v>
      </c>
      <c r="B47" s="3" t="s">
        <v>305</v>
      </c>
      <c r="C47" s="3" t="s">
        <v>393</v>
      </c>
      <c r="D47" s="3" t="s">
        <v>456</v>
      </c>
      <c r="E47" s="17" t="s">
        <v>585</v>
      </c>
      <c r="F47" s="18" t="s">
        <v>496</v>
      </c>
      <c r="G47" s="3">
        <v>46</v>
      </c>
      <c r="H47" s="187">
        <f t="shared" si="0"/>
        <v>100000</v>
      </c>
      <c r="I47" s="42"/>
      <c r="J47" s="217">
        <v>100000</v>
      </c>
      <c r="K47" s="218" t="s">
        <v>456</v>
      </c>
      <c r="M47" s="21">
        <f>IF(OR(ISERROR(FIND(DBCS(検索!C$3),DBCS(B47))),検索!C$3=""),0,1)</f>
        <v>0</v>
      </c>
      <c r="N47" s="22">
        <f>IF(OR(ISERROR(FIND(DBCS(検索!D$3),DBCS(C47))),検索!D$3=""),0,1)</f>
        <v>0</v>
      </c>
      <c r="O47" s="22">
        <f>IF(OR(ISERROR(FIND(検索!E$3,D47)),検索!E$3=""),0,1)</f>
        <v>0</v>
      </c>
      <c r="P47" s="20">
        <f>IF(OR(ISERROR(FIND(検索!F$3,E47)),検索!F$3=""),0,1)</f>
        <v>0</v>
      </c>
      <c r="Q47" s="20">
        <f>IF(OR(ISERROR(FIND(検索!G$3,F47)),検索!G$3=""),0,1)</f>
        <v>0</v>
      </c>
      <c r="R47" s="20">
        <f>IF(OR(検索!J$3="00000",M47&amp;N47&amp;O47&amp;P47&amp;Q47&lt;&gt;検索!J$3),0,1)</f>
        <v>0</v>
      </c>
      <c r="S47" s="20">
        <f t="shared" si="1"/>
        <v>0</v>
      </c>
      <c r="T47" s="21">
        <f>IF(OR(ISERROR(FIND(DBCS(検索!C$5),DBCS(B47))),検索!C$5=""),0,1)</f>
        <v>0</v>
      </c>
      <c r="U47" s="22">
        <f>IF(OR(ISERROR(FIND(DBCS(検索!D$5),DBCS(C47))),検索!D$5=""),0,1)</f>
        <v>0</v>
      </c>
      <c r="V47" s="22">
        <f>IF(OR(ISERROR(FIND(検索!E$5,D47)),検索!E$5=""),0,1)</f>
        <v>0</v>
      </c>
      <c r="W47" s="22">
        <f>IF(OR(ISERROR(FIND(検索!F$5,E47)),検索!F$5=""),0,1)</f>
        <v>0</v>
      </c>
      <c r="X47" s="22">
        <f>IF(OR(ISERROR(FIND(検索!G$5,F47)),検索!G$5=""),0,1)</f>
        <v>0</v>
      </c>
      <c r="Y47" s="20">
        <f>IF(OR(検索!J$5="00000",T47&amp;U47&amp;V47&amp;W47&amp;X47&lt;&gt;検索!J$5),0,1)</f>
        <v>0</v>
      </c>
      <c r="Z47" s="23">
        <f t="shared" si="2"/>
        <v>0</v>
      </c>
      <c r="AA47" s="20">
        <f>IF(OR(ISERROR(FIND(DBCS(検索!C$7),DBCS(B47))),検索!C$7=""),0,1)</f>
        <v>0</v>
      </c>
      <c r="AB47" s="20">
        <f>IF(OR(ISERROR(FIND(DBCS(検索!D$7),DBCS(C47))),検索!D$7=""),0,1)</f>
        <v>0</v>
      </c>
      <c r="AC47" s="20">
        <f>IF(OR(ISERROR(FIND(検索!E$7,D47)),検索!E$7=""),0,1)</f>
        <v>0</v>
      </c>
      <c r="AD47" s="20">
        <f>IF(OR(ISERROR(FIND(検索!F$7,E47)),検索!F$7=""),0,1)</f>
        <v>0</v>
      </c>
      <c r="AE47" s="20">
        <f>IF(OR(ISERROR(FIND(検索!G$7,F47)),検索!G$7=""),0,1)</f>
        <v>0</v>
      </c>
      <c r="AF47" s="22">
        <f>IF(OR(検索!J$7="00000",AA47&amp;AB47&amp;AC47&amp;AD47&amp;AE47&lt;&gt;検索!J$7),0,1)</f>
        <v>0</v>
      </c>
      <c r="AG47" s="23">
        <f t="shared" si="3"/>
        <v>0</v>
      </c>
      <c r="AH47" s="20">
        <f>IF(検索!K$3=0,R47,S47)</f>
        <v>0</v>
      </c>
      <c r="AI47" s="20">
        <f>IF(検索!K$5=0,Y47,Z47)</f>
        <v>0</v>
      </c>
      <c r="AJ47" s="20">
        <f>IF(検索!K$7=0,AF47,AG47)</f>
        <v>0</v>
      </c>
      <c r="AK47" s="38">
        <f>IF(IF(検索!J$5="00000",AH47,IF(検索!K$4=0,AH47+AI47,AH47*AI47)*IF(AND(検索!K$6=1,検索!J$7&lt;&gt;"00000"),AJ47,1)+IF(AND(検索!K$6=0,検索!J$7&lt;&gt;"00000"),AJ47,0))&gt;0,MAX($AK$2:AK46)+1,0)</f>
        <v>0</v>
      </c>
    </row>
    <row r="48" spans="1:37" ht="13.5" customHeight="1" x14ac:dyDescent="0.15">
      <c r="A48" s="16">
        <v>574</v>
      </c>
      <c r="B48" s="3" t="s">
        <v>306</v>
      </c>
      <c r="C48" s="3" t="s">
        <v>394</v>
      </c>
      <c r="D48" s="3" t="s">
        <v>456</v>
      </c>
      <c r="E48" s="17" t="s">
        <v>594</v>
      </c>
      <c r="F48" s="18" t="s">
        <v>497</v>
      </c>
      <c r="G48" s="3">
        <v>47</v>
      </c>
      <c r="H48" s="187">
        <f t="shared" si="0"/>
        <v>100000</v>
      </c>
      <c r="I48" s="42"/>
      <c r="J48" s="217">
        <v>100000</v>
      </c>
      <c r="K48" s="218" t="s">
        <v>456</v>
      </c>
      <c r="M48" s="21">
        <f>IF(OR(ISERROR(FIND(DBCS(検索!C$3),DBCS(B48))),検索!C$3=""),0,1)</f>
        <v>0</v>
      </c>
      <c r="N48" s="22">
        <f>IF(OR(ISERROR(FIND(DBCS(検索!D$3),DBCS(C48))),検索!D$3=""),0,1)</f>
        <v>0</v>
      </c>
      <c r="O48" s="22">
        <f>IF(OR(ISERROR(FIND(検索!E$3,D48)),検索!E$3=""),0,1)</f>
        <v>0</v>
      </c>
      <c r="P48" s="20">
        <f>IF(OR(ISERROR(FIND(検索!F$3,E48)),検索!F$3=""),0,1)</f>
        <v>0</v>
      </c>
      <c r="Q48" s="20">
        <f>IF(OR(ISERROR(FIND(検索!G$3,F48)),検索!G$3=""),0,1)</f>
        <v>0</v>
      </c>
      <c r="R48" s="20">
        <f>IF(OR(検索!J$3="00000",M48&amp;N48&amp;O48&amp;P48&amp;Q48&lt;&gt;検索!J$3),0,1)</f>
        <v>0</v>
      </c>
      <c r="S48" s="20">
        <f t="shared" si="1"/>
        <v>0</v>
      </c>
      <c r="T48" s="21">
        <f>IF(OR(ISERROR(FIND(DBCS(検索!C$5),DBCS(B48))),検索!C$5=""),0,1)</f>
        <v>0</v>
      </c>
      <c r="U48" s="22">
        <f>IF(OR(ISERROR(FIND(DBCS(検索!D$5),DBCS(C48))),検索!D$5=""),0,1)</f>
        <v>0</v>
      </c>
      <c r="V48" s="22">
        <f>IF(OR(ISERROR(FIND(検索!E$5,D48)),検索!E$5=""),0,1)</f>
        <v>0</v>
      </c>
      <c r="W48" s="22">
        <f>IF(OR(ISERROR(FIND(検索!F$5,E48)),検索!F$5=""),0,1)</f>
        <v>0</v>
      </c>
      <c r="X48" s="22">
        <f>IF(OR(ISERROR(FIND(検索!G$5,F48)),検索!G$5=""),0,1)</f>
        <v>0</v>
      </c>
      <c r="Y48" s="20">
        <f>IF(OR(検索!J$5="00000",T48&amp;U48&amp;V48&amp;W48&amp;X48&lt;&gt;検索!J$5),0,1)</f>
        <v>0</v>
      </c>
      <c r="Z48" s="23">
        <f t="shared" si="2"/>
        <v>0</v>
      </c>
      <c r="AA48" s="20">
        <f>IF(OR(ISERROR(FIND(DBCS(検索!C$7),DBCS(B48))),検索!C$7=""),0,1)</f>
        <v>0</v>
      </c>
      <c r="AB48" s="20">
        <f>IF(OR(ISERROR(FIND(DBCS(検索!D$7),DBCS(C48))),検索!D$7=""),0,1)</f>
        <v>0</v>
      </c>
      <c r="AC48" s="20">
        <f>IF(OR(ISERROR(FIND(検索!E$7,D48)),検索!E$7=""),0,1)</f>
        <v>0</v>
      </c>
      <c r="AD48" s="20">
        <f>IF(OR(ISERROR(FIND(検索!F$7,E48)),検索!F$7=""),0,1)</f>
        <v>0</v>
      </c>
      <c r="AE48" s="20">
        <f>IF(OR(ISERROR(FIND(検索!G$7,F48)),検索!G$7=""),0,1)</f>
        <v>0</v>
      </c>
      <c r="AF48" s="22">
        <f>IF(OR(検索!J$7="00000",AA48&amp;AB48&amp;AC48&amp;AD48&amp;AE48&lt;&gt;検索!J$7),0,1)</f>
        <v>0</v>
      </c>
      <c r="AG48" s="23">
        <f t="shared" si="3"/>
        <v>0</v>
      </c>
      <c r="AH48" s="20">
        <f>IF(検索!K$3=0,R48,S48)</f>
        <v>0</v>
      </c>
      <c r="AI48" s="20">
        <f>IF(検索!K$5=0,Y48,Z48)</f>
        <v>0</v>
      </c>
      <c r="AJ48" s="20">
        <f>IF(検索!K$7=0,AF48,AG48)</f>
        <v>0</v>
      </c>
      <c r="AK48" s="38">
        <f>IF(IF(検索!J$5="00000",AH48,IF(検索!K$4=0,AH48+AI48,AH48*AI48)*IF(AND(検索!K$6=1,検索!J$7&lt;&gt;"00000"),AJ48,1)+IF(AND(検索!K$6=0,検索!J$7&lt;&gt;"00000"),AJ48,0))&gt;0,MAX($AK$2:AK47)+1,0)</f>
        <v>0</v>
      </c>
    </row>
    <row r="49" spans="1:37" ht="13.5" customHeight="1" x14ac:dyDescent="0.15">
      <c r="A49" s="16">
        <v>585</v>
      </c>
      <c r="B49" s="3" t="s">
        <v>307</v>
      </c>
      <c r="C49" s="3" t="s">
        <v>395</v>
      </c>
      <c r="D49" s="3" t="s">
        <v>456</v>
      </c>
      <c r="E49" s="17" t="s">
        <v>593</v>
      </c>
      <c r="F49" s="18" t="s">
        <v>498</v>
      </c>
      <c r="G49" s="3">
        <v>48</v>
      </c>
      <c r="H49" s="187">
        <f t="shared" si="0"/>
        <v>100000</v>
      </c>
      <c r="I49" s="42"/>
      <c r="J49" s="217">
        <v>100000</v>
      </c>
      <c r="K49" s="218" t="s">
        <v>456</v>
      </c>
      <c r="M49" s="21">
        <f>IF(OR(ISERROR(FIND(DBCS(検索!C$3),DBCS(B49))),検索!C$3=""),0,1)</f>
        <v>0</v>
      </c>
      <c r="N49" s="22">
        <f>IF(OR(ISERROR(FIND(DBCS(検索!D$3),DBCS(C49))),検索!D$3=""),0,1)</f>
        <v>0</v>
      </c>
      <c r="O49" s="22">
        <f>IF(OR(ISERROR(FIND(検索!E$3,D49)),検索!E$3=""),0,1)</f>
        <v>0</v>
      </c>
      <c r="P49" s="20">
        <f>IF(OR(ISERROR(FIND(検索!F$3,E49)),検索!F$3=""),0,1)</f>
        <v>0</v>
      </c>
      <c r="Q49" s="20">
        <f>IF(OR(ISERROR(FIND(検索!G$3,F49)),検索!G$3=""),0,1)</f>
        <v>0</v>
      </c>
      <c r="R49" s="20">
        <f>IF(OR(検索!J$3="00000",M49&amp;N49&amp;O49&amp;P49&amp;Q49&lt;&gt;検索!J$3),0,1)</f>
        <v>0</v>
      </c>
      <c r="S49" s="20">
        <f t="shared" si="1"/>
        <v>0</v>
      </c>
      <c r="T49" s="21">
        <f>IF(OR(ISERROR(FIND(DBCS(検索!C$5),DBCS(B49))),検索!C$5=""),0,1)</f>
        <v>0</v>
      </c>
      <c r="U49" s="22">
        <f>IF(OR(ISERROR(FIND(DBCS(検索!D$5),DBCS(C49))),検索!D$5=""),0,1)</f>
        <v>0</v>
      </c>
      <c r="V49" s="22">
        <f>IF(OR(ISERROR(FIND(検索!E$5,D49)),検索!E$5=""),0,1)</f>
        <v>0</v>
      </c>
      <c r="W49" s="22">
        <f>IF(OR(ISERROR(FIND(検索!F$5,E49)),検索!F$5=""),0,1)</f>
        <v>0</v>
      </c>
      <c r="X49" s="22">
        <f>IF(OR(ISERROR(FIND(検索!G$5,F49)),検索!G$5=""),0,1)</f>
        <v>0</v>
      </c>
      <c r="Y49" s="20">
        <f>IF(OR(検索!J$5="00000",T49&amp;U49&amp;V49&amp;W49&amp;X49&lt;&gt;検索!J$5),0,1)</f>
        <v>0</v>
      </c>
      <c r="Z49" s="23">
        <f t="shared" si="2"/>
        <v>0</v>
      </c>
      <c r="AA49" s="20">
        <f>IF(OR(ISERROR(FIND(DBCS(検索!C$7),DBCS(B49))),検索!C$7=""),0,1)</f>
        <v>0</v>
      </c>
      <c r="AB49" s="20">
        <f>IF(OR(ISERROR(FIND(DBCS(検索!D$7),DBCS(C49))),検索!D$7=""),0,1)</f>
        <v>0</v>
      </c>
      <c r="AC49" s="20">
        <f>IF(OR(ISERROR(FIND(検索!E$7,D49)),検索!E$7=""),0,1)</f>
        <v>0</v>
      </c>
      <c r="AD49" s="20">
        <f>IF(OR(ISERROR(FIND(検索!F$7,E49)),検索!F$7=""),0,1)</f>
        <v>0</v>
      </c>
      <c r="AE49" s="20">
        <f>IF(OR(ISERROR(FIND(検索!G$7,F49)),検索!G$7=""),0,1)</f>
        <v>0</v>
      </c>
      <c r="AF49" s="22">
        <f>IF(OR(検索!J$7="00000",AA49&amp;AB49&amp;AC49&amp;AD49&amp;AE49&lt;&gt;検索!J$7),0,1)</f>
        <v>0</v>
      </c>
      <c r="AG49" s="23">
        <f t="shared" si="3"/>
        <v>0</v>
      </c>
      <c r="AH49" s="20">
        <f>IF(検索!K$3=0,R49,S49)</f>
        <v>0</v>
      </c>
      <c r="AI49" s="20">
        <f>IF(検索!K$5=0,Y49,Z49)</f>
        <v>0</v>
      </c>
      <c r="AJ49" s="20">
        <f>IF(検索!K$7=0,AF49,AG49)</f>
        <v>0</v>
      </c>
      <c r="AK49" s="38">
        <f>IF(IF(検索!J$5="00000",AH49,IF(検索!K$4=0,AH49+AI49,AH49*AI49)*IF(AND(検索!K$6=1,検索!J$7&lt;&gt;"00000"),AJ49,1)+IF(AND(検索!K$6=0,検索!J$7&lt;&gt;"00000"),AJ49,0))&gt;0,MAX($AK$2:AK48)+1,0)</f>
        <v>0</v>
      </c>
    </row>
    <row r="50" spans="1:37" ht="13.5" customHeight="1" x14ac:dyDescent="0.15">
      <c r="A50" s="16">
        <v>595</v>
      </c>
      <c r="B50" s="3" t="s">
        <v>308</v>
      </c>
      <c r="C50" s="3" t="s">
        <v>396</v>
      </c>
      <c r="D50" s="3" t="s">
        <v>456</v>
      </c>
      <c r="E50" s="17" t="s">
        <v>595</v>
      </c>
      <c r="F50" s="18" t="s">
        <v>499</v>
      </c>
      <c r="G50" s="3">
        <v>49</v>
      </c>
      <c r="H50" s="187">
        <f t="shared" si="0"/>
        <v>100000</v>
      </c>
      <c r="I50" s="42"/>
      <c r="J50" s="217">
        <v>100000</v>
      </c>
      <c r="K50" s="218" t="s">
        <v>456</v>
      </c>
      <c r="M50" s="21">
        <f>IF(OR(ISERROR(FIND(DBCS(検索!C$3),DBCS(B50))),検索!C$3=""),0,1)</f>
        <v>0</v>
      </c>
      <c r="N50" s="22">
        <f>IF(OR(ISERROR(FIND(DBCS(検索!D$3),DBCS(C50))),検索!D$3=""),0,1)</f>
        <v>0</v>
      </c>
      <c r="O50" s="22">
        <f>IF(OR(ISERROR(FIND(検索!E$3,D50)),検索!E$3=""),0,1)</f>
        <v>0</v>
      </c>
      <c r="P50" s="20">
        <f>IF(OR(ISERROR(FIND(検索!F$3,E50)),検索!F$3=""),0,1)</f>
        <v>0</v>
      </c>
      <c r="Q50" s="20">
        <f>IF(OR(ISERROR(FIND(検索!G$3,F50)),検索!G$3=""),0,1)</f>
        <v>0</v>
      </c>
      <c r="R50" s="20">
        <f>IF(OR(検索!J$3="00000",M50&amp;N50&amp;O50&amp;P50&amp;Q50&lt;&gt;検索!J$3),0,1)</f>
        <v>0</v>
      </c>
      <c r="S50" s="20">
        <f t="shared" si="1"/>
        <v>0</v>
      </c>
      <c r="T50" s="21">
        <f>IF(OR(ISERROR(FIND(DBCS(検索!C$5),DBCS(B50))),検索!C$5=""),0,1)</f>
        <v>0</v>
      </c>
      <c r="U50" s="22">
        <f>IF(OR(ISERROR(FIND(DBCS(検索!D$5),DBCS(C50))),検索!D$5=""),0,1)</f>
        <v>0</v>
      </c>
      <c r="V50" s="22">
        <f>IF(OR(ISERROR(FIND(検索!E$5,D50)),検索!E$5=""),0,1)</f>
        <v>0</v>
      </c>
      <c r="W50" s="22">
        <f>IF(OR(ISERROR(FIND(検索!F$5,E50)),検索!F$5=""),0,1)</f>
        <v>0</v>
      </c>
      <c r="X50" s="22">
        <f>IF(OR(ISERROR(FIND(検索!G$5,F50)),検索!G$5=""),0,1)</f>
        <v>0</v>
      </c>
      <c r="Y50" s="20">
        <f>IF(OR(検索!J$5="00000",T50&amp;U50&amp;V50&amp;W50&amp;X50&lt;&gt;検索!J$5),0,1)</f>
        <v>0</v>
      </c>
      <c r="Z50" s="23">
        <f t="shared" si="2"/>
        <v>0</v>
      </c>
      <c r="AA50" s="20">
        <f>IF(OR(ISERROR(FIND(DBCS(検索!C$7),DBCS(B50))),検索!C$7=""),0,1)</f>
        <v>0</v>
      </c>
      <c r="AB50" s="20">
        <f>IF(OR(ISERROR(FIND(DBCS(検索!D$7),DBCS(C50))),検索!D$7=""),0,1)</f>
        <v>0</v>
      </c>
      <c r="AC50" s="20">
        <f>IF(OR(ISERROR(FIND(検索!E$7,D50)),検索!E$7=""),0,1)</f>
        <v>0</v>
      </c>
      <c r="AD50" s="20">
        <f>IF(OR(ISERROR(FIND(検索!F$7,E50)),検索!F$7=""),0,1)</f>
        <v>0</v>
      </c>
      <c r="AE50" s="20">
        <f>IF(OR(ISERROR(FIND(検索!G$7,F50)),検索!G$7=""),0,1)</f>
        <v>0</v>
      </c>
      <c r="AF50" s="22">
        <f>IF(OR(検索!J$7="00000",AA50&amp;AB50&amp;AC50&amp;AD50&amp;AE50&lt;&gt;検索!J$7),0,1)</f>
        <v>0</v>
      </c>
      <c r="AG50" s="23">
        <f t="shared" si="3"/>
        <v>0</v>
      </c>
      <c r="AH50" s="20">
        <f>IF(検索!K$3=0,R50,S50)</f>
        <v>0</v>
      </c>
      <c r="AI50" s="20">
        <f>IF(検索!K$5=0,Y50,Z50)</f>
        <v>0</v>
      </c>
      <c r="AJ50" s="20">
        <f>IF(検索!K$7=0,AF50,AG50)</f>
        <v>0</v>
      </c>
      <c r="AK50" s="38">
        <f>IF(IF(検索!J$5="00000",AH50,IF(検索!K$4=0,AH50+AI50,AH50*AI50)*IF(AND(検索!K$6=1,検索!J$7&lt;&gt;"00000"),AJ50,1)+IF(AND(検索!K$6=0,検索!J$7&lt;&gt;"00000"),AJ50,0))&gt;0,MAX($AK$2:AK49)+1,0)</f>
        <v>0</v>
      </c>
    </row>
    <row r="51" spans="1:37" ht="13.5" customHeight="1" x14ac:dyDescent="0.15">
      <c r="A51" s="16">
        <v>600</v>
      </c>
      <c r="B51" s="3" t="s">
        <v>309</v>
      </c>
      <c r="C51" s="3" t="s">
        <v>397</v>
      </c>
      <c r="D51" s="3" t="s">
        <v>456</v>
      </c>
      <c r="E51" s="17" t="s">
        <v>596</v>
      </c>
      <c r="F51" s="18" t="s">
        <v>500</v>
      </c>
      <c r="G51" s="3">
        <v>50</v>
      </c>
      <c r="H51" s="187">
        <f t="shared" si="0"/>
        <v>100000</v>
      </c>
      <c r="I51" s="42"/>
      <c r="J51" s="217">
        <v>100000</v>
      </c>
      <c r="K51" s="218" t="s">
        <v>456</v>
      </c>
      <c r="M51" s="21">
        <f>IF(OR(ISERROR(FIND(DBCS(検索!C$3),DBCS(B51))),検索!C$3=""),0,1)</f>
        <v>0</v>
      </c>
      <c r="N51" s="22">
        <f>IF(OR(ISERROR(FIND(DBCS(検索!D$3),DBCS(C51))),検索!D$3=""),0,1)</f>
        <v>0</v>
      </c>
      <c r="O51" s="22">
        <f>IF(OR(ISERROR(FIND(検索!E$3,D51)),検索!E$3=""),0,1)</f>
        <v>0</v>
      </c>
      <c r="P51" s="20">
        <f>IF(OR(ISERROR(FIND(検索!F$3,E51)),検索!F$3=""),0,1)</f>
        <v>0</v>
      </c>
      <c r="Q51" s="20">
        <f>IF(OR(ISERROR(FIND(検索!G$3,F51)),検索!G$3=""),0,1)</f>
        <v>0</v>
      </c>
      <c r="R51" s="20">
        <f>IF(OR(検索!J$3="00000",M51&amp;N51&amp;O51&amp;P51&amp;Q51&lt;&gt;検索!J$3),0,1)</f>
        <v>0</v>
      </c>
      <c r="S51" s="20">
        <f t="shared" si="1"/>
        <v>0</v>
      </c>
      <c r="T51" s="21">
        <f>IF(OR(ISERROR(FIND(DBCS(検索!C$5),DBCS(B51))),検索!C$5=""),0,1)</f>
        <v>0</v>
      </c>
      <c r="U51" s="22">
        <f>IF(OR(ISERROR(FIND(DBCS(検索!D$5),DBCS(C51))),検索!D$5=""),0,1)</f>
        <v>0</v>
      </c>
      <c r="V51" s="22">
        <f>IF(OR(ISERROR(FIND(検索!E$5,D51)),検索!E$5=""),0,1)</f>
        <v>0</v>
      </c>
      <c r="W51" s="22">
        <f>IF(OR(ISERROR(FIND(検索!F$5,E51)),検索!F$5=""),0,1)</f>
        <v>0</v>
      </c>
      <c r="X51" s="22">
        <f>IF(OR(ISERROR(FIND(検索!G$5,F51)),検索!G$5=""),0,1)</f>
        <v>0</v>
      </c>
      <c r="Y51" s="20">
        <f>IF(OR(検索!J$5="00000",T51&amp;U51&amp;V51&amp;W51&amp;X51&lt;&gt;検索!J$5),0,1)</f>
        <v>0</v>
      </c>
      <c r="Z51" s="23">
        <f t="shared" si="2"/>
        <v>0</v>
      </c>
      <c r="AA51" s="20">
        <f>IF(OR(ISERROR(FIND(DBCS(検索!C$7),DBCS(B51))),検索!C$7=""),0,1)</f>
        <v>0</v>
      </c>
      <c r="AB51" s="20">
        <f>IF(OR(ISERROR(FIND(DBCS(検索!D$7),DBCS(C51))),検索!D$7=""),0,1)</f>
        <v>0</v>
      </c>
      <c r="AC51" s="20">
        <f>IF(OR(ISERROR(FIND(検索!E$7,D51)),検索!E$7=""),0,1)</f>
        <v>0</v>
      </c>
      <c r="AD51" s="20">
        <f>IF(OR(ISERROR(FIND(検索!F$7,E51)),検索!F$7=""),0,1)</f>
        <v>0</v>
      </c>
      <c r="AE51" s="20">
        <f>IF(OR(ISERROR(FIND(検索!G$7,F51)),検索!G$7=""),0,1)</f>
        <v>0</v>
      </c>
      <c r="AF51" s="22">
        <f>IF(OR(検索!J$7="00000",AA51&amp;AB51&amp;AC51&amp;AD51&amp;AE51&lt;&gt;検索!J$7),0,1)</f>
        <v>0</v>
      </c>
      <c r="AG51" s="23">
        <f t="shared" si="3"/>
        <v>0</v>
      </c>
      <c r="AH51" s="20">
        <f>IF(検索!K$3=0,R51,S51)</f>
        <v>0</v>
      </c>
      <c r="AI51" s="20">
        <f>IF(検索!K$5=0,Y51,Z51)</f>
        <v>0</v>
      </c>
      <c r="AJ51" s="20">
        <f>IF(検索!K$7=0,AF51,AG51)</f>
        <v>0</v>
      </c>
      <c r="AK51" s="38">
        <f>IF(IF(検索!J$5="00000",AH51,IF(検索!K$4=0,AH51+AI51,AH51*AI51)*IF(AND(検索!K$6=1,検索!J$7&lt;&gt;"00000"),AJ51,1)+IF(AND(検索!K$6=0,検索!J$7&lt;&gt;"00000"),AJ51,0))&gt;0,MAX($AK$2:AK50)+1,0)</f>
        <v>0</v>
      </c>
    </row>
    <row r="52" spans="1:37" ht="13.5" customHeight="1" x14ac:dyDescent="0.15">
      <c r="A52" s="16">
        <v>612</v>
      </c>
      <c r="B52" s="3" t="s">
        <v>310</v>
      </c>
      <c r="C52" s="3" t="s">
        <v>398</v>
      </c>
      <c r="D52" s="3" t="s">
        <v>456</v>
      </c>
      <c r="E52" s="17" t="s">
        <v>597</v>
      </c>
      <c r="F52" s="18" t="s">
        <v>501</v>
      </c>
      <c r="G52" s="3">
        <v>51</v>
      </c>
      <c r="H52" s="187">
        <f t="shared" si="0"/>
        <v>200000</v>
      </c>
      <c r="I52" s="42"/>
      <c r="J52" s="217">
        <v>100000</v>
      </c>
      <c r="K52" s="218" t="s">
        <v>456</v>
      </c>
      <c r="M52" s="21">
        <f>IF(OR(ISERROR(FIND(DBCS(検索!C$3),DBCS(B52))),検索!C$3=""),0,1)</f>
        <v>0</v>
      </c>
      <c r="N52" s="22">
        <f>IF(OR(ISERROR(FIND(DBCS(検索!D$3),DBCS(C52))),検索!D$3=""),0,1)</f>
        <v>0</v>
      </c>
      <c r="O52" s="22">
        <f>IF(OR(ISERROR(FIND(検索!E$3,D52)),検索!E$3=""),0,1)</f>
        <v>0</v>
      </c>
      <c r="P52" s="20">
        <f>IF(OR(ISERROR(FIND(検索!F$3,E52)),検索!F$3=""),0,1)</f>
        <v>0</v>
      </c>
      <c r="Q52" s="20">
        <f>IF(OR(ISERROR(FIND(検索!G$3,F52)),検索!G$3=""),0,1)</f>
        <v>0</v>
      </c>
      <c r="R52" s="20">
        <f>IF(OR(検索!J$3="00000",M52&amp;N52&amp;O52&amp;P52&amp;Q52&lt;&gt;検索!J$3),0,1)</f>
        <v>0</v>
      </c>
      <c r="S52" s="20">
        <f t="shared" si="1"/>
        <v>0</v>
      </c>
      <c r="T52" s="21">
        <f>IF(OR(ISERROR(FIND(DBCS(検索!C$5),DBCS(B52))),検索!C$5=""),0,1)</f>
        <v>0</v>
      </c>
      <c r="U52" s="22">
        <f>IF(OR(ISERROR(FIND(DBCS(検索!D$5),DBCS(C52))),検索!D$5=""),0,1)</f>
        <v>0</v>
      </c>
      <c r="V52" s="22">
        <f>IF(OR(ISERROR(FIND(検索!E$5,D52)),検索!E$5=""),0,1)</f>
        <v>0</v>
      </c>
      <c r="W52" s="22">
        <f>IF(OR(ISERROR(FIND(検索!F$5,E52)),検索!F$5=""),0,1)</f>
        <v>0</v>
      </c>
      <c r="X52" s="22">
        <f>IF(OR(ISERROR(FIND(検索!G$5,F52)),検索!G$5=""),0,1)</f>
        <v>0</v>
      </c>
      <c r="Y52" s="20">
        <f>IF(OR(検索!J$5="00000",T52&amp;U52&amp;V52&amp;W52&amp;X52&lt;&gt;検索!J$5),0,1)</f>
        <v>0</v>
      </c>
      <c r="Z52" s="23">
        <f t="shared" si="2"/>
        <v>0</v>
      </c>
      <c r="AA52" s="20">
        <f>IF(OR(ISERROR(FIND(DBCS(検索!C$7),DBCS(B52))),検索!C$7=""),0,1)</f>
        <v>0</v>
      </c>
      <c r="AB52" s="20">
        <f>IF(OR(ISERROR(FIND(DBCS(検索!D$7),DBCS(C52))),検索!D$7=""),0,1)</f>
        <v>0</v>
      </c>
      <c r="AC52" s="20">
        <f>IF(OR(ISERROR(FIND(検索!E$7,D52)),検索!E$7=""),0,1)</f>
        <v>0</v>
      </c>
      <c r="AD52" s="20">
        <f>IF(OR(ISERROR(FIND(検索!F$7,E52)),検索!F$7=""),0,1)</f>
        <v>0</v>
      </c>
      <c r="AE52" s="20">
        <f>IF(OR(ISERROR(FIND(検索!G$7,F52)),検索!G$7=""),0,1)</f>
        <v>0</v>
      </c>
      <c r="AF52" s="22">
        <f>IF(OR(検索!J$7="00000",AA52&amp;AB52&amp;AC52&amp;AD52&amp;AE52&lt;&gt;検索!J$7),0,1)</f>
        <v>0</v>
      </c>
      <c r="AG52" s="23">
        <f t="shared" si="3"/>
        <v>0</v>
      </c>
      <c r="AH52" s="20">
        <f>IF(検索!K$3=0,R52,S52)</f>
        <v>0</v>
      </c>
      <c r="AI52" s="20">
        <f>IF(検索!K$5=0,Y52,Z52)</f>
        <v>0</v>
      </c>
      <c r="AJ52" s="20">
        <f>IF(検索!K$7=0,AF52,AG52)</f>
        <v>0</v>
      </c>
      <c r="AK52" s="38">
        <f>IF(IF(検索!J$5="00000",AH52,IF(検索!K$4=0,AH52+AI52,AH52*AI52)*IF(AND(検索!K$6=1,検索!J$7&lt;&gt;"00000"),AJ52,1)+IF(AND(検索!K$6=0,検索!J$7&lt;&gt;"00000"),AJ52,0))&gt;0,MAX($AK$2:AK51)+1,0)</f>
        <v>0</v>
      </c>
    </row>
    <row r="53" spans="1:37" ht="13.5" customHeight="1" x14ac:dyDescent="0.15">
      <c r="A53" s="16">
        <v>621</v>
      </c>
      <c r="B53" s="3" t="s">
        <v>310</v>
      </c>
      <c r="C53" s="3" t="s">
        <v>399</v>
      </c>
      <c r="D53" s="3" t="s">
        <v>456</v>
      </c>
      <c r="E53" s="17" t="s">
        <v>598</v>
      </c>
      <c r="F53" s="18" t="s">
        <v>502</v>
      </c>
      <c r="G53" s="3">
        <v>52</v>
      </c>
      <c r="H53" s="187">
        <f t="shared" si="0"/>
        <v>200000</v>
      </c>
      <c r="I53" s="42"/>
      <c r="J53" s="217">
        <v>100000</v>
      </c>
      <c r="K53" s="218" t="s">
        <v>456</v>
      </c>
      <c r="M53" s="21">
        <f>IF(OR(ISERROR(FIND(DBCS(検索!C$3),DBCS(B53))),検索!C$3=""),0,1)</f>
        <v>0</v>
      </c>
      <c r="N53" s="22">
        <f>IF(OR(ISERROR(FIND(DBCS(検索!D$3),DBCS(C53))),検索!D$3=""),0,1)</f>
        <v>0</v>
      </c>
      <c r="O53" s="22">
        <f>IF(OR(ISERROR(FIND(検索!E$3,D53)),検索!E$3=""),0,1)</f>
        <v>0</v>
      </c>
      <c r="P53" s="20">
        <f>IF(OR(ISERROR(FIND(検索!F$3,E53)),検索!F$3=""),0,1)</f>
        <v>0</v>
      </c>
      <c r="Q53" s="20">
        <f>IF(OR(ISERROR(FIND(検索!G$3,F53)),検索!G$3=""),0,1)</f>
        <v>0</v>
      </c>
      <c r="R53" s="20">
        <f>IF(OR(検索!J$3="00000",M53&amp;N53&amp;O53&amp;P53&amp;Q53&lt;&gt;検索!J$3),0,1)</f>
        <v>0</v>
      </c>
      <c r="S53" s="20">
        <f t="shared" si="1"/>
        <v>0</v>
      </c>
      <c r="T53" s="21">
        <f>IF(OR(ISERROR(FIND(DBCS(検索!C$5),DBCS(B53))),検索!C$5=""),0,1)</f>
        <v>0</v>
      </c>
      <c r="U53" s="22">
        <f>IF(OR(ISERROR(FIND(DBCS(検索!D$5),DBCS(C53))),検索!D$5=""),0,1)</f>
        <v>0</v>
      </c>
      <c r="V53" s="22">
        <f>IF(OR(ISERROR(FIND(検索!E$5,D53)),検索!E$5=""),0,1)</f>
        <v>0</v>
      </c>
      <c r="W53" s="22">
        <f>IF(OR(ISERROR(FIND(検索!F$5,E53)),検索!F$5=""),0,1)</f>
        <v>0</v>
      </c>
      <c r="X53" s="22">
        <f>IF(OR(ISERROR(FIND(検索!G$5,F53)),検索!G$5=""),0,1)</f>
        <v>0</v>
      </c>
      <c r="Y53" s="20">
        <f>IF(OR(検索!J$5="00000",T53&amp;U53&amp;V53&amp;W53&amp;X53&lt;&gt;検索!J$5),0,1)</f>
        <v>0</v>
      </c>
      <c r="Z53" s="23">
        <f t="shared" si="2"/>
        <v>0</v>
      </c>
      <c r="AA53" s="20">
        <f>IF(OR(ISERROR(FIND(DBCS(検索!C$7),DBCS(B53))),検索!C$7=""),0,1)</f>
        <v>0</v>
      </c>
      <c r="AB53" s="20">
        <f>IF(OR(ISERROR(FIND(DBCS(検索!D$7),DBCS(C53))),検索!D$7=""),0,1)</f>
        <v>0</v>
      </c>
      <c r="AC53" s="20">
        <f>IF(OR(ISERROR(FIND(検索!E$7,D53)),検索!E$7=""),0,1)</f>
        <v>0</v>
      </c>
      <c r="AD53" s="20">
        <f>IF(OR(ISERROR(FIND(検索!F$7,E53)),検索!F$7=""),0,1)</f>
        <v>0</v>
      </c>
      <c r="AE53" s="20">
        <f>IF(OR(ISERROR(FIND(検索!G$7,F53)),検索!G$7=""),0,1)</f>
        <v>0</v>
      </c>
      <c r="AF53" s="22">
        <f>IF(OR(検索!J$7="00000",AA53&amp;AB53&amp;AC53&amp;AD53&amp;AE53&lt;&gt;検索!J$7),0,1)</f>
        <v>0</v>
      </c>
      <c r="AG53" s="23">
        <f t="shared" si="3"/>
        <v>0</v>
      </c>
      <c r="AH53" s="20">
        <f>IF(検索!K$3=0,R53,S53)</f>
        <v>0</v>
      </c>
      <c r="AI53" s="20">
        <f>IF(検索!K$5=0,Y53,Z53)</f>
        <v>0</v>
      </c>
      <c r="AJ53" s="20">
        <f>IF(検索!K$7=0,AF53,AG53)</f>
        <v>0</v>
      </c>
      <c r="AK53" s="38">
        <f>IF(IF(検索!J$5="00000",AH53,IF(検索!K$4=0,AH53+AI53,AH53*AI53)*IF(AND(検索!K$6=1,検索!J$7&lt;&gt;"00000"),AJ53,1)+IF(AND(検索!K$6=0,検索!J$7&lt;&gt;"00000"),AJ53,0))&gt;0,MAX($AK$2:AK52)+1,0)</f>
        <v>0</v>
      </c>
    </row>
    <row r="54" spans="1:37" ht="13.5" customHeight="1" x14ac:dyDescent="0.15">
      <c r="A54" s="16">
        <v>638</v>
      </c>
      <c r="B54" s="3" t="s">
        <v>311</v>
      </c>
      <c r="C54" s="3" t="s">
        <v>400</v>
      </c>
      <c r="D54" s="3" t="s">
        <v>456</v>
      </c>
      <c r="E54" s="17" t="s">
        <v>559</v>
      </c>
      <c r="F54" s="18" t="s">
        <v>503</v>
      </c>
      <c r="G54" s="3">
        <v>53</v>
      </c>
      <c r="H54" s="187">
        <f t="shared" si="0"/>
        <v>100000</v>
      </c>
      <c r="I54" s="42"/>
      <c r="J54" s="217">
        <v>100000</v>
      </c>
      <c r="K54" s="218" t="s">
        <v>456</v>
      </c>
      <c r="M54" s="21">
        <f>IF(OR(ISERROR(FIND(DBCS(検索!C$3),DBCS(B54))),検索!C$3=""),0,1)</f>
        <v>0</v>
      </c>
      <c r="N54" s="22">
        <f>IF(OR(ISERROR(FIND(DBCS(検索!D$3),DBCS(C54))),検索!D$3=""),0,1)</f>
        <v>0</v>
      </c>
      <c r="O54" s="22">
        <f>IF(OR(ISERROR(FIND(検索!E$3,D54)),検索!E$3=""),0,1)</f>
        <v>0</v>
      </c>
      <c r="P54" s="20">
        <f>IF(OR(ISERROR(FIND(検索!F$3,E54)),検索!F$3=""),0,1)</f>
        <v>0</v>
      </c>
      <c r="Q54" s="20">
        <f>IF(OR(ISERROR(FIND(検索!G$3,F54)),検索!G$3=""),0,1)</f>
        <v>0</v>
      </c>
      <c r="R54" s="20">
        <f>IF(OR(検索!J$3="00000",M54&amp;N54&amp;O54&amp;P54&amp;Q54&lt;&gt;検索!J$3),0,1)</f>
        <v>0</v>
      </c>
      <c r="S54" s="20">
        <f t="shared" si="1"/>
        <v>0</v>
      </c>
      <c r="T54" s="21">
        <f>IF(OR(ISERROR(FIND(DBCS(検索!C$5),DBCS(B54))),検索!C$5=""),0,1)</f>
        <v>0</v>
      </c>
      <c r="U54" s="22">
        <f>IF(OR(ISERROR(FIND(DBCS(検索!D$5),DBCS(C54))),検索!D$5=""),0,1)</f>
        <v>0</v>
      </c>
      <c r="V54" s="22">
        <f>IF(OR(ISERROR(FIND(検索!E$5,D54)),検索!E$5=""),0,1)</f>
        <v>0</v>
      </c>
      <c r="W54" s="22">
        <f>IF(OR(ISERROR(FIND(検索!F$5,E54)),検索!F$5=""),0,1)</f>
        <v>0</v>
      </c>
      <c r="X54" s="22">
        <f>IF(OR(ISERROR(FIND(検索!G$5,F54)),検索!G$5=""),0,1)</f>
        <v>0</v>
      </c>
      <c r="Y54" s="20">
        <f>IF(OR(検索!J$5="00000",T54&amp;U54&amp;V54&amp;W54&amp;X54&lt;&gt;検索!J$5),0,1)</f>
        <v>0</v>
      </c>
      <c r="Z54" s="23">
        <f t="shared" si="2"/>
        <v>0</v>
      </c>
      <c r="AA54" s="20">
        <f>IF(OR(ISERROR(FIND(DBCS(検索!C$7),DBCS(B54))),検索!C$7=""),0,1)</f>
        <v>0</v>
      </c>
      <c r="AB54" s="20">
        <f>IF(OR(ISERROR(FIND(DBCS(検索!D$7),DBCS(C54))),検索!D$7=""),0,1)</f>
        <v>0</v>
      </c>
      <c r="AC54" s="20">
        <f>IF(OR(ISERROR(FIND(検索!E$7,D54)),検索!E$7=""),0,1)</f>
        <v>0</v>
      </c>
      <c r="AD54" s="20">
        <f>IF(OR(ISERROR(FIND(検索!F$7,E54)),検索!F$7=""),0,1)</f>
        <v>0</v>
      </c>
      <c r="AE54" s="20">
        <f>IF(OR(ISERROR(FIND(検索!G$7,F54)),検索!G$7=""),0,1)</f>
        <v>0</v>
      </c>
      <c r="AF54" s="22">
        <f>IF(OR(検索!J$7="00000",AA54&amp;AB54&amp;AC54&amp;AD54&amp;AE54&lt;&gt;検索!J$7),0,1)</f>
        <v>0</v>
      </c>
      <c r="AG54" s="23">
        <f t="shared" si="3"/>
        <v>0</v>
      </c>
      <c r="AH54" s="20">
        <f>IF(検索!K$3=0,R54,S54)</f>
        <v>0</v>
      </c>
      <c r="AI54" s="20">
        <f>IF(検索!K$5=0,Y54,Z54)</f>
        <v>0</v>
      </c>
      <c r="AJ54" s="20">
        <f>IF(検索!K$7=0,AF54,AG54)</f>
        <v>0</v>
      </c>
      <c r="AK54" s="38">
        <f>IF(IF(検索!J$5="00000",AH54,IF(検索!K$4=0,AH54+AI54,AH54*AI54)*IF(AND(検索!K$6=1,検索!J$7&lt;&gt;"00000"),AJ54,1)+IF(AND(検索!K$6=0,検索!J$7&lt;&gt;"00000"),AJ54,0))&gt;0,MAX($AK$2:AK53)+1,0)</f>
        <v>0</v>
      </c>
    </row>
    <row r="55" spans="1:37" ht="13.5" customHeight="1" x14ac:dyDescent="0.15">
      <c r="A55" s="16">
        <v>641</v>
      </c>
      <c r="B55" s="3" t="s">
        <v>312</v>
      </c>
      <c r="C55" s="3" t="s">
        <v>401</v>
      </c>
      <c r="D55" s="3" t="s">
        <v>456</v>
      </c>
      <c r="E55" s="17" t="s">
        <v>599</v>
      </c>
      <c r="F55" s="18" t="s">
        <v>504</v>
      </c>
      <c r="G55" s="3">
        <v>54</v>
      </c>
      <c r="H55" s="187">
        <f t="shared" si="0"/>
        <v>100000</v>
      </c>
      <c r="I55" s="42"/>
      <c r="J55" s="217">
        <v>100000</v>
      </c>
      <c r="K55" s="218" t="s">
        <v>456</v>
      </c>
      <c r="M55" s="21">
        <f>IF(OR(ISERROR(FIND(DBCS(検索!C$3),DBCS(B55))),検索!C$3=""),0,1)</f>
        <v>0</v>
      </c>
      <c r="N55" s="22">
        <f>IF(OR(ISERROR(FIND(DBCS(検索!D$3),DBCS(C55))),検索!D$3=""),0,1)</f>
        <v>0</v>
      </c>
      <c r="O55" s="22">
        <f>IF(OR(ISERROR(FIND(検索!E$3,D55)),検索!E$3=""),0,1)</f>
        <v>0</v>
      </c>
      <c r="P55" s="20">
        <f>IF(OR(ISERROR(FIND(検索!F$3,E55)),検索!F$3=""),0,1)</f>
        <v>0</v>
      </c>
      <c r="Q55" s="20">
        <f>IF(OR(ISERROR(FIND(検索!G$3,F55)),検索!G$3=""),0,1)</f>
        <v>0</v>
      </c>
      <c r="R55" s="20">
        <f>IF(OR(検索!J$3="00000",M55&amp;N55&amp;O55&amp;P55&amp;Q55&lt;&gt;検索!J$3),0,1)</f>
        <v>0</v>
      </c>
      <c r="S55" s="20">
        <f t="shared" si="1"/>
        <v>0</v>
      </c>
      <c r="T55" s="21">
        <f>IF(OR(ISERROR(FIND(DBCS(検索!C$5),DBCS(B55))),検索!C$5=""),0,1)</f>
        <v>0</v>
      </c>
      <c r="U55" s="22">
        <f>IF(OR(ISERROR(FIND(DBCS(検索!D$5),DBCS(C55))),検索!D$5=""),0,1)</f>
        <v>0</v>
      </c>
      <c r="V55" s="22">
        <f>IF(OR(ISERROR(FIND(検索!E$5,D55)),検索!E$5=""),0,1)</f>
        <v>0</v>
      </c>
      <c r="W55" s="22">
        <f>IF(OR(ISERROR(FIND(検索!F$5,E55)),検索!F$5=""),0,1)</f>
        <v>0</v>
      </c>
      <c r="X55" s="22">
        <f>IF(OR(ISERROR(FIND(検索!G$5,F55)),検索!G$5=""),0,1)</f>
        <v>0</v>
      </c>
      <c r="Y55" s="20">
        <f>IF(OR(検索!J$5="00000",T55&amp;U55&amp;V55&amp;W55&amp;X55&lt;&gt;検索!J$5),0,1)</f>
        <v>0</v>
      </c>
      <c r="Z55" s="23">
        <f t="shared" si="2"/>
        <v>0</v>
      </c>
      <c r="AA55" s="20">
        <f>IF(OR(ISERROR(FIND(DBCS(検索!C$7),DBCS(B55))),検索!C$7=""),0,1)</f>
        <v>0</v>
      </c>
      <c r="AB55" s="20">
        <f>IF(OR(ISERROR(FIND(DBCS(検索!D$7),DBCS(C55))),検索!D$7=""),0,1)</f>
        <v>0</v>
      </c>
      <c r="AC55" s="20">
        <f>IF(OR(ISERROR(FIND(検索!E$7,D55)),検索!E$7=""),0,1)</f>
        <v>0</v>
      </c>
      <c r="AD55" s="20">
        <f>IF(OR(ISERROR(FIND(検索!F$7,E55)),検索!F$7=""),0,1)</f>
        <v>0</v>
      </c>
      <c r="AE55" s="20">
        <f>IF(OR(ISERROR(FIND(検索!G$7,F55)),検索!G$7=""),0,1)</f>
        <v>0</v>
      </c>
      <c r="AF55" s="22">
        <f>IF(OR(検索!J$7="00000",AA55&amp;AB55&amp;AC55&amp;AD55&amp;AE55&lt;&gt;検索!J$7),0,1)</f>
        <v>0</v>
      </c>
      <c r="AG55" s="23">
        <f t="shared" si="3"/>
        <v>0</v>
      </c>
      <c r="AH55" s="20">
        <f>IF(検索!K$3=0,R55,S55)</f>
        <v>0</v>
      </c>
      <c r="AI55" s="20">
        <f>IF(検索!K$5=0,Y55,Z55)</f>
        <v>0</v>
      </c>
      <c r="AJ55" s="20">
        <f>IF(検索!K$7=0,AF55,AG55)</f>
        <v>0</v>
      </c>
      <c r="AK55" s="38">
        <f>IF(IF(検索!J$5="00000",AH55,IF(検索!K$4=0,AH55+AI55,AH55*AI55)*IF(AND(検索!K$6=1,検索!J$7&lt;&gt;"00000"),AJ55,1)+IF(AND(検索!K$6=0,検索!J$7&lt;&gt;"00000"),AJ55,0))&gt;0,MAX($AK$2:AK54)+1,0)</f>
        <v>0</v>
      </c>
    </row>
    <row r="56" spans="1:37" ht="13.5" customHeight="1" x14ac:dyDescent="0.15">
      <c r="A56" s="16">
        <v>659</v>
      </c>
      <c r="B56" s="3" t="s">
        <v>313</v>
      </c>
      <c r="C56" s="3" t="s">
        <v>402</v>
      </c>
      <c r="D56" s="3" t="s">
        <v>456</v>
      </c>
      <c r="E56" s="17" t="s">
        <v>600</v>
      </c>
      <c r="F56" s="18" t="s">
        <v>505</v>
      </c>
      <c r="G56" s="3">
        <v>55</v>
      </c>
      <c r="H56" s="187">
        <f t="shared" si="0"/>
        <v>200000</v>
      </c>
      <c r="I56" s="42"/>
      <c r="J56" s="217">
        <v>100000</v>
      </c>
      <c r="K56" s="218" t="s">
        <v>456</v>
      </c>
      <c r="M56" s="21">
        <f>IF(OR(ISERROR(FIND(DBCS(検索!C$3),DBCS(B56))),検索!C$3=""),0,1)</f>
        <v>0</v>
      </c>
      <c r="N56" s="22">
        <f>IF(OR(ISERROR(FIND(DBCS(検索!D$3),DBCS(C56))),検索!D$3=""),0,1)</f>
        <v>0</v>
      </c>
      <c r="O56" s="22">
        <f>IF(OR(ISERROR(FIND(検索!E$3,D56)),検索!E$3=""),0,1)</f>
        <v>0</v>
      </c>
      <c r="P56" s="20">
        <f>IF(OR(ISERROR(FIND(検索!F$3,E56)),検索!F$3=""),0,1)</f>
        <v>0</v>
      </c>
      <c r="Q56" s="20">
        <f>IF(OR(ISERROR(FIND(検索!G$3,F56)),検索!G$3=""),0,1)</f>
        <v>0</v>
      </c>
      <c r="R56" s="20">
        <f>IF(OR(検索!J$3="00000",M56&amp;N56&amp;O56&amp;P56&amp;Q56&lt;&gt;検索!J$3),0,1)</f>
        <v>0</v>
      </c>
      <c r="S56" s="20">
        <f t="shared" si="1"/>
        <v>0</v>
      </c>
      <c r="T56" s="21">
        <f>IF(OR(ISERROR(FIND(DBCS(検索!C$5),DBCS(B56))),検索!C$5=""),0,1)</f>
        <v>0</v>
      </c>
      <c r="U56" s="22">
        <f>IF(OR(ISERROR(FIND(DBCS(検索!D$5),DBCS(C56))),検索!D$5=""),0,1)</f>
        <v>0</v>
      </c>
      <c r="V56" s="22">
        <f>IF(OR(ISERROR(FIND(検索!E$5,D56)),検索!E$5=""),0,1)</f>
        <v>0</v>
      </c>
      <c r="W56" s="22">
        <f>IF(OR(ISERROR(FIND(検索!F$5,E56)),検索!F$5=""),0,1)</f>
        <v>0</v>
      </c>
      <c r="X56" s="22">
        <f>IF(OR(ISERROR(FIND(検索!G$5,F56)),検索!G$5=""),0,1)</f>
        <v>0</v>
      </c>
      <c r="Y56" s="20">
        <f>IF(OR(検索!J$5="00000",T56&amp;U56&amp;V56&amp;W56&amp;X56&lt;&gt;検索!J$5),0,1)</f>
        <v>0</v>
      </c>
      <c r="Z56" s="23">
        <f t="shared" si="2"/>
        <v>0</v>
      </c>
      <c r="AA56" s="20">
        <f>IF(OR(ISERROR(FIND(DBCS(検索!C$7),DBCS(B56))),検索!C$7=""),0,1)</f>
        <v>0</v>
      </c>
      <c r="AB56" s="20">
        <f>IF(OR(ISERROR(FIND(DBCS(検索!D$7),DBCS(C56))),検索!D$7=""),0,1)</f>
        <v>0</v>
      </c>
      <c r="AC56" s="20">
        <f>IF(OR(ISERROR(FIND(検索!E$7,D56)),検索!E$7=""),0,1)</f>
        <v>0</v>
      </c>
      <c r="AD56" s="20">
        <f>IF(OR(ISERROR(FIND(検索!F$7,E56)),検索!F$7=""),0,1)</f>
        <v>0</v>
      </c>
      <c r="AE56" s="20">
        <f>IF(OR(ISERROR(FIND(検索!G$7,F56)),検索!G$7=""),0,1)</f>
        <v>0</v>
      </c>
      <c r="AF56" s="22">
        <f>IF(OR(検索!J$7="00000",AA56&amp;AB56&amp;AC56&amp;AD56&amp;AE56&lt;&gt;検索!J$7),0,1)</f>
        <v>0</v>
      </c>
      <c r="AG56" s="23">
        <f t="shared" si="3"/>
        <v>0</v>
      </c>
      <c r="AH56" s="20">
        <f>IF(検索!K$3=0,R56,S56)</f>
        <v>0</v>
      </c>
      <c r="AI56" s="20">
        <f>IF(検索!K$5=0,Y56,Z56)</f>
        <v>0</v>
      </c>
      <c r="AJ56" s="20">
        <f>IF(検索!K$7=0,AF56,AG56)</f>
        <v>0</v>
      </c>
      <c r="AK56" s="38">
        <f>IF(IF(検索!J$5="00000",AH56,IF(検索!K$4=0,AH56+AI56,AH56*AI56)*IF(AND(検索!K$6=1,検索!J$7&lt;&gt;"00000"),AJ56,1)+IF(AND(検索!K$6=0,検索!J$7&lt;&gt;"00000"),AJ56,0))&gt;0,MAX($AK$2:AK55)+1,0)</f>
        <v>0</v>
      </c>
    </row>
    <row r="57" spans="1:37" ht="13.5" customHeight="1" x14ac:dyDescent="0.15">
      <c r="A57" s="16">
        <v>668</v>
      </c>
      <c r="B57" s="3" t="s">
        <v>313</v>
      </c>
      <c r="C57" s="3" t="s">
        <v>403</v>
      </c>
      <c r="D57" s="3" t="s">
        <v>456</v>
      </c>
      <c r="E57" s="17" t="s">
        <v>569</v>
      </c>
      <c r="F57" s="18" t="s">
        <v>506</v>
      </c>
      <c r="G57" s="3">
        <v>56</v>
      </c>
      <c r="H57" s="187">
        <f t="shared" si="0"/>
        <v>200000</v>
      </c>
      <c r="I57" s="42"/>
      <c r="J57" s="217">
        <v>100000</v>
      </c>
      <c r="K57" s="218" t="s">
        <v>456</v>
      </c>
      <c r="M57" s="21">
        <f>IF(OR(ISERROR(FIND(DBCS(検索!C$3),DBCS(B57))),検索!C$3=""),0,1)</f>
        <v>0</v>
      </c>
      <c r="N57" s="22">
        <f>IF(OR(ISERROR(FIND(DBCS(検索!D$3),DBCS(C57))),検索!D$3=""),0,1)</f>
        <v>0</v>
      </c>
      <c r="O57" s="22">
        <f>IF(OR(ISERROR(FIND(検索!E$3,D57)),検索!E$3=""),0,1)</f>
        <v>0</v>
      </c>
      <c r="P57" s="20">
        <f>IF(OR(ISERROR(FIND(検索!F$3,E57)),検索!F$3=""),0,1)</f>
        <v>0</v>
      </c>
      <c r="Q57" s="20">
        <f>IF(OR(ISERROR(FIND(検索!G$3,F57)),検索!G$3=""),0,1)</f>
        <v>0</v>
      </c>
      <c r="R57" s="20">
        <f>IF(OR(検索!J$3="00000",M57&amp;N57&amp;O57&amp;P57&amp;Q57&lt;&gt;検索!J$3),0,1)</f>
        <v>0</v>
      </c>
      <c r="S57" s="20">
        <f t="shared" si="1"/>
        <v>0</v>
      </c>
      <c r="T57" s="21">
        <f>IF(OR(ISERROR(FIND(DBCS(検索!C$5),DBCS(B57))),検索!C$5=""),0,1)</f>
        <v>0</v>
      </c>
      <c r="U57" s="22">
        <f>IF(OR(ISERROR(FIND(DBCS(検索!D$5),DBCS(C57))),検索!D$5=""),0,1)</f>
        <v>0</v>
      </c>
      <c r="V57" s="22">
        <f>IF(OR(ISERROR(FIND(検索!E$5,D57)),検索!E$5=""),0,1)</f>
        <v>0</v>
      </c>
      <c r="W57" s="22">
        <f>IF(OR(ISERROR(FIND(検索!F$5,E57)),検索!F$5=""),0,1)</f>
        <v>0</v>
      </c>
      <c r="X57" s="22">
        <f>IF(OR(ISERROR(FIND(検索!G$5,F57)),検索!G$5=""),0,1)</f>
        <v>0</v>
      </c>
      <c r="Y57" s="20">
        <f>IF(OR(検索!J$5="00000",T57&amp;U57&amp;V57&amp;W57&amp;X57&lt;&gt;検索!J$5),0,1)</f>
        <v>0</v>
      </c>
      <c r="Z57" s="23">
        <f t="shared" si="2"/>
        <v>0</v>
      </c>
      <c r="AA57" s="20">
        <f>IF(OR(ISERROR(FIND(DBCS(検索!C$7),DBCS(B57))),検索!C$7=""),0,1)</f>
        <v>0</v>
      </c>
      <c r="AB57" s="20">
        <f>IF(OR(ISERROR(FIND(DBCS(検索!D$7),DBCS(C57))),検索!D$7=""),0,1)</f>
        <v>0</v>
      </c>
      <c r="AC57" s="20">
        <f>IF(OR(ISERROR(FIND(検索!E$7,D57)),検索!E$7=""),0,1)</f>
        <v>0</v>
      </c>
      <c r="AD57" s="20">
        <f>IF(OR(ISERROR(FIND(検索!F$7,E57)),検索!F$7=""),0,1)</f>
        <v>0</v>
      </c>
      <c r="AE57" s="20">
        <f>IF(OR(ISERROR(FIND(検索!G$7,F57)),検索!G$7=""),0,1)</f>
        <v>0</v>
      </c>
      <c r="AF57" s="22">
        <f>IF(OR(検索!J$7="00000",AA57&amp;AB57&amp;AC57&amp;AD57&amp;AE57&lt;&gt;検索!J$7),0,1)</f>
        <v>0</v>
      </c>
      <c r="AG57" s="23">
        <f t="shared" si="3"/>
        <v>0</v>
      </c>
      <c r="AH57" s="20">
        <f>IF(検索!K$3=0,R57,S57)</f>
        <v>0</v>
      </c>
      <c r="AI57" s="20">
        <f>IF(検索!K$5=0,Y57,Z57)</f>
        <v>0</v>
      </c>
      <c r="AJ57" s="20">
        <f>IF(検索!K$7=0,AF57,AG57)</f>
        <v>0</v>
      </c>
      <c r="AK57" s="38">
        <f>IF(IF(検索!J$5="00000",AH57,IF(検索!K$4=0,AH57+AI57,AH57*AI57)*IF(AND(検索!K$6=1,検索!J$7&lt;&gt;"00000"),AJ57,1)+IF(AND(検索!K$6=0,検索!J$7&lt;&gt;"00000"),AJ57,0))&gt;0,MAX($AK$2:AK56)+1,0)</f>
        <v>0</v>
      </c>
    </row>
    <row r="58" spans="1:37" ht="13.5" customHeight="1" x14ac:dyDescent="0.15">
      <c r="A58" s="16">
        <v>673</v>
      </c>
      <c r="B58" s="3" t="s">
        <v>314</v>
      </c>
      <c r="C58" s="3" t="s">
        <v>404</v>
      </c>
      <c r="D58" s="3" t="s">
        <v>456</v>
      </c>
      <c r="E58" s="17" t="s">
        <v>601</v>
      </c>
      <c r="F58" s="18" t="s">
        <v>507</v>
      </c>
      <c r="G58" s="3">
        <v>57</v>
      </c>
      <c r="H58" s="187">
        <f t="shared" si="0"/>
        <v>700000</v>
      </c>
      <c r="I58" s="42"/>
      <c r="J58" s="217">
        <v>100000</v>
      </c>
      <c r="K58" s="218" t="s">
        <v>456</v>
      </c>
      <c r="M58" s="21">
        <f>IF(OR(ISERROR(FIND(DBCS(検索!C$3),DBCS(B58))),検索!C$3=""),0,1)</f>
        <v>0</v>
      </c>
      <c r="N58" s="22">
        <f>IF(OR(ISERROR(FIND(DBCS(検索!D$3),DBCS(C58))),検索!D$3=""),0,1)</f>
        <v>0</v>
      </c>
      <c r="O58" s="22">
        <f>IF(OR(ISERROR(FIND(検索!E$3,D58)),検索!E$3=""),0,1)</f>
        <v>0</v>
      </c>
      <c r="P58" s="20">
        <f>IF(OR(ISERROR(FIND(検索!F$3,E58)),検索!F$3=""),0,1)</f>
        <v>0</v>
      </c>
      <c r="Q58" s="20">
        <f>IF(OR(ISERROR(FIND(検索!G$3,F58)),検索!G$3=""),0,1)</f>
        <v>0</v>
      </c>
      <c r="R58" s="20">
        <f>IF(OR(検索!J$3="00000",M58&amp;N58&amp;O58&amp;P58&amp;Q58&lt;&gt;検索!J$3),0,1)</f>
        <v>0</v>
      </c>
      <c r="S58" s="20">
        <f t="shared" si="1"/>
        <v>0</v>
      </c>
      <c r="T58" s="21">
        <f>IF(OR(ISERROR(FIND(DBCS(検索!C$5),DBCS(B58))),検索!C$5=""),0,1)</f>
        <v>0</v>
      </c>
      <c r="U58" s="22">
        <f>IF(OR(ISERROR(FIND(DBCS(検索!D$5),DBCS(C58))),検索!D$5=""),0,1)</f>
        <v>0</v>
      </c>
      <c r="V58" s="22">
        <f>IF(OR(ISERROR(FIND(検索!E$5,D58)),検索!E$5=""),0,1)</f>
        <v>0</v>
      </c>
      <c r="W58" s="22">
        <f>IF(OR(ISERROR(FIND(検索!F$5,E58)),検索!F$5=""),0,1)</f>
        <v>0</v>
      </c>
      <c r="X58" s="22">
        <f>IF(OR(ISERROR(FIND(検索!G$5,F58)),検索!G$5=""),0,1)</f>
        <v>0</v>
      </c>
      <c r="Y58" s="20">
        <f>IF(OR(検索!J$5="00000",T58&amp;U58&amp;V58&amp;W58&amp;X58&lt;&gt;検索!J$5),0,1)</f>
        <v>0</v>
      </c>
      <c r="Z58" s="23">
        <f t="shared" si="2"/>
        <v>0</v>
      </c>
      <c r="AA58" s="20">
        <f>IF(OR(ISERROR(FIND(DBCS(検索!C$7),DBCS(B58))),検索!C$7=""),0,1)</f>
        <v>0</v>
      </c>
      <c r="AB58" s="20">
        <f>IF(OR(ISERROR(FIND(DBCS(検索!D$7),DBCS(C58))),検索!D$7=""),0,1)</f>
        <v>0</v>
      </c>
      <c r="AC58" s="20">
        <f>IF(OR(ISERROR(FIND(検索!E$7,D58)),検索!E$7=""),0,1)</f>
        <v>0</v>
      </c>
      <c r="AD58" s="20">
        <f>IF(OR(ISERROR(FIND(検索!F$7,E58)),検索!F$7=""),0,1)</f>
        <v>0</v>
      </c>
      <c r="AE58" s="20">
        <f>IF(OR(ISERROR(FIND(検索!G$7,F58)),検索!G$7=""),0,1)</f>
        <v>0</v>
      </c>
      <c r="AF58" s="22">
        <f>IF(OR(検索!J$7="00000",AA58&amp;AB58&amp;AC58&amp;AD58&amp;AE58&lt;&gt;検索!J$7),0,1)</f>
        <v>0</v>
      </c>
      <c r="AG58" s="23">
        <f t="shared" si="3"/>
        <v>0</v>
      </c>
      <c r="AH58" s="20">
        <f>IF(検索!K$3=0,R58,S58)</f>
        <v>0</v>
      </c>
      <c r="AI58" s="20">
        <f>IF(検索!K$5=0,Y58,Z58)</f>
        <v>0</v>
      </c>
      <c r="AJ58" s="20">
        <f>IF(検索!K$7=0,AF58,AG58)</f>
        <v>0</v>
      </c>
      <c r="AK58" s="38">
        <f>IF(IF(検索!J$5="00000",AH58,IF(検索!K$4=0,AH58+AI58,AH58*AI58)*IF(AND(検索!K$6=1,検索!J$7&lt;&gt;"00000"),AJ58,1)+IF(AND(検索!K$6=0,検索!J$7&lt;&gt;"00000"),AJ58,0))&gt;0,MAX($AK$2:AK57)+1,0)</f>
        <v>0</v>
      </c>
    </row>
    <row r="59" spans="1:37" ht="13.5" customHeight="1" x14ac:dyDescent="0.15">
      <c r="A59" s="16">
        <v>683</v>
      </c>
      <c r="B59" s="3" t="s">
        <v>314</v>
      </c>
      <c r="C59" s="3" t="s">
        <v>405</v>
      </c>
      <c r="D59" s="3" t="s">
        <v>456</v>
      </c>
      <c r="E59" s="17" t="s">
        <v>602</v>
      </c>
      <c r="F59" s="18" t="s">
        <v>508</v>
      </c>
      <c r="G59" s="3">
        <v>58</v>
      </c>
      <c r="H59" s="187">
        <f t="shared" si="0"/>
        <v>700000</v>
      </c>
      <c r="I59" s="42"/>
      <c r="J59" s="217">
        <v>100000</v>
      </c>
      <c r="K59" s="218" t="s">
        <v>456</v>
      </c>
      <c r="M59" s="21">
        <f>IF(OR(ISERROR(FIND(DBCS(検索!C$3),DBCS(B59))),検索!C$3=""),0,1)</f>
        <v>0</v>
      </c>
      <c r="N59" s="22">
        <f>IF(OR(ISERROR(FIND(DBCS(検索!D$3),DBCS(C59))),検索!D$3=""),0,1)</f>
        <v>0</v>
      </c>
      <c r="O59" s="22">
        <f>IF(OR(ISERROR(FIND(検索!E$3,D59)),検索!E$3=""),0,1)</f>
        <v>0</v>
      </c>
      <c r="P59" s="20">
        <f>IF(OR(ISERROR(FIND(検索!F$3,E59)),検索!F$3=""),0,1)</f>
        <v>0</v>
      </c>
      <c r="Q59" s="20">
        <f>IF(OR(ISERROR(FIND(検索!G$3,F59)),検索!G$3=""),0,1)</f>
        <v>0</v>
      </c>
      <c r="R59" s="20">
        <f>IF(OR(検索!J$3="00000",M59&amp;N59&amp;O59&amp;P59&amp;Q59&lt;&gt;検索!J$3),0,1)</f>
        <v>0</v>
      </c>
      <c r="S59" s="20">
        <f t="shared" si="1"/>
        <v>0</v>
      </c>
      <c r="T59" s="21">
        <f>IF(OR(ISERROR(FIND(DBCS(検索!C$5),DBCS(B59))),検索!C$5=""),0,1)</f>
        <v>0</v>
      </c>
      <c r="U59" s="22">
        <f>IF(OR(ISERROR(FIND(DBCS(検索!D$5),DBCS(C59))),検索!D$5=""),0,1)</f>
        <v>0</v>
      </c>
      <c r="V59" s="22">
        <f>IF(OR(ISERROR(FIND(検索!E$5,D59)),検索!E$5=""),0,1)</f>
        <v>0</v>
      </c>
      <c r="W59" s="22">
        <f>IF(OR(ISERROR(FIND(検索!F$5,E59)),検索!F$5=""),0,1)</f>
        <v>0</v>
      </c>
      <c r="X59" s="22">
        <f>IF(OR(ISERROR(FIND(検索!G$5,F59)),検索!G$5=""),0,1)</f>
        <v>0</v>
      </c>
      <c r="Y59" s="20">
        <f>IF(OR(検索!J$5="00000",T59&amp;U59&amp;V59&amp;W59&amp;X59&lt;&gt;検索!J$5),0,1)</f>
        <v>0</v>
      </c>
      <c r="Z59" s="23">
        <f t="shared" si="2"/>
        <v>0</v>
      </c>
      <c r="AA59" s="20">
        <f>IF(OR(ISERROR(FIND(DBCS(検索!C$7),DBCS(B59))),検索!C$7=""),0,1)</f>
        <v>0</v>
      </c>
      <c r="AB59" s="20">
        <f>IF(OR(ISERROR(FIND(DBCS(検索!D$7),DBCS(C59))),検索!D$7=""),0,1)</f>
        <v>0</v>
      </c>
      <c r="AC59" s="20">
        <f>IF(OR(ISERROR(FIND(検索!E$7,D59)),検索!E$7=""),0,1)</f>
        <v>0</v>
      </c>
      <c r="AD59" s="20">
        <f>IF(OR(ISERROR(FIND(検索!F$7,E59)),検索!F$7=""),0,1)</f>
        <v>0</v>
      </c>
      <c r="AE59" s="20">
        <f>IF(OR(ISERROR(FIND(検索!G$7,F59)),検索!G$7=""),0,1)</f>
        <v>0</v>
      </c>
      <c r="AF59" s="22">
        <f>IF(OR(検索!J$7="00000",AA59&amp;AB59&amp;AC59&amp;AD59&amp;AE59&lt;&gt;検索!J$7),0,1)</f>
        <v>0</v>
      </c>
      <c r="AG59" s="23">
        <f t="shared" si="3"/>
        <v>0</v>
      </c>
      <c r="AH59" s="20">
        <f>IF(検索!K$3=0,R59,S59)</f>
        <v>0</v>
      </c>
      <c r="AI59" s="20">
        <f>IF(検索!K$5=0,Y59,Z59)</f>
        <v>0</v>
      </c>
      <c r="AJ59" s="20">
        <f>IF(検索!K$7=0,AF59,AG59)</f>
        <v>0</v>
      </c>
      <c r="AK59" s="38">
        <f>IF(IF(検索!J$5="00000",AH59,IF(検索!K$4=0,AH59+AI59,AH59*AI59)*IF(AND(検索!K$6=1,検索!J$7&lt;&gt;"00000"),AJ59,1)+IF(AND(検索!K$6=0,検索!J$7&lt;&gt;"00000"),AJ59,0))&gt;0,MAX($AK$2:AK58)+1,0)</f>
        <v>0</v>
      </c>
    </row>
    <row r="60" spans="1:37" ht="13.5" customHeight="1" x14ac:dyDescent="0.15">
      <c r="A60" s="16">
        <v>693</v>
      </c>
      <c r="B60" s="3" t="s">
        <v>314</v>
      </c>
      <c r="C60" s="3" t="s">
        <v>406</v>
      </c>
      <c r="D60" s="3" t="s">
        <v>456</v>
      </c>
      <c r="E60" s="17" t="s">
        <v>567</v>
      </c>
      <c r="F60" s="18" t="s">
        <v>509</v>
      </c>
      <c r="G60" s="3">
        <v>59</v>
      </c>
      <c r="H60" s="187">
        <f t="shared" si="0"/>
        <v>700000</v>
      </c>
      <c r="I60" s="42"/>
      <c r="J60" s="217">
        <v>100000</v>
      </c>
      <c r="K60" s="218" t="s">
        <v>456</v>
      </c>
      <c r="M60" s="21">
        <f>IF(OR(ISERROR(FIND(DBCS(検索!C$3),DBCS(B60))),検索!C$3=""),0,1)</f>
        <v>0</v>
      </c>
      <c r="N60" s="22">
        <f>IF(OR(ISERROR(FIND(DBCS(検索!D$3),DBCS(C60))),検索!D$3=""),0,1)</f>
        <v>0</v>
      </c>
      <c r="O60" s="22">
        <f>IF(OR(ISERROR(FIND(検索!E$3,D60)),検索!E$3=""),0,1)</f>
        <v>0</v>
      </c>
      <c r="P60" s="20">
        <f>IF(OR(ISERROR(FIND(検索!F$3,E60)),検索!F$3=""),0,1)</f>
        <v>0</v>
      </c>
      <c r="Q60" s="20">
        <f>IF(OR(ISERROR(FIND(検索!G$3,F60)),検索!G$3=""),0,1)</f>
        <v>0</v>
      </c>
      <c r="R60" s="20">
        <f>IF(OR(検索!J$3="00000",M60&amp;N60&amp;O60&amp;P60&amp;Q60&lt;&gt;検索!J$3),0,1)</f>
        <v>0</v>
      </c>
      <c r="S60" s="20">
        <f t="shared" si="1"/>
        <v>0</v>
      </c>
      <c r="T60" s="21">
        <f>IF(OR(ISERROR(FIND(DBCS(検索!C$5),DBCS(B60))),検索!C$5=""),0,1)</f>
        <v>0</v>
      </c>
      <c r="U60" s="22">
        <f>IF(OR(ISERROR(FIND(DBCS(検索!D$5),DBCS(C60))),検索!D$5=""),0,1)</f>
        <v>0</v>
      </c>
      <c r="V60" s="22">
        <f>IF(OR(ISERROR(FIND(検索!E$5,D60)),検索!E$5=""),0,1)</f>
        <v>0</v>
      </c>
      <c r="W60" s="22">
        <f>IF(OR(ISERROR(FIND(検索!F$5,E60)),検索!F$5=""),0,1)</f>
        <v>0</v>
      </c>
      <c r="X60" s="22">
        <f>IF(OR(ISERROR(FIND(検索!G$5,F60)),検索!G$5=""),0,1)</f>
        <v>0</v>
      </c>
      <c r="Y60" s="20">
        <f>IF(OR(検索!J$5="00000",T60&amp;U60&amp;V60&amp;W60&amp;X60&lt;&gt;検索!J$5),0,1)</f>
        <v>0</v>
      </c>
      <c r="Z60" s="23">
        <f t="shared" si="2"/>
        <v>0</v>
      </c>
      <c r="AA60" s="20">
        <f>IF(OR(ISERROR(FIND(DBCS(検索!C$7),DBCS(B60))),検索!C$7=""),0,1)</f>
        <v>0</v>
      </c>
      <c r="AB60" s="20">
        <f>IF(OR(ISERROR(FIND(DBCS(検索!D$7),DBCS(C60))),検索!D$7=""),0,1)</f>
        <v>0</v>
      </c>
      <c r="AC60" s="20">
        <f>IF(OR(ISERROR(FIND(検索!E$7,D60)),検索!E$7=""),0,1)</f>
        <v>0</v>
      </c>
      <c r="AD60" s="20">
        <f>IF(OR(ISERROR(FIND(検索!F$7,E60)),検索!F$7=""),0,1)</f>
        <v>0</v>
      </c>
      <c r="AE60" s="20">
        <f>IF(OR(ISERROR(FIND(検索!G$7,F60)),検索!G$7=""),0,1)</f>
        <v>0</v>
      </c>
      <c r="AF60" s="22">
        <f>IF(OR(検索!J$7="00000",AA60&amp;AB60&amp;AC60&amp;AD60&amp;AE60&lt;&gt;検索!J$7),0,1)</f>
        <v>0</v>
      </c>
      <c r="AG60" s="23">
        <f t="shared" si="3"/>
        <v>0</v>
      </c>
      <c r="AH60" s="20">
        <f>IF(検索!K$3=0,R60,S60)</f>
        <v>0</v>
      </c>
      <c r="AI60" s="20">
        <f>IF(検索!K$5=0,Y60,Z60)</f>
        <v>0</v>
      </c>
      <c r="AJ60" s="20">
        <f>IF(検索!K$7=0,AF60,AG60)</f>
        <v>0</v>
      </c>
      <c r="AK60" s="38">
        <f>IF(IF(検索!J$5="00000",AH60,IF(検索!K$4=0,AH60+AI60,AH60*AI60)*IF(AND(検索!K$6=1,検索!J$7&lt;&gt;"00000"),AJ60,1)+IF(AND(検索!K$6=0,検索!J$7&lt;&gt;"00000"),AJ60,0))&gt;0,MAX($AK$2:AK59)+1,0)</f>
        <v>0</v>
      </c>
    </row>
    <row r="61" spans="1:37" ht="13.5" customHeight="1" x14ac:dyDescent="0.15">
      <c r="A61" s="16">
        <v>705</v>
      </c>
      <c r="B61" s="3" t="s">
        <v>314</v>
      </c>
      <c r="C61" s="3" t="s">
        <v>407</v>
      </c>
      <c r="D61" s="3" t="s">
        <v>456</v>
      </c>
      <c r="E61" s="17" t="s">
        <v>603</v>
      </c>
      <c r="F61" s="18" t="s">
        <v>510</v>
      </c>
      <c r="G61" s="3">
        <v>60</v>
      </c>
      <c r="H61" s="187">
        <f t="shared" si="0"/>
        <v>700000</v>
      </c>
      <c r="I61" s="42"/>
      <c r="J61" s="217">
        <v>100000</v>
      </c>
      <c r="K61" s="218" t="s">
        <v>456</v>
      </c>
      <c r="M61" s="21">
        <f>IF(OR(ISERROR(FIND(DBCS(検索!C$3),DBCS(B61))),検索!C$3=""),0,1)</f>
        <v>0</v>
      </c>
      <c r="N61" s="22">
        <f>IF(OR(ISERROR(FIND(DBCS(検索!D$3),DBCS(C61))),検索!D$3=""),0,1)</f>
        <v>0</v>
      </c>
      <c r="O61" s="22">
        <f>IF(OR(ISERROR(FIND(検索!E$3,D61)),検索!E$3=""),0,1)</f>
        <v>0</v>
      </c>
      <c r="P61" s="20">
        <f>IF(OR(ISERROR(FIND(検索!F$3,E61)),検索!F$3=""),0,1)</f>
        <v>0</v>
      </c>
      <c r="Q61" s="20">
        <f>IF(OR(ISERROR(FIND(検索!G$3,F61)),検索!G$3=""),0,1)</f>
        <v>0</v>
      </c>
      <c r="R61" s="20">
        <f>IF(OR(検索!J$3="00000",M61&amp;N61&amp;O61&amp;P61&amp;Q61&lt;&gt;検索!J$3),0,1)</f>
        <v>0</v>
      </c>
      <c r="S61" s="20">
        <f t="shared" si="1"/>
        <v>0</v>
      </c>
      <c r="T61" s="21">
        <f>IF(OR(ISERROR(FIND(DBCS(検索!C$5),DBCS(B61))),検索!C$5=""),0,1)</f>
        <v>0</v>
      </c>
      <c r="U61" s="22">
        <f>IF(OR(ISERROR(FIND(DBCS(検索!D$5),DBCS(C61))),検索!D$5=""),0,1)</f>
        <v>0</v>
      </c>
      <c r="V61" s="22">
        <f>IF(OR(ISERROR(FIND(検索!E$5,D61)),検索!E$5=""),0,1)</f>
        <v>0</v>
      </c>
      <c r="W61" s="22">
        <f>IF(OR(ISERROR(FIND(検索!F$5,E61)),検索!F$5=""),0,1)</f>
        <v>0</v>
      </c>
      <c r="X61" s="22">
        <f>IF(OR(ISERROR(FIND(検索!G$5,F61)),検索!G$5=""),0,1)</f>
        <v>0</v>
      </c>
      <c r="Y61" s="20">
        <f>IF(OR(検索!J$5="00000",T61&amp;U61&amp;V61&amp;W61&amp;X61&lt;&gt;検索!J$5),0,1)</f>
        <v>0</v>
      </c>
      <c r="Z61" s="23">
        <f t="shared" si="2"/>
        <v>0</v>
      </c>
      <c r="AA61" s="20">
        <f>IF(OR(ISERROR(FIND(DBCS(検索!C$7),DBCS(B61))),検索!C$7=""),0,1)</f>
        <v>0</v>
      </c>
      <c r="AB61" s="20">
        <f>IF(OR(ISERROR(FIND(DBCS(検索!D$7),DBCS(C61))),検索!D$7=""),0,1)</f>
        <v>0</v>
      </c>
      <c r="AC61" s="20">
        <f>IF(OR(ISERROR(FIND(検索!E$7,D61)),検索!E$7=""),0,1)</f>
        <v>0</v>
      </c>
      <c r="AD61" s="20">
        <f>IF(OR(ISERROR(FIND(検索!F$7,E61)),検索!F$7=""),0,1)</f>
        <v>0</v>
      </c>
      <c r="AE61" s="20">
        <f>IF(OR(ISERROR(FIND(検索!G$7,F61)),検索!G$7=""),0,1)</f>
        <v>0</v>
      </c>
      <c r="AF61" s="22">
        <f>IF(OR(検索!J$7="00000",AA61&amp;AB61&amp;AC61&amp;AD61&amp;AE61&lt;&gt;検索!J$7),0,1)</f>
        <v>0</v>
      </c>
      <c r="AG61" s="23">
        <f t="shared" si="3"/>
        <v>0</v>
      </c>
      <c r="AH61" s="20">
        <f>IF(検索!K$3=0,R61,S61)</f>
        <v>0</v>
      </c>
      <c r="AI61" s="20">
        <f>IF(検索!K$5=0,Y61,Z61)</f>
        <v>0</v>
      </c>
      <c r="AJ61" s="20">
        <f>IF(検索!K$7=0,AF61,AG61)</f>
        <v>0</v>
      </c>
      <c r="AK61" s="38">
        <f>IF(IF(検索!J$5="00000",AH61,IF(検索!K$4=0,AH61+AI61,AH61*AI61)*IF(AND(検索!K$6=1,検索!J$7&lt;&gt;"00000"),AJ61,1)+IF(AND(検索!K$6=0,検索!J$7&lt;&gt;"00000"),AJ61,0))&gt;0,MAX($AK$2:AK60)+1,0)</f>
        <v>0</v>
      </c>
    </row>
    <row r="62" spans="1:37" ht="13.5" customHeight="1" x14ac:dyDescent="0.15">
      <c r="A62" s="16">
        <v>710</v>
      </c>
      <c r="B62" s="3" t="s">
        <v>314</v>
      </c>
      <c r="C62" s="3" t="s">
        <v>408</v>
      </c>
      <c r="D62" s="3" t="s">
        <v>456</v>
      </c>
      <c r="E62" s="17" t="s">
        <v>604</v>
      </c>
      <c r="F62" s="18" t="s">
        <v>511</v>
      </c>
      <c r="G62" s="3">
        <v>61</v>
      </c>
      <c r="H62" s="187">
        <f t="shared" si="0"/>
        <v>700000</v>
      </c>
      <c r="I62" s="42"/>
      <c r="J62" s="217">
        <v>100000</v>
      </c>
      <c r="K62" s="218" t="s">
        <v>456</v>
      </c>
      <c r="M62" s="21">
        <f>IF(OR(ISERROR(FIND(DBCS(検索!C$3),DBCS(B62))),検索!C$3=""),0,1)</f>
        <v>0</v>
      </c>
      <c r="N62" s="22">
        <f>IF(OR(ISERROR(FIND(DBCS(検索!D$3),DBCS(C62))),検索!D$3=""),0,1)</f>
        <v>0</v>
      </c>
      <c r="O62" s="22">
        <f>IF(OR(ISERROR(FIND(検索!E$3,D62)),検索!E$3=""),0,1)</f>
        <v>0</v>
      </c>
      <c r="P62" s="20">
        <f>IF(OR(ISERROR(FIND(検索!F$3,E62)),検索!F$3=""),0,1)</f>
        <v>0</v>
      </c>
      <c r="Q62" s="20">
        <f>IF(OR(ISERROR(FIND(検索!G$3,F62)),検索!G$3=""),0,1)</f>
        <v>0</v>
      </c>
      <c r="R62" s="20">
        <f>IF(OR(検索!J$3="00000",M62&amp;N62&amp;O62&amp;P62&amp;Q62&lt;&gt;検索!J$3),0,1)</f>
        <v>0</v>
      </c>
      <c r="S62" s="20">
        <f t="shared" si="1"/>
        <v>0</v>
      </c>
      <c r="T62" s="21">
        <f>IF(OR(ISERROR(FIND(DBCS(検索!C$5),DBCS(B62))),検索!C$5=""),0,1)</f>
        <v>0</v>
      </c>
      <c r="U62" s="22">
        <f>IF(OR(ISERROR(FIND(DBCS(検索!D$5),DBCS(C62))),検索!D$5=""),0,1)</f>
        <v>0</v>
      </c>
      <c r="V62" s="22">
        <f>IF(OR(ISERROR(FIND(検索!E$5,D62)),検索!E$5=""),0,1)</f>
        <v>0</v>
      </c>
      <c r="W62" s="22">
        <f>IF(OR(ISERROR(FIND(検索!F$5,E62)),検索!F$5=""),0,1)</f>
        <v>0</v>
      </c>
      <c r="X62" s="22">
        <f>IF(OR(ISERROR(FIND(検索!G$5,F62)),検索!G$5=""),0,1)</f>
        <v>0</v>
      </c>
      <c r="Y62" s="20">
        <f>IF(OR(検索!J$5="00000",T62&amp;U62&amp;V62&amp;W62&amp;X62&lt;&gt;検索!J$5),0,1)</f>
        <v>0</v>
      </c>
      <c r="Z62" s="23">
        <f t="shared" si="2"/>
        <v>0</v>
      </c>
      <c r="AA62" s="20">
        <f>IF(OR(ISERROR(FIND(DBCS(検索!C$7),DBCS(B62))),検索!C$7=""),0,1)</f>
        <v>0</v>
      </c>
      <c r="AB62" s="20">
        <f>IF(OR(ISERROR(FIND(DBCS(検索!D$7),DBCS(C62))),検索!D$7=""),0,1)</f>
        <v>0</v>
      </c>
      <c r="AC62" s="20">
        <f>IF(OR(ISERROR(FIND(検索!E$7,D62)),検索!E$7=""),0,1)</f>
        <v>0</v>
      </c>
      <c r="AD62" s="20">
        <f>IF(OR(ISERROR(FIND(検索!F$7,E62)),検索!F$7=""),0,1)</f>
        <v>0</v>
      </c>
      <c r="AE62" s="20">
        <f>IF(OR(ISERROR(FIND(検索!G$7,F62)),検索!G$7=""),0,1)</f>
        <v>0</v>
      </c>
      <c r="AF62" s="22">
        <f>IF(OR(検索!J$7="00000",AA62&amp;AB62&amp;AC62&amp;AD62&amp;AE62&lt;&gt;検索!J$7),0,1)</f>
        <v>0</v>
      </c>
      <c r="AG62" s="23">
        <f t="shared" si="3"/>
        <v>0</v>
      </c>
      <c r="AH62" s="20">
        <f>IF(検索!K$3=0,R62,S62)</f>
        <v>0</v>
      </c>
      <c r="AI62" s="20">
        <f>IF(検索!K$5=0,Y62,Z62)</f>
        <v>0</v>
      </c>
      <c r="AJ62" s="20">
        <f>IF(検索!K$7=0,AF62,AG62)</f>
        <v>0</v>
      </c>
      <c r="AK62" s="38">
        <f>IF(IF(検索!J$5="00000",AH62,IF(検索!K$4=0,AH62+AI62,AH62*AI62)*IF(AND(検索!K$6=1,検索!J$7&lt;&gt;"00000"),AJ62,1)+IF(AND(検索!K$6=0,検索!J$7&lt;&gt;"00000"),AJ62,0))&gt;0,MAX($AK$2:AK61)+1,0)</f>
        <v>0</v>
      </c>
    </row>
    <row r="63" spans="1:37" ht="13.5" customHeight="1" x14ac:dyDescent="0.15">
      <c r="A63" s="16">
        <v>724</v>
      </c>
      <c r="B63" s="3" t="s">
        <v>314</v>
      </c>
      <c r="C63" s="3" t="s">
        <v>409</v>
      </c>
      <c r="D63" s="3" t="s">
        <v>456</v>
      </c>
      <c r="E63" s="17" t="s">
        <v>605</v>
      </c>
      <c r="F63" s="18" t="s">
        <v>512</v>
      </c>
      <c r="G63" s="3">
        <v>62</v>
      </c>
      <c r="H63" s="187">
        <f t="shared" si="0"/>
        <v>700000</v>
      </c>
      <c r="I63" s="42"/>
      <c r="J63" s="217">
        <v>100000</v>
      </c>
      <c r="K63" s="218" t="s">
        <v>456</v>
      </c>
      <c r="M63" s="21">
        <f>IF(OR(ISERROR(FIND(DBCS(検索!C$3),DBCS(B63))),検索!C$3=""),0,1)</f>
        <v>0</v>
      </c>
      <c r="N63" s="22">
        <f>IF(OR(ISERROR(FIND(DBCS(検索!D$3),DBCS(C63))),検索!D$3=""),0,1)</f>
        <v>0</v>
      </c>
      <c r="O63" s="22">
        <f>IF(OR(ISERROR(FIND(検索!E$3,D63)),検索!E$3=""),0,1)</f>
        <v>0</v>
      </c>
      <c r="P63" s="20">
        <f>IF(OR(ISERROR(FIND(検索!F$3,E63)),検索!F$3=""),0,1)</f>
        <v>0</v>
      </c>
      <c r="Q63" s="20">
        <f>IF(OR(ISERROR(FIND(検索!G$3,F63)),検索!G$3=""),0,1)</f>
        <v>0</v>
      </c>
      <c r="R63" s="20">
        <f>IF(OR(検索!J$3="00000",M63&amp;N63&amp;O63&amp;P63&amp;Q63&lt;&gt;検索!J$3),0,1)</f>
        <v>0</v>
      </c>
      <c r="S63" s="20">
        <f t="shared" si="1"/>
        <v>0</v>
      </c>
      <c r="T63" s="21">
        <f>IF(OR(ISERROR(FIND(DBCS(検索!C$5),DBCS(B63))),検索!C$5=""),0,1)</f>
        <v>0</v>
      </c>
      <c r="U63" s="22">
        <f>IF(OR(ISERROR(FIND(DBCS(検索!D$5),DBCS(C63))),検索!D$5=""),0,1)</f>
        <v>0</v>
      </c>
      <c r="V63" s="22">
        <f>IF(OR(ISERROR(FIND(検索!E$5,D63)),検索!E$5=""),0,1)</f>
        <v>0</v>
      </c>
      <c r="W63" s="22">
        <f>IF(OR(ISERROR(FIND(検索!F$5,E63)),検索!F$5=""),0,1)</f>
        <v>0</v>
      </c>
      <c r="X63" s="22">
        <f>IF(OR(ISERROR(FIND(検索!G$5,F63)),検索!G$5=""),0,1)</f>
        <v>0</v>
      </c>
      <c r="Y63" s="20">
        <f>IF(OR(検索!J$5="00000",T63&amp;U63&amp;V63&amp;W63&amp;X63&lt;&gt;検索!J$5),0,1)</f>
        <v>0</v>
      </c>
      <c r="Z63" s="23">
        <f t="shared" si="2"/>
        <v>0</v>
      </c>
      <c r="AA63" s="20">
        <f>IF(OR(ISERROR(FIND(DBCS(検索!C$7),DBCS(B63))),検索!C$7=""),0,1)</f>
        <v>0</v>
      </c>
      <c r="AB63" s="20">
        <f>IF(OR(ISERROR(FIND(DBCS(検索!D$7),DBCS(C63))),検索!D$7=""),0,1)</f>
        <v>0</v>
      </c>
      <c r="AC63" s="20">
        <f>IF(OR(ISERROR(FIND(検索!E$7,D63)),検索!E$7=""),0,1)</f>
        <v>0</v>
      </c>
      <c r="AD63" s="20">
        <f>IF(OR(ISERROR(FIND(検索!F$7,E63)),検索!F$7=""),0,1)</f>
        <v>0</v>
      </c>
      <c r="AE63" s="20">
        <f>IF(OR(ISERROR(FIND(検索!G$7,F63)),検索!G$7=""),0,1)</f>
        <v>0</v>
      </c>
      <c r="AF63" s="22">
        <f>IF(OR(検索!J$7="00000",AA63&amp;AB63&amp;AC63&amp;AD63&amp;AE63&lt;&gt;検索!J$7),0,1)</f>
        <v>0</v>
      </c>
      <c r="AG63" s="23">
        <f t="shared" si="3"/>
        <v>0</v>
      </c>
      <c r="AH63" s="20">
        <f>IF(検索!K$3=0,R63,S63)</f>
        <v>0</v>
      </c>
      <c r="AI63" s="20">
        <f>IF(検索!K$5=0,Y63,Z63)</f>
        <v>0</v>
      </c>
      <c r="AJ63" s="20">
        <f>IF(検索!K$7=0,AF63,AG63)</f>
        <v>0</v>
      </c>
      <c r="AK63" s="38">
        <f>IF(IF(検索!J$5="00000",AH63,IF(検索!K$4=0,AH63+AI63,AH63*AI63)*IF(AND(検索!K$6=1,検索!J$7&lt;&gt;"00000"),AJ63,1)+IF(AND(検索!K$6=0,検索!J$7&lt;&gt;"00000"),AJ63,0))&gt;0,MAX($AK$2:AK62)+1,0)</f>
        <v>0</v>
      </c>
    </row>
    <row r="64" spans="1:37" ht="13.5" customHeight="1" x14ac:dyDescent="0.15">
      <c r="A64" s="16">
        <v>730</v>
      </c>
      <c r="B64" s="3" t="s">
        <v>314</v>
      </c>
      <c r="C64" s="3" t="s">
        <v>410</v>
      </c>
      <c r="D64" s="3" t="s">
        <v>456</v>
      </c>
      <c r="E64" s="17" t="s">
        <v>606</v>
      </c>
      <c r="F64" s="18" t="s">
        <v>513</v>
      </c>
      <c r="G64" s="3">
        <v>63</v>
      </c>
      <c r="H64" s="187">
        <f t="shared" si="0"/>
        <v>700000</v>
      </c>
      <c r="I64" s="42"/>
      <c r="J64" s="217">
        <v>100000</v>
      </c>
      <c r="K64" s="218" t="s">
        <v>456</v>
      </c>
      <c r="M64" s="21">
        <f>IF(OR(ISERROR(FIND(DBCS(検索!C$3),DBCS(B64))),検索!C$3=""),0,1)</f>
        <v>0</v>
      </c>
      <c r="N64" s="22">
        <f>IF(OR(ISERROR(FIND(DBCS(検索!D$3),DBCS(C64))),検索!D$3=""),0,1)</f>
        <v>0</v>
      </c>
      <c r="O64" s="22">
        <f>IF(OR(ISERROR(FIND(検索!E$3,D64)),検索!E$3=""),0,1)</f>
        <v>0</v>
      </c>
      <c r="P64" s="20">
        <f>IF(OR(ISERROR(FIND(検索!F$3,E64)),検索!F$3=""),0,1)</f>
        <v>0</v>
      </c>
      <c r="Q64" s="20">
        <f>IF(OR(ISERROR(FIND(検索!G$3,F64)),検索!G$3=""),0,1)</f>
        <v>0</v>
      </c>
      <c r="R64" s="20">
        <f>IF(OR(検索!J$3="00000",M64&amp;N64&amp;O64&amp;P64&amp;Q64&lt;&gt;検索!J$3),0,1)</f>
        <v>0</v>
      </c>
      <c r="S64" s="20">
        <f t="shared" si="1"/>
        <v>0</v>
      </c>
      <c r="T64" s="21">
        <f>IF(OR(ISERROR(FIND(DBCS(検索!C$5),DBCS(B64))),検索!C$5=""),0,1)</f>
        <v>0</v>
      </c>
      <c r="U64" s="22">
        <f>IF(OR(ISERROR(FIND(DBCS(検索!D$5),DBCS(C64))),検索!D$5=""),0,1)</f>
        <v>0</v>
      </c>
      <c r="V64" s="22">
        <f>IF(OR(ISERROR(FIND(検索!E$5,D64)),検索!E$5=""),0,1)</f>
        <v>0</v>
      </c>
      <c r="W64" s="22">
        <f>IF(OR(ISERROR(FIND(検索!F$5,E64)),検索!F$5=""),0,1)</f>
        <v>0</v>
      </c>
      <c r="X64" s="22">
        <f>IF(OR(ISERROR(FIND(検索!G$5,F64)),検索!G$5=""),0,1)</f>
        <v>0</v>
      </c>
      <c r="Y64" s="20">
        <f>IF(OR(検索!J$5="00000",T64&amp;U64&amp;V64&amp;W64&amp;X64&lt;&gt;検索!J$5),0,1)</f>
        <v>0</v>
      </c>
      <c r="Z64" s="23">
        <f t="shared" si="2"/>
        <v>0</v>
      </c>
      <c r="AA64" s="20">
        <f>IF(OR(ISERROR(FIND(DBCS(検索!C$7),DBCS(B64))),検索!C$7=""),0,1)</f>
        <v>0</v>
      </c>
      <c r="AB64" s="20">
        <f>IF(OR(ISERROR(FIND(DBCS(検索!D$7),DBCS(C64))),検索!D$7=""),0,1)</f>
        <v>0</v>
      </c>
      <c r="AC64" s="20">
        <f>IF(OR(ISERROR(FIND(検索!E$7,D64)),検索!E$7=""),0,1)</f>
        <v>0</v>
      </c>
      <c r="AD64" s="20">
        <f>IF(OR(ISERROR(FIND(検索!F$7,E64)),検索!F$7=""),0,1)</f>
        <v>0</v>
      </c>
      <c r="AE64" s="20">
        <f>IF(OR(ISERROR(FIND(検索!G$7,F64)),検索!G$7=""),0,1)</f>
        <v>0</v>
      </c>
      <c r="AF64" s="22">
        <f>IF(OR(検索!J$7="00000",AA64&amp;AB64&amp;AC64&amp;AD64&amp;AE64&lt;&gt;検索!J$7),0,1)</f>
        <v>0</v>
      </c>
      <c r="AG64" s="23">
        <f t="shared" si="3"/>
        <v>0</v>
      </c>
      <c r="AH64" s="20">
        <f>IF(検索!K$3=0,R64,S64)</f>
        <v>0</v>
      </c>
      <c r="AI64" s="20">
        <f>IF(検索!K$5=0,Y64,Z64)</f>
        <v>0</v>
      </c>
      <c r="AJ64" s="20">
        <f>IF(検索!K$7=0,AF64,AG64)</f>
        <v>0</v>
      </c>
      <c r="AK64" s="38">
        <f>IF(IF(検索!J$5="00000",AH64,IF(検索!K$4=0,AH64+AI64,AH64*AI64)*IF(AND(検索!K$6=1,検索!J$7&lt;&gt;"00000"),AJ64,1)+IF(AND(検索!K$6=0,検索!J$7&lt;&gt;"00000"),AJ64,0))&gt;0,MAX($AK$2:AK63)+1,0)</f>
        <v>0</v>
      </c>
    </row>
    <row r="65" spans="1:37" ht="13.5" customHeight="1" x14ac:dyDescent="0.15">
      <c r="A65" s="16">
        <v>742</v>
      </c>
      <c r="B65" s="3" t="s">
        <v>315</v>
      </c>
      <c r="C65" s="3" t="s">
        <v>411</v>
      </c>
      <c r="D65" s="3" t="s">
        <v>456</v>
      </c>
      <c r="E65" s="17" t="s">
        <v>607</v>
      </c>
      <c r="F65" s="18" t="s">
        <v>514</v>
      </c>
      <c r="G65" s="3">
        <v>64</v>
      </c>
      <c r="H65" s="187">
        <f t="shared" si="0"/>
        <v>200000</v>
      </c>
      <c r="I65" s="42"/>
      <c r="J65" s="217">
        <v>100000</v>
      </c>
      <c r="K65" s="218" t="s">
        <v>456</v>
      </c>
      <c r="M65" s="21">
        <f>IF(OR(ISERROR(FIND(DBCS(検索!C$3),DBCS(B65))),検索!C$3=""),0,1)</f>
        <v>0</v>
      </c>
      <c r="N65" s="22">
        <f>IF(OR(ISERROR(FIND(DBCS(検索!D$3),DBCS(C65))),検索!D$3=""),0,1)</f>
        <v>0</v>
      </c>
      <c r="O65" s="22">
        <f>IF(OR(ISERROR(FIND(検索!E$3,D65)),検索!E$3=""),0,1)</f>
        <v>0</v>
      </c>
      <c r="P65" s="20">
        <f>IF(OR(ISERROR(FIND(検索!F$3,E65)),検索!F$3=""),0,1)</f>
        <v>0</v>
      </c>
      <c r="Q65" s="20">
        <f>IF(OR(ISERROR(FIND(検索!G$3,F65)),検索!G$3=""),0,1)</f>
        <v>0</v>
      </c>
      <c r="R65" s="20">
        <f>IF(OR(検索!J$3="00000",M65&amp;N65&amp;O65&amp;P65&amp;Q65&lt;&gt;検索!J$3),0,1)</f>
        <v>0</v>
      </c>
      <c r="S65" s="20">
        <f t="shared" si="1"/>
        <v>0</v>
      </c>
      <c r="T65" s="21">
        <f>IF(OR(ISERROR(FIND(DBCS(検索!C$5),DBCS(B65))),検索!C$5=""),0,1)</f>
        <v>0</v>
      </c>
      <c r="U65" s="22">
        <f>IF(OR(ISERROR(FIND(DBCS(検索!D$5),DBCS(C65))),検索!D$5=""),0,1)</f>
        <v>0</v>
      </c>
      <c r="V65" s="22">
        <f>IF(OR(ISERROR(FIND(検索!E$5,D65)),検索!E$5=""),0,1)</f>
        <v>0</v>
      </c>
      <c r="W65" s="22">
        <f>IF(OR(ISERROR(FIND(検索!F$5,E65)),検索!F$5=""),0,1)</f>
        <v>0</v>
      </c>
      <c r="X65" s="22">
        <f>IF(OR(ISERROR(FIND(検索!G$5,F65)),検索!G$5=""),0,1)</f>
        <v>0</v>
      </c>
      <c r="Y65" s="20">
        <f>IF(OR(検索!J$5="00000",T65&amp;U65&amp;V65&amp;W65&amp;X65&lt;&gt;検索!J$5),0,1)</f>
        <v>0</v>
      </c>
      <c r="Z65" s="23">
        <f t="shared" si="2"/>
        <v>0</v>
      </c>
      <c r="AA65" s="20">
        <f>IF(OR(ISERROR(FIND(DBCS(検索!C$7),DBCS(B65))),検索!C$7=""),0,1)</f>
        <v>0</v>
      </c>
      <c r="AB65" s="20">
        <f>IF(OR(ISERROR(FIND(DBCS(検索!D$7),DBCS(C65))),検索!D$7=""),0,1)</f>
        <v>0</v>
      </c>
      <c r="AC65" s="20">
        <f>IF(OR(ISERROR(FIND(検索!E$7,D65)),検索!E$7=""),0,1)</f>
        <v>0</v>
      </c>
      <c r="AD65" s="20">
        <f>IF(OR(ISERROR(FIND(検索!F$7,E65)),検索!F$7=""),0,1)</f>
        <v>0</v>
      </c>
      <c r="AE65" s="20">
        <f>IF(OR(ISERROR(FIND(検索!G$7,F65)),検索!G$7=""),0,1)</f>
        <v>0</v>
      </c>
      <c r="AF65" s="22">
        <f>IF(OR(検索!J$7="00000",AA65&amp;AB65&amp;AC65&amp;AD65&amp;AE65&lt;&gt;検索!J$7),0,1)</f>
        <v>0</v>
      </c>
      <c r="AG65" s="23">
        <f t="shared" si="3"/>
        <v>0</v>
      </c>
      <c r="AH65" s="20">
        <f>IF(検索!K$3=0,R65,S65)</f>
        <v>0</v>
      </c>
      <c r="AI65" s="20">
        <f>IF(検索!K$5=0,Y65,Z65)</f>
        <v>0</v>
      </c>
      <c r="AJ65" s="20">
        <f>IF(検索!K$7=0,AF65,AG65)</f>
        <v>0</v>
      </c>
      <c r="AK65" s="38">
        <f>IF(IF(検索!J$5="00000",AH65,IF(検索!K$4=0,AH65+AI65,AH65*AI65)*IF(AND(検索!K$6=1,検索!J$7&lt;&gt;"00000"),AJ65,1)+IF(AND(検索!K$6=0,検索!J$7&lt;&gt;"00000"),AJ65,0))&gt;0,MAX($AK$2:AK64)+1,0)</f>
        <v>0</v>
      </c>
    </row>
    <row r="66" spans="1:37" ht="13.5" customHeight="1" x14ac:dyDescent="0.15">
      <c r="A66" s="16">
        <v>752</v>
      </c>
      <c r="B66" s="3" t="s">
        <v>315</v>
      </c>
      <c r="C66" s="3" t="s">
        <v>412</v>
      </c>
      <c r="D66" s="3" t="s">
        <v>456</v>
      </c>
      <c r="E66" s="17" t="s">
        <v>570</v>
      </c>
      <c r="F66" s="18" t="s">
        <v>515</v>
      </c>
      <c r="G66" s="3">
        <v>65</v>
      </c>
      <c r="H66" s="187">
        <f t="shared" si="0"/>
        <v>200000</v>
      </c>
      <c r="I66" s="42"/>
      <c r="J66" s="217">
        <v>100000</v>
      </c>
      <c r="K66" s="218" t="s">
        <v>456</v>
      </c>
      <c r="M66" s="21">
        <f>IF(OR(ISERROR(FIND(DBCS(検索!C$3),DBCS(B66))),検索!C$3=""),0,1)</f>
        <v>0</v>
      </c>
      <c r="N66" s="22">
        <f>IF(OR(ISERROR(FIND(DBCS(検索!D$3),DBCS(C66))),検索!D$3=""),0,1)</f>
        <v>0</v>
      </c>
      <c r="O66" s="22">
        <f>IF(OR(ISERROR(FIND(検索!E$3,D66)),検索!E$3=""),0,1)</f>
        <v>0</v>
      </c>
      <c r="P66" s="20">
        <f>IF(OR(ISERROR(FIND(検索!F$3,E66)),検索!F$3=""),0,1)</f>
        <v>0</v>
      </c>
      <c r="Q66" s="20">
        <f>IF(OR(ISERROR(FIND(検索!G$3,F66)),検索!G$3=""),0,1)</f>
        <v>0</v>
      </c>
      <c r="R66" s="20">
        <f>IF(OR(検索!J$3="00000",M66&amp;N66&amp;O66&amp;P66&amp;Q66&lt;&gt;検索!J$3),0,1)</f>
        <v>0</v>
      </c>
      <c r="S66" s="20">
        <f t="shared" si="1"/>
        <v>0</v>
      </c>
      <c r="T66" s="21">
        <f>IF(OR(ISERROR(FIND(DBCS(検索!C$5),DBCS(B66))),検索!C$5=""),0,1)</f>
        <v>0</v>
      </c>
      <c r="U66" s="22">
        <f>IF(OR(ISERROR(FIND(DBCS(検索!D$5),DBCS(C66))),検索!D$5=""),0,1)</f>
        <v>0</v>
      </c>
      <c r="V66" s="22">
        <f>IF(OR(ISERROR(FIND(検索!E$5,D66)),検索!E$5=""),0,1)</f>
        <v>0</v>
      </c>
      <c r="W66" s="22">
        <f>IF(OR(ISERROR(FIND(検索!F$5,E66)),検索!F$5=""),0,1)</f>
        <v>0</v>
      </c>
      <c r="X66" s="22">
        <f>IF(OR(ISERROR(FIND(検索!G$5,F66)),検索!G$5=""),0,1)</f>
        <v>0</v>
      </c>
      <c r="Y66" s="20">
        <f>IF(OR(検索!J$5="00000",T66&amp;U66&amp;V66&amp;W66&amp;X66&lt;&gt;検索!J$5),0,1)</f>
        <v>0</v>
      </c>
      <c r="Z66" s="23">
        <f t="shared" si="2"/>
        <v>0</v>
      </c>
      <c r="AA66" s="20">
        <f>IF(OR(ISERROR(FIND(DBCS(検索!C$7),DBCS(B66))),検索!C$7=""),0,1)</f>
        <v>0</v>
      </c>
      <c r="AB66" s="20">
        <f>IF(OR(ISERROR(FIND(DBCS(検索!D$7),DBCS(C66))),検索!D$7=""),0,1)</f>
        <v>0</v>
      </c>
      <c r="AC66" s="20">
        <f>IF(OR(ISERROR(FIND(検索!E$7,D66)),検索!E$7=""),0,1)</f>
        <v>0</v>
      </c>
      <c r="AD66" s="20">
        <f>IF(OR(ISERROR(FIND(検索!F$7,E66)),検索!F$7=""),0,1)</f>
        <v>0</v>
      </c>
      <c r="AE66" s="20">
        <f>IF(OR(ISERROR(FIND(検索!G$7,F66)),検索!G$7=""),0,1)</f>
        <v>0</v>
      </c>
      <c r="AF66" s="22">
        <f>IF(OR(検索!J$7="00000",AA66&amp;AB66&amp;AC66&amp;AD66&amp;AE66&lt;&gt;検索!J$7),0,1)</f>
        <v>0</v>
      </c>
      <c r="AG66" s="23">
        <f t="shared" si="3"/>
        <v>0</v>
      </c>
      <c r="AH66" s="20">
        <f>IF(検索!K$3=0,R66,S66)</f>
        <v>0</v>
      </c>
      <c r="AI66" s="20">
        <f>IF(検索!K$5=0,Y66,Z66)</f>
        <v>0</v>
      </c>
      <c r="AJ66" s="20">
        <f>IF(検索!K$7=0,AF66,AG66)</f>
        <v>0</v>
      </c>
      <c r="AK66" s="38">
        <f>IF(IF(検索!J$5="00000",AH66,IF(検索!K$4=0,AH66+AI66,AH66*AI66)*IF(AND(検索!K$6=1,検索!J$7&lt;&gt;"00000"),AJ66,1)+IF(AND(検索!K$6=0,検索!J$7&lt;&gt;"00000"),AJ66,0))&gt;0,MAX($AK$2:AK65)+1,0)</f>
        <v>0</v>
      </c>
    </row>
    <row r="67" spans="1:37" ht="13.5" customHeight="1" x14ac:dyDescent="0.15">
      <c r="A67" s="16">
        <v>764</v>
      </c>
      <c r="B67" s="3" t="s">
        <v>316</v>
      </c>
      <c r="C67" s="3" t="s">
        <v>413</v>
      </c>
      <c r="D67" s="3" t="s">
        <v>456</v>
      </c>
      <c r="E67" s="17" t="s">
        <v>608</v>
      </c>
      <c r="F67" s="18" t="s">
        <v>516</v>
      </c>
      <c r="G67" s="3">
        <v>66</v>
      </c>
      <c r="H67" s="187">
        <f t="shared" ref="H67:H130" si="4">SUMIF(B$2:B$500,B67,J$2:J$500)</f>
        <v>200000</v>
      </c>
      <c r="I67" s="42"/>
      <c r="J67" s="217">
        <v>100000</v>
      </c>
      <c r="K67" s="218" t="s">
        <v>456</v>
      </c>
      <c r="M67" s="21">
        <f>IF(OR(ISERROR(FIND(DBCS(検索!C$3),DBCS(B67))),検索!C$3=""),0,1)</f>
        <v>0</v>
      </c>
      <c r="N67" s="22">
        <f>IF(OR(ISERROR(FIND(DBCS(検索!D$3),DBCS(C67))),検索!D$3=""),0,1)</f>
        <v>0</v>
      </c>
      <c r="O67" s="22">
        <f>IF(OR(ISERROR(FIND(検索!E$3,D67)),検索!E$3=""),0,1)</f>
        <v>0</v>
      </c>
      <c r="P67" s="20">
        <f>IF(OR(ISERROR(FIND(検索!F$3,E67)),検索!F$3=""),0,1)</f>
        <v>0</v>
      </c>
      <c r="Q67" s="20">
        <f>IF(OR(ISERROR(FIND(検索!G$3,F67)),検索!G$3=""),0,1)</f>
        <v>0</v>
      </c>
      <c r="R67" s="20">
        <f>IF(OR(検索!J$3="00000",M67&amp;N67&amp;O67&amp;P67&amp;Q67&lt;&gt;検索!J$3),0,1)</f>
        <v>0</v>
      </c>
      <c r="S67" s="20">
        <f t="shared" ref="S67:S130" si="5">IF(SUM(M67:Q67)=0,0,1)</f>
        <v>0</v>
      </c>
      <c r="T67" s="21">
        <f>IF(OR(ISERROR(FIND(DBCS(検索!C$5),DBCS(B67))),検索!C$5=""),0,1)</f>
        <v>0</v>
      </c>
      <c r="U67" s="22">
        <f>IF(OR(ISERROR(FIND(DBCS(検索!D$5),DBCS(C67))),検索!D$5=""),0,1)</f>
        <v>0</v>
      </c>
      <c r="V67" s="22">
        <f>IF(OR(ISERROR(FIND(検索!E$5,D67)),検索!E$5=""),0,1)</f>
        <v>0</v>
      </c>
      <c r="W67" s="22">
        <f>IF(OR(ISERROR(FIND(検索!F$5,E67)),検索!F$5=""),0,1)</f>
        <v>0</v>
      </c>
      <c r="X67" s="22">
        <f>IF(OR(ISERROR(FIND(検索!G$5,F67)),検索!G$5=""),0,1)</f>
        <v>0</v>
      </c>
      <c r="Y67" s="20">
        <f>IF(OR(検索!J$5="00000",T67&amp;U67&amp;V67&amp;W67&amp;X67&lt;&gt;検索!J$5),0,1)</f>
        <v>0</v>
      </c>
      <c r="Z67" s="23">
        <f t="shared" ref="Z67:Z130" si="6">IF(SUM(T67:X67)=0,0,1)</f>
        <v>0</v>
      </c>
      <c r="AA67" s="20">
        <f>IF(OR(ISERROR(FIND(DBCS(検索!C$7),DBCS(B67))),検索!C$7=""),0,1)</f>
        <v>0</v>
      </c>
      <c r="AB67" s="20">
        <f>IF(OR(ISERROR(FIND(DBCS(検索!D$7),DBCS(C67))),検索!D$7=""),0,1)</f>
        <v>0</v>
      </c>
      <c r="AC67" s="20">
        <f>IF(OR(ISERROR(FIND(検索!E$7,D67)),検索!E$7=""),0,1)</f>
        <v>0</v>
      </c>
      <c r="AD67" s="20">
        <f>IF(OR(ISERROR(FIND(検索!F$7,E67)),検索!F$7=""),0,1)</f>
        <v>0</v>
      </c>
      <c r="AE67" s="20">
        <f>IF(OR(ISERROR(FIND(検索!G$7,F67)),検索!G$7=""),0,1)</f>
        <v>0</v>
      </c>
      <c r="AF67" s="22">
        <f>IF(OR(検索!J$7="00000",AA67&amp;AB67&amp;AC67&amp;AD67&amp;AE67&lt;&gt;検索!J$7),0,1)</f>
        <v>0</v>
      </c>
      <c r="AG67" s="23">
        <f t="shared" ref="AG67:AG130" si="7">IF(SUM(AA67:AE67)=0,0,1)</f>
        <v>0</v>
      </c>
      <c r="AH67" s="20">
        <f>IF(検索!K$3=0,R67,S67)</f>
        <v>0</v>
      </c>
      <c r="AI67" s="20">
        <f>IF(検索!K$5=0,Y67,Z67)</f>
        <v>0</v>
      </c>
      <c r="AJ67" s="20">
        <f>IF(検索!K$7=0,AF67,AG67)</f>
        <v>0</v>
      </c>
      <c r="AK67" s="38">
        <f>IF(IF(検索!J$5="00000",AH67,IF(検索!K$4=0,AH67+AI67,AH67*AI67)*IF(AND(検索!K$6=1,検索!J$7&lt;&gt;"00000"),AJ67,1)+IF(AND(検索!K$6=0,検索!J$7&lt;&gt;"00000"),AJ67,0))&gt;0,MAX($AK$2:AK66)+1,0)</f>
        <v>0</v>
      </c>
    </row>
    <row r="68" spans="1:37" ht="13.5" customHeight="1" x14ac:dyDescent="0.15">
      <c r="A68" s="16">
        <v>772</v>
      </c>
      <c r="B68" s="3" t="s">
        <v>316</v>
      </c>
      <c r="C68" s="3" t="s">
        <v>414</v>
      </c>
      <c r="D68" s="3" t="s">
        <v>456</v>
      </c>
      <c r="E68" s="17" t="s">
        <v>570</v>
      </c>
      <c r="F68" s="18" t="s">
        <v>517</v>
      </c>
      <c r="G68" s="3">
        <v>67</v>
      </c>
      <c r="H68" s="187">
        <f t="shared" si="4"/>
        <v>200000</v>
      </c>
      <c r="I68" s="42"/>
      <c r="J68" s="217">
        <v>100000</v>
      </c>
      <c r="K68" s="218" t="s">
        <v>456</v>
      </c>
      <c r="M68" s="21">
        <f>IF(OR(ISERROR(FIND(DBCS(検索!C$3),DBCS(B68))),検索!C$3=""),0,1)</f>
        <v>0</v>
      </c>
      <c r="N68" s="22">
        <f>IF(OR(ISERROR(FIND(DBCS(検索!D$3),DBCS(C68))),検索!D$3=""),0,1)</f>
        <v>0</v>
      </c>
      <c r="O68" s="22">
        <f>IF(OR(ISERROR(FIND(検索!E$3,D68)),検索!E$3=""),0,1)</f>
        <v>0</v>
      </c>
      <c r="P68" s="20">
        <f>IF(OR(ISERROR(FIND(検索!F$3,E68)),検索!F$3=""),0,1)</f>
        <v>0</v>
      </c>
      <c r="Q68" s="20">
        <f>IF(OR(ISERROR(FIND(検索!G$3,F68)),検索!G$3=""),0,1)</f>
        <v>0</v>
      </c>
      <c r="R68" s="20">
        <f>IF(OR(検索!J$3="00000",M68&amp;N68&amp;O68&amp;P68&amp;Q68&lt;&gt;検索!J$3),0,1)</f>
        <v>0</v>
      </c>
      <c r="S68" s="20">
        <f t="shared" si="5"/>
        <v>0</v>
      </c>
      <c r="T68" s="21">
        <f>IF(OR(ISERROR(FIND(DBCS(検索!C$5),DBCS(B68))),検索!C$5=""),0,1)</f>
        <v>0</v>
      </c>
      <c r="U68" s="22">
        <f>IF(OR(ISERROR(FIND(DBCS(検索!D$5),DBCS(C68))),検索!D$5=""),0,1)</f>
        <v>0</v>
      </c>
      <c r="V68" s="22">
        <f>IF(OR(ISERROR(FIND(検索!E$5,D68)),検索!E$5=""),0,1)</f>
        <v>0</v>
      </c>
      <c r="W68" s="22">
        <f>IF(OR(ISERROR(FIND(検索!F$5,E68)),検索!F$5=""),0,1)</f>
        <v>0</v>
      </c>
      <c r="X68" s="22">
        <f>IF(OR(ISERROR(FIND(検索!G$5,F68)),検索!G$5=""),0,1)</f>
        <v>0</v>
      </c>
      <c r="Y68" s="20">
        <f>IF(OR(検索!J$5="00000",T68&amp;U68&amp;V68&amp;W68&amp;X68&lt;&gt;検索!J$5),0,1)</f>
        <v>0</v>
      </c>
      <c r="Z68" s="23">
        <f t="shared" si="6"/>
        <v>0</v>
      </c>
      <c r="AA68" s="20">
        <f>IF(OR(ISERROR(FIND(DBCS(検索!C$7),DBCS(B68))),検索!C$7=""),0,1)</f>
        <v>0</v>
      </c>
      <c r="AB68" s="20">
        <f>IF(OR(ISERROR(FIND(DBCS(検索!D$7),DBCS(C68))),検索!D$7=""),0,1)</f>
        <v>0</v>
      </c>
      <c r="AC68" s="20">
        <f>IF(OR(ISERROR(FIND(検索!E$7,D68)),検索!E$7=""),0,1)</f>
        <v>0</v>
      </c>
      <c r="AD68" s="20">
        <f>IF(OR(ISERROR(FIND(検索!F$7,E68)),検索!F$7=""),0,1)</f>
        <v>0</v>
      </c>
      <c r="AE68" s="20">
        <f>IF(OR(ISERROR(FIND(検索!G$7,F68)),検索!G$7=""),0,1)</f>
        <v>0</v>
      </c>
      <c r="AF68" s="22">
        <f>IF(OR(検索!J$7="00000",AA68&amp;AB68&amp;AC68&amp;AD68&amp;AE68&lt;&gt;検索!J$7),0,1)</f>
        <v>0</v>
      </c>
      <c r="AG68" s="23">
        <f t="shared" si="7"/>
        <v>0</v>
      </c>
      <c r="AH68" s="20">
        <f>IF(検索!K$3=0,R68,S68)</f>
        <v>0</v>
      </c>
      <c r="AI68" s="20">
        <f>IF(検索!K$5=0,Y68,Z68)</f>
        <v>0</v>
      </c>
      <c r="AJ68" s="20">
        <f>IF(検索!K$7=0,AF68,AG68)</f>
        <v>0</v>
      </c>
      <c r="AK68" s="38">
        <f>IF(IF(検索!J$5="00000",AH68,IF(検索!K$4=0,AH68+AI68,AH68*AI68)*IF(AND(検索!K$6=1,検索!J$7&lt;&gt;"00000"),AJ68,1)+IF(AND(検索!K$6=0,検索!J$7&lt;&gt;"00000"),AJ68,0))&gt;0,MAX($AK$2:AK67)+1,0)</f>
        <v>0</v>
      </c>
    </row>
    <row r="69" spans="1:37" ht="13.5" customHeight="1" x14ac:dyDescent="0.15">
      <c r="A69" s="16">
        <v>780</v>
      </c>
      <c r="B69" s="3" t="s">
        <v>317</v>
      </c>
      <c r="C69" s="3" t="s">
        <v>415</v>
      </c>
      <c r="D69" s="3" t="s">
        <v>456</v>
      </c>
      <c r="E69" s="17" t="s">
        <v>609</v>
      </c>
      <c r="F69" s="18" t="s">
        <v>518</v>
      </c>
      <c r="G69" s="3">
        <v>68</v>
      </c>
      <c r="H69" s="187">
        <f t="shared" si="4"/>
        <v>100000</v>
      </c>
      <c r="I69" s="42"/>
      <c r="J69" s="217">
        <v>100000</v>
      </c>
      <c r="K69" s="218" t="s">
        <v>456</v>
      </c>
      <c r="M69" s="21">
        <f>IF(OR(ISERROR(FIND(DBCS(検索!C$3),DBCS(B69))),検索!C$3=""),0,1)</f>
        <v>0</v>
      </c>
      <c r="N69" s="22">
        <f>IF(OR(ISERROR(FIND(DBCS(検索!D$3),DBCS(C69))),検索!D$3=""),0,1)</f>
        <v>0</v>
      </c>
      <c r="O69" s="22">
        <f>IF(OR(ISERROR(FIND(検索!E$3,D69)),検索!E$3=""),0,1)</f>
        <v>0</v>
      </c>
      <c r="P69" s="20">
        <f>IF(OR(ISERROR(FIND(検索!F$3,E69)),検索!F$3=""),0,1)</f>
        <v>0</v>
      </c>
      <c r="Q69" s="20">
        <f>IF(OR(ISERROR(FIND(検索!G$3,F69)),検索!G$3=""),0,1)</f>
        <v>0</v>
      </c>
      <c r="R69" s="20">
        <f>IF(OR(検索!J$3="00000",M69&amp;N69&amp;O69&amp;P69&amp;Q69&lt;&gt;検索!J$3),0,1)</f>
        <v>0</v>
      </c>
      <c r="S69" s="20">
        <f t="shared" si="5"/>
        <v>0</v>
      </c>
      <c r="T69" s="21">
        <f>IF(OR(ISERROR(FIND(DBCS(検索!C$5),DBCS(B69))),検索!C$5=""),0,1)</f>
        <v>0</v>
      </c>
      <c r="U69" s="22">
        <f>IF(OR(ISERROR(FIND(DBCS(検索!D$5),DBCS(C69))),検索!D$5=""),0,1)</f>
        <v>0</v>
      </c>
      <c r="V69" s="22">
        <f>IF(OR(ISERROR(FIND(検索!E$5,D69)),検索!E$5=""),0,1)</f>
        <v>0</v>
      </c>
      <c r="W69" s="22">
        <f>IF(OR(ISERROR(FIND(検索!F$5,E69)),検索!F$5=""),0,1)</f>
        <v>0</v>
      </c>
      <c r="X69" s="22">
        <f>IF(OR(ISERROR(FIND(検索!G$5,F69)),検索!G$5=""),0,1)</f>
        <v>0</v>
      </c>
      <c r="Y69" s="20">
        <f>IF(OR(検索!J$5="00000",T69&amp;U69&amp;V69&amp;W69&amp;X69&lt;&gt;検索!J$5),0,1)</f>
        <v>0</v>
      </c>
      <c r="Z69" s="23">
        <f t="shared" si="6"/>
        <v>0</v>
      </c>
      <c r="AA69" s="20">
        <f>IF(OR(ISERROR(FIND(DBCS(検索!C$7),DBCS(B69))),検索!C$7=""),0,1)</f>
        <v>0</v>
      </c>
      <c r="AB69" s="20">
        <f>IF(OR(ISERROR(FIND(DBCS(検索!D$7),DBCS(C69))),検索!D$7=""),0,1)</f>
        <v>0</v>
      </c>
      <c r="AC69" s="20">
        <f>IF(OR(ISERROR(FIND(検索!E$7,D69)),検索!E$7=""),0,1)</f>
        <v>0</v>
      </c>
      <c r="AD69" s="20">
        <f>IF(OR(ISERROR(FIND(検索!F$7,E69)),検索!F$7=""),0,1)</f>
        <v>0</v>
      </c>
      <c r="AE69" s="20">
        <f>IF(OR(ISERROR(FIND(検索!G$7,F69)),検索!G$7=""),0,1)</f>
        <v>0</v>
      </c>
      <c r="AF69" s="22">
        <f>IF(OR(検索!J$7="00000",AA69&amp;AB69&amp;AC69&amp;AD69&amp;AE69&lt;&gt;検索!J$7),0,1)</f>
        <v>0</v>
      </c>
      <c r="AG69" s="23">
        <f t="shared" si="7"/>
        <v>0</v>
      </c>
      <c r="AH69" s="20">
        <f>IF(検索!K$3=0,R69,S69)</f>
        <v>0</v>
      </c>
      <c r="AI69" s="20">
        <f>IF(検索!K$5=0,Y69,Z69)</f>
        <v>0</v>
      </c>
      <c r="AJ69" s="20">
        <f>IF(検索!K$7=0,AF69,AG69)</f>
        <v>0</v>
      </c>
      <c r="AK69" s="38">
        <f>IF(IF(検索!J$5="00000",AH69,IF(検索!K$4=0,AH69+AI69,AH69*AI69)*IF(AND(検索!K$6=1,検索!J$7&lt;&gt;"00000"),AJ69,1)+IF(AND(検索!K$6=0,検索!J$7&lt;&gt;"00000"),AJ69,0))&gt;0,MAX($AK$2:AK68)+1,0)</f>
        <v>0</v>
      </c>
    </row>
    <row r="70" spans="1:37" ht="13.5" customHeight="1" x14ac:dyDescent="0.15">
      <c r="A70" s="16">
        <v>791</v>
      </c>
      <c r="B70" s="3" t="s">
        <v>318</v>
      </c>
      <c r="C70" s="3" t="s">
        <v>416</v>
      </c>
      <c r="D70" s="3" t="s">
        <v>456</v>
      </c>
      <c r="E70" s="17" t="s">
        <v>595</v>
      </c>
      <c r="F70" s="18" t="s">
        <v>519</v>
      </c>
      <c r="G70" s="3">
        <v>69</v>
      </c>
      <c r="H70" s="187">
        <f t="shared" si="4"/>
        <v>100000</v>
      </c>
      <c r="I70" s="42"/>
      <c r="J70" s="217">
        <v>100000</v>
      </c>
      <c r="K70" s="218" t="s">
        <v>456</v>
      </c>
      <c r="M70" s="21">
        <f>IF(OR(ISERROR(FIND(DBCS(検索!C$3),DBCS(B70))),検索!C$3=""),0,1)</f>
        <v>0</v>
      </c>
      <c r="N70" s="22">
        <f>IF(OR(ISERROR(FIND(DBCS(検索!D$3),DBCS(C70))),検索!D$3=""),0,1)</f>
        <v>0</v>
      </c>
      <c r="O70" s="22">
        <f>IF(OR(ISERROR(FIND(検索!E$3,D70)),検索!E$3=""),0,1)</f>
        <v>0</v>
      </c>
      <c r="P70" s="20">
        <f>IF(OR(ISERROR(FIND(検索!F$3,E70)),検索!F$3=""),0,1)</f>
        <v>0</v>
      </c>
      <c r="Q70" s="20">
        <f>IF(OR(ISERROR(FIND(検索!G$3,F70)),検索!G$3=""),0,1)</f>
        <v>0</v>
      </c>
      <c r="R70" s="20">
        <f>IF(OR(検索!J$3="00000",M70&amp;N70&amp;O70&amp;P70&amp;Q70&lt;&gt;検索!J$3),0,1)</f>
        <v>0</v>
      </c>
      <c r="S70" s="20">
        <f t="shared" si="5"/>
        <v>0</v>
      </c>
      <c r="T70" s="21">
        <f>IF(OR(ISERROR(FIND(DBCS(検索!C$5),DBCS(B70))),検索!C$5=""),0,1)</f>
        <v>0</v>
      </c>
      <c r="U70" s="22">
        <f>IF(OR(ISERROR(FIND(DBCS(検索!D$5),DBCS(C70))),検索!D$5=""),0,1)</f>
        <v>0</v>
      </c>
      <c r="V70" s="22">
        <f>IF(OR(ISERROR(FIND(検索!E$5,D70)),検索!E$5=""),0,1)</f>
        <v>0</v>
      </c>
      <c r="W70" s="22">
        <f>IF(OR(ISERROR(FIND(検索!F$5,E70)),検索!F$5=""),0,1)</f>
        <v>0</v>
      </c>
      <c r="X70" s="22">
        <f>IF(OR(ISERROR(FIND(検索!G$5,F70)),検索!G$5=""),0,1)</f>
        <v>0</v>
      </c>
      <c r="Y70" s="20">
        <f>IF(OR(検索!J$5="00000",T70&amp;U70&amp;V70&amp;W70&amp;X70&lt;&gt;検索!J$5),0,1)</f>
        <v>0</v>
      </c>
      <c r="Z70" s="23">
        <f t="shared" si="6"/>
        <v>0</v>
      </c>
      <c r="AA70" s="20">
        <f>IF(OR(ISERROR(FIND(DBCS(検索!C$7),DBCS(B70))),検索!C$7=""),0,1)</f>
        <v>0</v>
      </c>
      <c r="AB70" s="20">
        <f>IF(OR(ISERROR(FIND(DBCS(検索!D$7),DBCS(C70))),検索!D$7=""),0,1)</f>
        <v>0</v>
      </c>
      <c r="AC70" s="20">
        <f>IF(OR(ISERROR(FIND(検索!E$7,D70)),検索!E$7=""),0,1)</f>
        <v>0</v>
      </c>
      <c r="AD70" s="20">
        <f>IF(OR(ISERROR(FIND(検索!F$7,E70)),検索!F$7=""),0,1)</f>
        <v>0</v>
      </c>
      <c r="AE70" s="20">
        <f>IF(OR(ISERROR(FIND(検索!G$7,F70)),検索!G$7=""),0,1)</f>
        <v>0</v>
      </c>
      <c r="AF70" s="22">
        <f>IF(OR(検索!J$7="00000",AA70&amp;AB70&amp;AC70&amp;AD70&amp;AE70&lt;&gt;検索!J$7),0,1)</f>
        <v>0</v>
      </c>
      <c r="AG70" s="23">
        <f t="shared" si="7"/>
        <v>0</v>
      </c>
      <c r="AH70" s="20">
        <f>IF(検索!K$3=0,R70,S70)</f>
        <v>0</v>
      </c>
      <c r="AI70" s="20">
        <f>IF(検索!K$5=0,Y70,Z70)</f>
        <v>0</v>
      </c>
      <c r="AJ70" s="20">
        <f>IF(検索!K$7=0,AF70,AG70)</f>
        <v>0</v>
      </c>
      <c r="AK70" s="38">
        <f>IF(IF(検索!J$5="00000",AH70,IF(検索!K$4=0,AH70+AI70,AH70*AI70)*IF(AND(検索!K$6=1,検索!J$7&lt;&gt;"00000"),AJ70,1)+IF(AND(検索!K$6=0,検索!J$7&lt;&gt;"00000"),AJ70,0))&gt;0,MAX($AK$2:AK69)+1,0)</f>
        <v>0</v>
      </c>
    </row>
    <row r="71" spans="1:37" ht="13.5" customHeight="1" x14ac:dyDescent="0.15">
      <c r="A71" s="16">
        <v>807</v>
      </c>
      <c r="B71" s="3" t="s">
        <v>319</v>
      </c>
      <c r="C71" s="3" t="s">
        <v>417</v>
      </c>
      <c r="D71" s="3" t="s">
        <v>456</v>
      </c>
      <c r="E71" s="17" t="s">
        <v>572</v>
      </c>
      <c r="F71" s="18" t="s">
        <v>520</v>
      </c>
      <c r="G71" s="3">
        <v>70</v>
      </c>
      <c r="H71" s="187">
        <f t="shared" si="4"/>
        <v>100000</v>
      </c>
      <c r="I71" s="42"/>
      <c r="J71" s="217">
        <v>100000</v>
      </c>
      <c r="K71" s="218" t="s">
        <v>456</v>
      </c>
      <c r="M71" s="21">
        <f>IF(OR(ISERROR(FIND(DBCS(検索!C$3),DBCS(B71))),検索!C$3=""),0,1)</f>
        <v>0</v>
      </c>
      <c r="N71" s="22">
        <f>IF(OR(ISERROR(FIND(DBCS(検索!D$3),DBCS(C71))),検索!D$3=""),0,1)</f>
        <v>0</v>
      </c>
      <c r="O71" s="22">
        <f>IF(OR(ISERROR(FIND(検索!E$3,D71)),検索!E$3=""),0,1)</f>
        <v>0</v>
      </c>
      <c r="P71" s="20">
        <f>IF(OR(ISERROR(FIND(検索!F$3,E71)),検索!F$3=""),0,1)</f>
        <v>0</v>
      </c>
      <c r="Q71" s="20">
        <f>IF(OR(ISERROR(FIND(検索!G$3,F71)),検索!G$3=""),0,1)</f>
        <v>0</v>
      </c>
      <c r="R71" s="20">
        <f>IF(OR(検索!J$3="00000",M71&amp;N71&amp;O71&amp;P71&amp;Q71&lt;&gt;検索!J$3),0,1)</f>
        <v>0</v>
      </c>
      <c r="S71" s="20">
        <f t="shared" si="5"/>
        <v>0</v>
      </c>
      <c r="T71" s="21">
        <f>IF(OR(ISERROR(FIND(DBCS(検索!C$5),DBCS(B71))),検索!C$5=""),0,1)</f>
        <v>0</v>
      </c>
      <c r="U71" s="22">
        <f>IF(OR(ISERROR(FIND(DBCS(検索!D$5),DBCS(C71))),検索!D$5=""),0,1)</f>
        <v>0</v>
      </c>
      <c r="V71" s="22">
        <f>IF(OR(ISERROR(FIND(検索!E$5,D71)),検索!E$5=""),0,1)</f>
        <v>0</v>
      </c>
      <c r="W71" s="22">
        <f>IF(OR(ISERROR(FIND(検索!F$5,E71)),検索!F$5=""),0,1)</f>
        <v>0</v>
      </c>
      <c r="X71" s="22">
        <f>IF(OR(ISERROR(FIND(検索!G$5,F71)),検索!G$5=""),0,1)</f>
        <v>0</v>
      </c>
      <c r="Y71" s="20">
        <f>IF(OR(検索!J$5="00000",T71&amp;U71&amp;V71&amp;W71&amp;X71&lt;&gt;検索!J$5),0,1)</f>
        <v>0</v>
      </c>
      <c r="Z71" s="23">
        <f t="shared" si="6"/>
        <v>0</v>
      </c>
      <c r="AA71" s="20">
        <f>IF(OR(ISERROR(FIND(DBCS(検索!C$7),DBCS(B71))),検索!C$7=""),0,1)</f>
        <v>0</v>
      </c>
      <c r="AB71" s="20">
        <f>IF(OR(ISERROR(FIND(DBCS(検索!D$7),DBCS(C71))),検索!D$7=""),0,1)</f>
        <v>0</v>
      </c>
      <c r="AC71" s="20">
        <f>IF(OR(ISERROR(FIND(検索!E$7,D71)),検索!E$7=""),0,1)</f>
        <v>0</v>
      </c>
      <c r="AD71" s="20">
        <f>IF(OR(ISERROR(FIND(検索!F$7,E71)),検索!F$7=""),0,1)</f>
        <v>0</v>
      </c>
      <c r="AE71" s="20">
        <f>IF(OR(ISERROR(FIND(検索!G$7,F71)),検索!G$7=""),0,1)</f>
        <v>0</v>
      </c>
      <c r="AF71" s="22">
        <f>IF(OR(検索!J$7="00000",AA71&amp;AB71&amp;AC71&amp;AD71&amp;AE71&lt;&gt;検索!J$7),0,1)</f>
        <v>0</v>
      </c>
      <c r="AG71" s="23">
        <f t="shared" si="7"/>
        <v>0</v>
      </c>
      <c r="AH71" s="20">
        <f>IF(検索!K$3=0,R71,S71)</f>
        <v>0</v>
      </c>
      <c r="AI71" s="20">
        <f>IF(検索!K$5=0,Y71,Z71)</f>
        <v>0</v>
      </c>
      <c r="AJ71" s="20">
        <f>IF(検索!K$7=0,AF71,AG71)</f>
        <v>0</v>
      </c>
      <c r="AK71" s="38">
        <f>IF(IF(検索!J$5="00000",AH71,IF(検索!K$4=0,AH71+AI71,AH71*AI71)*IF(AND(検索!K$6=1,検索!J$7&lt;&gt;"00000"),AJ71,1)+IF(AND(検索!K$6=0,検索!J$7&lt;&gt;"00000"),AJ71,0))&gt;0,MAX($AK$2:AK70)+1,0)</f>
        <v>0</v>
      </c>
    </row>
    <row r="72" spans="1:37" ht="13.5" customHeight="1" x14ac:dyDescent="0.15">
      <c r="A72" s="16">
        <v>817</v>
      </c>
      <c r="B72" s="3" t="s">
        <v>320</v>
      </c>
      <c r="C72" s="3" t="s">
        <v>418</v>
      </c>
      <c r="D72" s="3" t="s">
        <v>456</v>
      </c>
      <c r="E72" s="17" t="s">
        <v>610</v>
      </c>
      <c r="F72" s="18" t="s">
        <v>521</v>
      </c>
      <c r="G72" s="3">
        <v>71</v>
      </c>
      <c r="H72" s="187">
        <f t="shared" si="4"/>
        <v>100000</v>
      </c>
      <c r="I72" s="42"/>
      <c r="J72" s="217">
        <v>100000</v>
      </c>
      <c r="K72" s="218" t="s">
        <v>456</v>
      </c>
      <c r="M72" s="21">
        <f>IF(OR(ISERROR(FIND(DBCS(検索!C$3),DBCS(B72))),検索!C$3=""),0,1)</f>
        <v>0</v>
      </c>
      <c r="N72" s="22">
        <f>IF(OR(ISERROR(FIND(DBCS(検索!D$3),DBCS(C72))),検索!D$3=""),0,1)</f>
        <v>0</v>
      </c>
      <c r="O72" s="22">
        <f>IF(OR(ISERROR(FIND(検索!E$3,D72)),検索!E$3=""),0,1)</f>
        <v>0</v>
      </c>
      <c r="P72" s="20">
        <f>IF(OR(ISERROR(FIND(検索!F$3,E72)),検索!F$3=""),0,1)</f>
        <v>0</v>
      </c>
      <c r="Q72" s="20">
        <f>IF(OR(ISERROR(FIND(検索!G$3,F72)),検索!G$3=""),0,1)</f>
        <v>0</v>
      </c>
      <c r="R72" s="20">
        <f>IF(OR(検索!J$3="00000",M72&amp;N72&amp;O72&amp;P72&amp;Q72&lt;&gt;検索!J$3),0,1)</f>
        <v>0</v>
      </c>
      <c r="S72" s="20">
        <f t="shared" si="5"/>
        <v>0</v>
      </c>
      <c r="T72" s="21">
        <f>IF(OR(ISERROR(FIND(DBCS(検索!C$5),DBCS(B72))),検索!C$5=""),0,1)</f>
        <v>0</v>
      </c>
      <c r="U72" s="22">
        <f>IF(OR(ISERROR(FIND(DBCS(検索!D$5),DBCS(C72))),検索!D$5=""),0,1)</f>
        <v>0</v>
      </c>
      <c r="V72" s="22">
        <f>IF(OR(ISERROR(FIND(検索!E$5,D72)),検索!E$5=""),0,1)</f>
        <v>0</v>
      </c>
      <c r="W72" s="22">
        <f>IF(OR(ISERROR(FIND(検索!F$5,E72)),検索!F$5=""),0,1)</f>
        <v>0</v>
      </c>
      <c r="X72" s="22">
        <f>IF(OR(ISERROR(FIND(検索!G$5,F72)),検索!G$5=""),0,1)</f>
        <v>0</v>
      </c>
      <c r="Y72" s="20">
        <f>IF(OR(検索!J$5="00000",T72&amp;U72&amp;V72&amp;W72&amp;X72&lt;&gt;検索!J$5),0,1)</f>
        <v>0</v>
      </c>
      <c r="Z72" s="23">
        <f t="shared" si="6"/>
        <v>0</v>
      </c>
      <c r="AA72" s="20">
        <f>IF(OR(ISERROR(FIND(DBCS(検索!C$7),DBCS(B72))),検索!C$7=""),0,1)</f>
        <v>0</v>
      </c>
      <c r="AB72" s="20">
        <f>IF(OR(ISERROR(FIND(DBCS(検索!D$7),DBCS(C72))),検索!D$7=""),0,1)</f>
        <v>0</v>
      </c>
      <c r="AC72" s="20">
        <f>IF(OR(ISERROR(FIND(検索!E$7,D72)),検索!E$7=""),0,1)</f>
        <v>0</v>
      </c>
      <c r="AD72" s="20">
        <f>IF(OR(ISERROR(FIND(検索!F$7,E72)),検索!F$7=""),0,1)</f>
        <v>0</v>
      </c>
      <c r="AE72" s="20">
        <f>IF(OR(ISERROR(FIND(検索!G$7,F72)),検索!G$7=""),0,1)</f>
        <v>0</v>
      </c>
      <c r="AF72" s="22">
        <f>IF(OR(検索!J$7="00000",AA72&amp;AB72&amp;AC72&amp;AD72&amp;AE72&lt;&gt;検索!J$7),0,1)</f>
        <v>0</v>
      </c>
      <c r="AG72" s="23">
        <f t="shared" si="7"/>
        <v>0</v>
      </c>
      <c r="AH72" s="20">
        <f>IF(検索!K$3=0,R72,S72)</f>
        <v>0</v>
      </c>
      <c r="AI72" s="20">
        <f>IF(検索!K$5=0,Y72,Z72)</f>
        <v>0</v>
      </c>
      <c r="AJ72" s="20">
        <f>IF(検索!K$7=0,AF72,AG72)</f>
        <v>0</v>
      </c>
      <c r="AK72" s="38">
        <f>IF(IF(検索!J$5="00000",AH72,IF(検索!K$4=0,AH72+AI72,AH72*AI72)*IF(AND(検索!K$6=1,検索!J$7&lt;&gt;"00000"),AJ72,1)+IF(AND(検索!K$6=0,検索!J$7&lt;&gt;"00000"),AJ72,0))&gt;0,MAX($AK$2:AK71)+1,0)</f>
        <v>0</v>
      </c>
    </row>
    <row r="73" spans="1:37" ht="13.5" customHeight="1" x14ac:dyDescent="0.15">
      <c r="A73" s="16">
        <v>829</v>
      </c>
      <c r="B73" s="3" t="s">
        <v>321</v>
      </c>
      <c r="C73" s="3" t="s">
        <v>419</v>
      </c>
      <c r="D73" s="3" t="s">
        <v>456</v>
      </c>
      <c r="E73" s="17" t="s">
        <v>597</v>
      </c>
      <c r="F73" s="18" t="s">
        <v>522</v>
      </c>
      <c r="G73" s="3">
        <v>72</v>
      </c>
      <c r="H73" s="187">
        <f t="shared" si="4"/>
        <v>100000</v>
      </c>
      <c r="I73" s="42"/>
      <c r="J73" s="217">
        <v>100000</v>
      </c>
      <c r="K73" s="218" t="s">
        <v>456</v>
      </c>
      <c r="M73" s="21">
        <f>IF(OR(ISERROR(FIND(DBCS(検索!C$3),DBCS(B73))),検索!C$3=""),0,1)</f>
        <v>0</v>
      </c>
      <c r="N73" s="22">
        <f>IF(OR(ISERROR(FIND(DBCS(検索!D$3),DBCS(C73))),検索!D$3=""),0,1)</f>
        <v>0</v>
      </c>
      <c r="O73" s="22">
        <f>IF(OR(ISERROR(FIND(検索!E$3,D73)),検索!E$3=""),0,1)</f>
        <v>0</v>
      </c>
      <c r="P73" s="20">
        <f>IF(OR(ISERROR(FIND(検索!F$3,E73)),検索!F$3=""),0,1)</f>
        <v>0</v>
      </c>
      <c r="Q73" s="20">
        <f>IF(OR(ISERROR(FIND(検索!G$3,F73)),検索!G$3=""),0,1)</f>
        <v>0</v>
      </c>
      <c r="R73" s="20">
        <f>IF(OR(検索!J$3="00000",M73&amp;N73&amp;O73&amp;P73&amp;Q73&lt;&gt;検索!J$3),0,1)</f>
        <v>0</v>
      </c>
      <c r="S73" s="20">
        <f t="shared" si="5"/>
        <v>0</v>
      </c>
      <c r="T73" s="21">
        <f>IF(OR(ISERROR(FIND(DBCS(検索!C$5),DBCS(B73))),検索!C$5=""),0,1)</f>
        <v>0</v>
      </c>
      <c r="U73" s="22">
        <f>IF(OR(ISERROR(FIND(DBCS(検索!D$5),DBCS(C73))),検索!D$5=""),0,1)</f>
        <v>0</v>
      </c>
      <c r="V73" s="22">
        <f>IF(OR(ISERROR(FIND(検索!E$5,D73)),検索!E$5=""),0,1)</f>
        <v>0</v>
      </c>
      <c r="W73" s="22">
        <f>IF(OR(ISERROR(FIND(検索!F$5,E73)),検索!F$5=""),0,1)</f>
        <v>0</v>
      </c>
      <c r="X73" s="22">
        <f>IF(OR(ISERROR(FIND(検索!G$5,F73)),検索!G$5=""),0,1)</f>
        <v>0</v>
      </c>
      <c r="Y73" s="20">
        <f>IF(OR(検索!J$5="00000",T73&amp;U73&amp;V73&amp;W73&amp;X73&lt;&gt;検索!J$5),0,1)</f>
        <v>0</v>
      </c>
      <c r="Z73" s="23">
        <f t="shared" si="6"/>
        <v>0</v>
      </c>
      <c r="AA73" s="20">
        <f>IF(OR(ISERROR(FIND(DBCS(検索!C$7),DBCS(B73))),検索!C$7=""),0,1)</f>
        <v>0</v>
      </c>
      <c r="AB73" s="20">
        <f>IF(OR(ISERROR(FIND(DBCS(検索!D$7),DBCS(C73))),検索!D$7=""),0,1)</f>
        <v>0</v>
      </c>
      <c r="AC73" s="20">
        <f>IF(OR(ISERROR(FIND(検索!E$7,D73)),検索!E$7=""),0,1)</f>
        <v>0</v>
      </c>
      <c r="AD73" s="20">
        <f>IF(OR(ISERROR(FIND(検索!F$7,E73)),検索!F$7=""),0,1)</f>
        <v>0</v>
      </c>
      <c r="AE73" s="20">
        <f>IF(OR(ISERROR(FIND(検索!G$7,F73)),検索!G$7=""),0,1)</f>
        <v>0</v>
      </c>
      <c r="AF73" s="22">
        <f>IF(OR(検索!J$7="00000",AA73&amp;AB73&amp;AC73&amp;AD73&amp;AE73&lt;&gt;検索!J$7),0,1)</f>
        <v>0</v>
      </c>
      <c r="AG73" s="23">
        <f t="shared" si="7"/>
        <v>0</v>
      </c>
      <c r="AH73" s="20">
        <f>IF(検索!K$3=0,R73,S73)</f>
        <v>0</v>
      </c>
      <c r="AI73" s="20">
        <f>IF(検索!K$5=0,Y73,Z73)</f>
        <v>0</v>
      </c>
      <c r="AJ73" s="20">
        <f>IF(検索!K$7=0,AF73,AG73)</f>
        <v>0</v>
      </c>
      <c r="AK73" s="38">
        <f>IF(IF(検索!J$5="00000",AH73,IF(検索!K$4=0,AH73+AI73,AH73*AI73)*IF(AND(検索!K$6=1,検索!J$7&lt;&gt;"00000"),AJ73,1)+IF(AND(検索!K$6=0,検索!J$7&lt;&gt;"00000"),AJ73,0))&gt;0,MAX($AK$2:AK72)+1,0)</f>
        <v>0</v>
      </c>
    </row>
    <row r="74" spans="1:37" ht="13.5" customHeight="1" x14ac:dyDescent="0.15">
      <c r="A74" s="16">
        <v>833</v>
      </c>
      <c r="B74" s="3" t="s">
        <v>322</v>
      </c>
      <c r="C74" s="3" t="s">
        <v>420</v>
      </c>
      <c r="D74" s="3" t="s">
        <v>456</v>
      </c>
      <c r="E74" s="17" t="s">
        <v>611</v>
      </c>
      <c r="F74" s="18" t="s">
        <v>523</v>
      </c>
      <c r="G74" s="3">
        <v>73</v>
      </c>
      <c r="H74" s="187">
        <f t="shared" si="4"/>
        <v>100000</v>
      </c>
      <c r="I74" s="42"/>
      <c r="J74" s="217">
        <v>100000</v>
      </c>
      <c r="K74" s="218" t="s">
        <v>456</v>
      </c>
      <c r="M74" s="21">
        <f>IF(OR(ISERROR(FIND(DBCS(検索!C$3),DBCS(B74))),検索!C$3=""),0,1)</f>
        <v>0</v>
      </c>
      <c r="N74" s="22">
        <f>IF(OR(ISERROR(FIND(DBCS(検索!D$3),DBCS(C74))),検索!D$3=""),0,1)</f>
        <v>0</v>
      </c>
      <c r="O74" s="22">
        <f>IF(OR(ISERROR(FIND(検索!E$3,D74)),検索!E$3=""),0,1)</f>
        <v>0</v>
      </c>
      <c r="P74" s="20">
        <f>IF(OR(ISERROR(FIND(検索!F$3,E74)),検索!F$3=""),0,1)</f>
        <v>0</v>
      </c>
      <c r="Q74" s="20">
        <f>IF(OR(ISERROR(FIND(検索!G$3,F74)),検索!G$3=""),0,1)</f>
        <v>0</v>
      </c>
      <c r="R74" s="20">
        <f>IF(OR(検索!J$3="00000",M74&amp;N74&amp;O74&amp;P74&amp;Q74&lt;&gt;検索!J$3),0,1)</f>
        <v>0</v>
      </c>
      <c r="S74" s="20">
        <f t="shared" si="5"/>
        <v>0</v>
      </c>
      <c r="T74" s="21">
        <f>IF(OR(ISERROR(FIND(DBCS(検索!C$5),DBCS(B74))),検索!C$5=""),0,1)</f>
        <v>0</v>
      </c>
      <c r="U74" s="22">
        <f>IF(OR(ISERROR(FIND(DBCS(検索!D$5),DBCS(C74))),検索!D$5=""),0,1)</f>
        <v>0</v>
      </c>
      <c r="V74" s="22">
        <f>IF(OR(ISERROR(FIND(検索!E$5,D74)),検索!E$5=""),0,1)</f>
        <v>0</v>
      </c>
      <c r="W74" s="22">
        <f>IF(OR(ISERROR(FIND(検索!F$5,E74)),検索!F$5=""),0,1)</f>
        <v>0</v>
      </c>
      <c r="X74" s="22">
        <f>IF(OR(ISERROR(FIND(検索!G$5,F74)),検索!G$5=""),0,1)</f>
        <v>0</v>
      </c>
      <c r="Y74" s="20">
        <f>IF(OR(検索!J$5="00000",T74&amp;U74&amp;V74&amp;W74&amp;X74&lt;&gt;検索!J$5),0,1)</f>
        <v>0</v>
      </c>
      <c r="Z74" s="23">
        <f t="shared" si="6"/>
        <v>0</v>
      </c>
      <c r="AA74" s="20">
        <f>IF(OR(ISERROR(FIND(DBCS(検索!C$7),DBCS(B74))),検索!C$7=""),0,1)</f>
        <v>0</v>
      </c>
      <c r="AB74" s="20">
        <f>IF(OR(ISERROR(FIND(DBCS(検索!D$7),DBCS(C74))),検索!D$7=""),0,1)</f>
        <v>0</v>
      </c>
      <c r="AC74" s="20">
        <f>IF(OR(ISERROR(FIND(検索!E$7,D74)),検索!E$7=""),0,1)</f>
        <v>0</v>
      </c>
      <c r="AD74" s="20">
        <f>IF(OR(ISERROR(FIND(検索!F$7,E74)),検索!F$7=""),0,1)</f>
        <v>0</v>
      </c>
      <c r="AE74" s="20">
        <f>IF(OR(ISERROR(FIND(検索!G$7,F74)),検索!G$7=""),0,1)</f>
        <v>0</v>
      </c>
      <c r="AF74" s="22">
        <f>IF(OR(検索!J$7="00000",AA74&amp;AB74&amp;AC74&amp;AD74&amp;AE74&lt;&gt;検索!J$7),0,1)</f>
        <v>0</v>
      </c>
      <c r="AG74" s="23">
        <f t="shared" si="7"/>
        <v>0</v>
      </c>
      <c r="AH74" s="20">
        <f>IF(検索!K$3=0,R74,S74)</f>
        <v>0</v>
      </c>
      <c r="AI74" s="20">
        <f>IF(検索!K$5=0,Y74,Z74)</f>
        <v>0</v>
      </c>
      <c r="AJ74" s="20">
        <f>IF(検索!K$7=0,AF74,AG74)</f>
        <v>0</v>
      </c>
      <c r="AK74" s="38">
        <f>IF(IF(検索!J$5="00000",AH74,IF(検索!K$4=0,AH74+AI74,AH74*AI74)*IF(AND(検索!K$6=1,検索!J$7&lt;&gt;"00000"),AJ74,1)+IF(AND(検索!K$6=0,検索!J$7&lt;&gt;"00000"),AJ74,0))&gt;0,MAX($AK$2:AK73)+1,0)</f>
        <v>0</v>
      </c>
    </row>
    <row r="75" spans="1:37" ht="13.5" customHeight="1" x14ac:dyDescent="0.15">
      <c r="A75" s="16">
        <v>846</v>
      </c>
      <c r="B75" s="3" t="s">
        <v>275</v>
      </c>
      <c r="C75" s="3" t="s">
        <v>276</v>
      </c>
      <c r="D75" s="3" t="s">
        <v>456</v>
      </c>
      <c r="E75" s="17" t="s">
        <v>580</v>
      </c>
      <c r="F75" s="18" t="s">
        <v>277</v>
      </c>
      <c r="G75" s="3">
        <v>74</v>
      </c>
      <c r="H75" s="187">
        <f t="shared" si="4"/>
        <v>100000</v>
      </c>
      <c r="I75" s="42"/>
      <c r="J75" s="217">
        <v>100000</v>
      </c>
      <c r="K75" s="218" t="s">
        <v>456</v>
      </c>
      <c r="M75" s="21">
        <f>IF(OR(ISERROR(FIND(DBCS(検索!C$3),DBCS(B75))),検索!C$3=""),0,1)</f>
        <v>0</v>
      </c>
      <c r="N75" s="22">
        <f>IF(OR(ISERROR(FIND(DBCS(検索!D$3),DBCS(C75))),検索!D$3=""),0,1)</f>
        <v>0</v>
      </c>
      <c r="O75" s="22">
        <f>IF(OR(ISERROR(FIND(検索!E$3,D75)),検索!E$3=""),0,1)</f>
        <v>0</v>
      </c>
      <c r="P75" s="20">
        <f>IF(OR(ISERROR(FIND(検索!F$3,E75)),検索!F$3=""),0,1)</f>
        <v>0</v>
      </c>
      <c r="Q75" s="20">
        <f>IF(OR(ISERROR(FIND(検索!G$3,F75)),検索!G$3=""),0,1)</f>
        <v>0</v>
      </c>
      <c r="R75" s="20">
        <f>IF(OR(検索!J$3="00000",M75&amp;N75&amp;O75&amp;P75&amp;Q75&lt;&gt;検索!J$3),0,1)</f>
        <v>0</v>
      </c>
      <c r="S75" s="20">
        <f t="shared" si="5"/>
        <v>0</v>
      </c>
      <c r="T75" s="21">
        <f>IF(OR(ISERROR(FIND(DBCS(検索!C$5),DBCS(B75))),検索!C$5=""),0,1)</f>
        <v>0</v>
      </c>
      <c r="U75" s="22">
        <f>IF(OR(ISERROR(FIND(DBCS(検索!D$5),DBCS(C75))),検索!D$5=""),0,1)</f>
        <v>0</v>
      </c>
      <c r="V75" s="22">
        <f>IF(OR(ISERROR(FIND(検索!E$5,D75)),検索!E$5=""),0,1)</f>
        <v>0</v>
      </c>
      <c r="W75" s="22">
        <f>IF(OR(ISERROR(FIND(検索!F$5,E75)),検索!F$5=""),0,1)</f>
        <v>0</v>
      </c>
      <c r="X75" s="22">
        <f>IF(OR(ISERROR(FIND(検索!G$5,F75)),検索!G$5=""),0,1)</f>
        <v>0</v>
      </c>
      <c r="Y75" s="20">
        <f>IF(OR(検索!J$5="00000",T75&amp;U75&amp;V75&amp;W75&amp;X75&lt;&gt;検索!J$5),0,1)</f>
        <v>0</v>
      </c>
      <c r="Z75" s="23">
        <f t="shared" si="6"/>
        <v>0</v>
      </c>
      <c r="AA75" s="20">
        <f>IF(OR(ISERROR(FIND(DBCS(検索!C$7),DBCS(B75))),検索!C$7=""),0,1)</f>
        <v>0</v>
      </c>
      <c r="AB75" s="20">
        <f>IF(OR(ISERROR(FIND(DBCS(検索!D$7),DBCS(C75))),検索!D$7=""),0,1)</f>
        <v>0</v>
      </c>
      <c r="AC75" s="20">
        <f>IF(OR(ISERROR(FIND(検索!E$7,D75)),検索!E$7=""),0,1)</f>
        <v>0</v>
      </c>
      <c r="AD75" s="20">
        <f>IF(OR(ISERROR(FIND(検索!F$7,E75)),検索!F$7=""),0,1)</f>
        <v>0</v>
      </c>
      <c r="AE75" s="20">
        <f>IF(OR(ISERROR(FIND(検索!G$7,F75)),検索!G$7=""),0,1)</f>
        <v>0</v>
      </c>
      <c r="AF75" s="22">
        <f>IF(OR(検索!J$7="00000",AA75&amp;AB75&amp;AC75&amp;AD75&amp;AE75&lt;&gt;検索!J$7),0,1)</f>
        <v>0</v>
      </c>
      <c r="AG75" s="23">
        <f t="shared" si="7"/>
        <v>0</v>
      </c>
      <c r="AH75" s="20">
        <f>IF(検索!K$3=0,R75,S75)</f>
        <v>0</v>
      </c>
      <c r="AI75" s="20">
        <f>IF(検索!K$5=0,Y75,Z75)</f>
        <v>0</v>
      </c>
      <c r="AJ75" s="20">
        <f>IF(検索!K$7=0,AF75,AG75)</f>
        <v>0</v>
      </c>
      <c r="AK75" s="38">
        <f>IF(IF(検索!J$5="00000",AH75,IF(検索!K$4=0,AH75+AI75,AH75*AI75)*IF(AND(検索!K$6=1,検索!J$7&lt;&gt;"00000"),AJ75,1)+IF(AND(検索!K$6=0,検索!J$7&lt;&gt;"00000"),AJ75,0))&gt;0,MAX($AK$2:AK74)+1,0)</f>
        <v>0</v>
      </c>
    </row>
    <row r="76" spans="1:37" ht="13.5" customHeight="1" x14ac:dyDescent="0.15">
      <c r="A76" s="16">
        <v>855</v>
      </c>
      <c r="B76" s="3" t="s">
        <v>323</v>
      </c>
      <c r="C76" s="3" t="s">
        <v>421</v>
      </c>
      <c r="D76" s="3" t="s">
        <v>456</v>
      </c>
      <c r="E76" s="17" t="s">
        <v>612</v>
      </c>
      <c r="F76" s="18" t="s">
        <v>524</v>
      </c>
      <c r="G76" s="3">
        <v>75</v>
      </c>
      <c r="H76" s="187">
        <f t="shared" si="4"/>
        <v>100000</v>
      </c>
      <c r="I76" s="42"/>
      <c r="J76" s="217">
        <v>100000</v>
      </c>
      <c r="K76" s="218" t="s">
        <v>456</v>
      </c>
      <c r="M76" s="21">
        <f>IF(OR(ISERROR(FIND(DBCS(検索!C$3),DBCS(B76))),検索!C$3=""),0,1)</f>
        <v>0</v>
      </c>
      <c r="N76" s="22">
        <f>IF(OR(ISERROR(FIND(DBCS(検索!D$3),DBCS(C76))),検索!D$3=""),0,1)</f>
        <v>0</v>
      </c>
      <c r="O76" s="22">
        <f>IF(OR(ISERROR(FIND(検索!E$3,D76)),検索!E$3=""),0,1)</f>
        <v>0</v>
      </c>
      <c r="P76" s="20">
        <f>IF(OR(ISERROR(FIND(検索!F$3,E76)),検索!F$3=""),0,1)</f>
        <v>0</v>
      </c>
      <c r="Q76" s="20">
        <f>IF(OR(ISERROR(FIND(検索!G$3,F76)),検索!G$3=""),0,1)</f>
        <v>0</v>
      </c>
      <c r="R76" s="20">
        <f>IF(OR(検索!J$3="00000",M76&amp;N76&amp;O76&amp;P76&amp;Q76&lt;&gt;検索!J$3),0,1)</f>
        <v>0</v>
      </c>
      <c r="S76" s="20">
        <f t="shared" si="5"/>
        <v>0</v>
      </c>
      <c r="T76" s="21">
        <f>IF(OR(ISERROR(FIND(DBCS(検索!C$5),DBCS(B76))),検索!C$5=""),0,1)</f>
        <v>0</v>
      </c>
      <c r="U76" s="22">
        <f>IF(OR(ISERROR(FIND(DBCS(検索!D$5),DBCS(C76))),検索!D$5=""),0,1)</f>
        <v>0</v>
      </c>
      <c r="V76" s="22">
        <f>IF(OR(ISERROR(FIND(検索!E$5,D76)),検索!E$5=""),0,1)</f>
        <v>0</v>
      </c>
      <c r="W76" s="22">
        <f>IF(OR(ISERROR(FIND(検索!F$5,E76)),検索!F$5=""),0,1)</f>
        <v>0</v>
      </c>
      <c r="X76" s="22">
        <f>IF(OR(ISERROR(FIND(検索!G$5,F76)),検索!G$5=""),0,1)</f>
        <v>0</v>
      </c>
      <c r="Y76" s="20">
        <f>IF(OR(検索!J$5="00000",T76&amp;U76&amp;V76&amp;W76&amp;X76&lt;&gt;検索!J$5),0,1)</f>
        <v>0</v>
      </c>
      <c r="Z76" s="23">
        <f t="shared" si="6"/>
        <v>0</v>
      </c>
      <c r="AA76" s="20">
        <f>IF(OR(ISERROR(FIND(DBCS(検索!C$7),DBCS(B76))),検索!C$7=""),0,1)</f>
        <v>0</v>
      </c>
      <c r="AB76" s="20">
        <f>IF(OR(ISERROR(FIND(DBCS(検索!D$7),DBCS(C76))),検索!D$7=""),0,1)</f>
        <v>0</v>
      </c>
      <c r="AC76" s="20">
        <f>IF(OR(ISERROR(FIND(検索!E$7,D76)),検索!E$7=""),0,1)</f>
        <v>0</v>
      </c>
      <c r="AD76" s="20">
        <f>IF(OR(ISERROR(FIND(検索!F$7,E76)),検索!F$7=""),0,1)</f>
        <v>0</v>
      </c>
      <c r="AE76" s="20">
        <f>IF(OR(ISERROR(FIND(検索!G$7,F76)),検索!G$7=""),0,1)</f>
        <v>0</v>
      </c>
      <c r="AF76" s="22">
        <f>IF(OR(検索!J$7="00000",AA76&amp;AB76&amp;AC76&amp;AD76&amp;AE76&lt;&gt;検索!J$7),0,1)</f>
        <v>0</v>
      </c>
      <c r="AG76" s="23">
        <f t="shared" si="7"/>
        <v>0</v>
      </c>
      <c r="AH76" s="20">
        <f>IF(検索!K$3=0,R76,S76)</f>
        <v>0</v>
      </c>
      <c r="AI76" s="20">
        <f>IF(検索!K$5=0,Y76,Z76)</f>
        <v>0</v>
      </c>
      <c r="AJ76" s="20">
        <f>IF(検索!K$7=0,AF76,AG76)</f>
        <v>0</v>
      </c>
      <c r="AK76" s="38">
        <f>IF(IF(検索!J$5="00000",AH76,IF(検索!K$4=0,AH76+AI76,AH76*AI76)*IF(AND(検索!K$6=1,検索!J$7&lt;&gt;"00000"),AJ76,1)+IF(AND(検索!K$6=0,検索!J$7&lt;&gt;"00000"),AJ76,0))&gt;0,MAX($AK$2:AK75)+1,0)</f>
        <v>0</v>
      </c>
    </row>
    <row r="77" spans="1:37" ht="13.5" customHeight="1" x14ac:dyDescent="0.15">
      <c r="A77" s="16">
        <v>868</v>
      </c>
      <c r="B77" s="3" t="s">
        <v>324</v>
      </c>
      <c r="C77" s="3" t="s">
        <v>422</v>
      </c>
      <c r="D77" s="3" t="s">
        <v>456</v>
      </c>
      <c r="E77" s="17" t="s">
        <v>613</v>
      </c>
      <c r="F77" s="18" t="s">
        <v>525</v>
      </c>
      <c r="G77" s="3">
        <v>76</v>
      </c>
      <c r="H77" s="187">
        <f t="shared" si="4"/>
        <v>200000</v>
      </c>
      <c r="I77" s="42"/>
      <c r="J77" s="217">
        <v>100000</v>
      </c>
      <c r="K77" s="218" t="s">
        <v>456</v>
      </c>
      <c r="M77" s="21">
        <f>IF(OR(ISERROR(FIND(DBCS(検索!C$3),DBCS(B77))),検索!C$3=""),0,1)</f>
        <v>0</v>
      </c>
      <c r="N77" s="22">
        <f>IF(OR(ISERROR(FIND(DBCS(検索!D$3),DBCS(C77))),検索!D$3=""),0,1)</f>
        <v>0</v>
      </c>
      <c r="O77" s="22">
        <f>IF(OR(ISERROR(FIND(検索!E$3,D77)),検索!E$3=""),0,1)</f>
        <v>0</v>
      </c>
      <c r="P77" s="20">
        <f>IF(OR(ISERROR(FIND(検索!F$3,E77)),検索!F$3=""),0,1)</f>
        <v>0</v>
      </c>
      <c r="Q77" s="20">
        <f>IF(OR(ISERROR(FIND(検索!G$3,F77)),検索!G$3=""),0,1)</f>
        <v>0</v>
      </c>
      <c r="R77" s="20">
        <f>IF(OR(検索!J$3="00000",M77&amp;N77&amp;O77&amp;P77&amp;Q77&lt;&gt;検索!J$3),0,1)</f>
        <v>0</v>
      </c>
      <c r="S77" s="20">
        <f t="shared" si="5"/>
        <v>0</v>
      </c>
      <c r="T77" s="21">
        <f>IF(OR(ISERROR(FIND(DBCS(検索!C$5),DBCS(B77))),検索!C$5=""),0,1)</f>
        <v>0</v>
      </c>
      <c r="U77" s="22">
        <f>IF(OR(ISERROR(FIND(DBCS(検索!D$5),DBCS(C77))),検索!D$5=""),0,1)</f>
        <v>0</v>
      </c>
      <c r="V77" s="22">
        <f>IF(OR(ISERROR(FIND(検索!E$5,D77)),検索!E$5=""),0,1)</f>
        <v>0</v>
      </c>
      <c r="W77" s="22">
        <f>IF(OR(ISERROR(FIND(検索!F$5,E77)),検索!F$5=""),0,1)</f>
        <v>0</v>
      </c>
      <c r="X77" s="22">
        <f>IF(OR(ISERROR(FIND(検索!G$5,F77)),検索!G$5=""),0,1)</f>
        <v>0</v>
      </c>
      <c r="Y77" s="20">
        <f>IF(OR(検索!J$5="00000",T77&amp;U77&amp;V77&amp;W77&amp;X77&lt;&gt;検索!J$5),0,1)</f>
        <v>0</v>
      </c>
      <c r="Z77" s="23">
        <f t="shared" si="6"/>
        <v>0</v>
      </c>
      <c r="AA77" s="20">
        <f>IF(OR(ISERROR(FIND(DBCS(検索!C$7),DBCS(B77))),検索!C$7=""),0,1)</f>
        <v>0</v>
      </c>
      <c r="AB77" s="20">
        <f>IF(OR(ISERROR(FIND(DBCS(検索!D$7),DBCS(C77))),検索!D$7=""),0,1)</f>
        <v>0</v>
      </c>
      <c r="AC77" s="20">
        <f>IF(OR(ISERROR(FIND(検索!E$7,D77)),検索!E$7=""),0,1)</f>
        <v>0</v>
      </c>
      <c r="AD77" s="20">
        <f>IF(OR(ISERROR(FIND(検索!F$7,E77)),検索!F$7=""),0,1)</f>
        <v>0</v>
      </c>
      <c r="AE77" s="20">
        <f>IF(OR(ISERROR(FIND(検索!G$7,F77)),検索!G$7=""),0,1)</f>
        <v>0</v>
      </c>
      <c r="AF77" s="22">
        <f>IF(OR(検索!J$7="00000",AA77&amp;AB77&amp;AC77&amp;AD77&amp;AE77&lt;&gt;検索!J$7),0,1)</f>
        <v>0</v>
      </c>
      <c r="AG77" s="23">
        <f t="shared" si="7"/>
        <v>0</v>
      </c>
      <c r="AH77" s="20">
        <f>IF(検索!K$3=0,R77,S77)</f>
        <v>0</v>
      </c>
      <c r="AI77" s="20">
        <f>IF(検索!K$5=0,Y77,Z77)</f>
        <v>0</v>
      </c>
      <c r="AJ77" s="20">
        <f>IF(検索!K$7=0,AF77,AG77)</f>
        <v>0</v>
      </c>
      <c r="AK77" s="38">
        <f>IF(IF(検索!J$5="00000",AH77,IF(検索!K$4=0,AH77+AI77,AH77*AI77)*IF(AND(検索!K$6=1,検索!J$7&lt;&gt;"00000"),AJ77,1)+IF(AND(検索!K$6=0,検索!J$7&lt;&gt;"00000"),AJ77,0))&gt;0,MAX($AK$2:AK76)+1,0)</f>
        <v>0</v>
      </c>
    </row>
    <row r="78" spans="1:37" ht="13.5" customHeight="1" x14ac:dyDescent="0.15">
      <c r="A78" s="16">
        <v>873</v>
      </c>
      <c r="B78" s="3" t="s">
        <v>324</v>
      </c>
      <c r="C78" s="3" t="s">
        <v>423</v>
      </c>
      <c r="D78" s="3" t="s">
        <v>456</v>
      </c>
      <c r="E78" s="17" t="s">
        <v>599</v>
      </c>
      <c r="F78" s="18" t="s">
        <v>526</v>
      </c>
      <c r="G78" s="3">
        <v>77</v>
      </c>
      <c r="H78" s="187">
        <f t="shared" si="4"/>
        <v>200000</v>
      </c>
      <c r="I78" s="42"/>
      <c r="J78" s="217">
        <v>100000</v>
      </c>
      <c r="K78" s="218" t="s">
        <v>456</v>
      </c>
      <c r="M78" s="21">
        <f>IF(OR(ISERROR(FIND(DBCS(検索!C$3),DBCS(B78))),検索!C$3=""),0,1)</f>
        <v>0</v>
      </c>
      <c r="N78" s="22">
        <f>IF(OR(ISERROR(FIND(DBCS(検索!D$3),DBCS(C78))),検索!D$3=""),0,1)</f>
        <v>0</v>
      </c>
      <c r="O78" s="22">
        <f>IF(OR(ISERROR(FIND(検索!E$3,D78)),検索!E$3=""),0,1)</f>
        <v>0</v>
      </c>
      <c r="P78" s="20">
        <f>IF(OR(ISERROR(FIND(検索!F$3,E78)),検索!F$3=""),0,1)</f>
        <v>0</v>
      </c>
      <c r="Q78" s="20">
        <f>IF(OR(ISERROR(FIND(検索!G$3,F78)),検索!G$3=""),0,1)</f>
        <v>0</v>
      </c>
      <c r="R78" s="20">
        <f>IF(OR(検索!J$3="00000",M78&amp;N78&amp;O78&amp;P78&amp;Q78&lt;&gt;検索!J$3),0,1)</f>
        <v>0</v>
      </c>
      <c r="S78" s="20">
        <f t="shared" si="5"/>
        <v>0</v>
      </c>
      <c r="T78" s="21">
        <f>IF(OR(ISERROR(FIND(DBCS(検索!C$5),DBCS(B78))),検索!C$5=""),0,1)</f>
        <v>0</v>
      </c>
      <c r="U78" s="22">
        <f>IF(OR(ISERROR(FIND(DBCS(検索!D$5),DBCS(C78))),検索!D$5=""),0,1)</f>
        <v>0</v>
      </c>
      <c r="V78" s="22">
        <f>IF(OR(ISERROR(FIND(検索!E$5,D78)),検索!E$5=""),0,1)</f>
        <v>0</v>
      </c>
      <c r="W78" s="22">
        <f>IF(OR(ISERROR(FIND(検索!F$5,E78)),検索!F$5=""),0,1)</f>
        <v>0</v>
      </c>
      <c r="X78" s="22">
        <f>IF(OR(ISERROR(FIND(検索!G$5,F78)),検索!G$5=""),0,1)</f>
        <v>0</v>
      </c>
      <c r="Y78" s="20">
        <f>IF(OR(検索!J$5="00000",T78&amp;U78&amp;V78&amp;W78&amp;X78&lt;&gt;検索!J$5),0,1)</f>
        <v>0</v>
      </c>
      <c r="Z78" s="23">
        <f t="shared" si="6"/>
        <v>0</v>
      </c>
      <c r="AA78" s="20">
        <f>IF(OR(ISERROR(FIND(DBCS(検索!C$7),DBCS(B78))),検索!C$7=""),0,1)</f>
        <v>0</v>
      </c>
      <c r="AB78" s="20">
        <f>IF(OR(ISERROR(FIND(DBCS(検索!D$7),DBCS(C78))),検索!D$7=""),0,1)</f>
        <v>0</v>
      </c>
      <c r="AC78" s="20">
        <f>IF(OR(ISERROR(FIND(検索!E$7,D78)),検索!E$7=""),0,1)</f>
        <v>0</v>
      </c>
      <c r="AD78" s="20">
        <f>IF(OR(ISERROR(FIND(検索!F$7,E78)),検索!F$7=""),0,1)</f>
        <v>0</v>
      </c>
      <c r="AE78" s="20">
        <f>IF(OR(ISERROR(FIND(検索!G$7,F78)),検索!G$7=""),0,1)</f>
        <v>0</v>
      </c>
      <c r="AF78" s="22">
        <f>IF(OR(検索!J$7="00000",AA78&amp;AB78&amp;AC78&amp;AD78&amp;AE78&lt;&gt;検索!J$7),0,1)</f>
        <v>0</v>
      </c>
      <c r="AG78" s="23">
        <f t="shared" si="7"/>
        <v>0</v>
      </c>
      <c r="AH78" s="20">
        <f>IF(検索!K$3=0,R78,S78)</f>
        <v>0</v>
      </c>
      <c r="AI78" s="20">
        <f>IF(検索!K$5=0,Y78,Z78)</f>
        <v>0</v>
      </c>
      <c r="AJ78" s="20">
        <f>IF(検索!K$7=0,AF78,AG78)</f>
        <v>0</v>
      </c>
      <c r="AK78" s="38">
        <f>IF(IF(検索!J$5="00000",AH78,IF(検索!K$4=0,AH78+AI78,AH78*AI78)*IF(AND(検索!K$6=1,検索!J$7&lt;&gt;"00000"),AJ78,1)+IF(AND(検索!K$6=0,検索!J$7&lt;&gt;"00000"),AJ78,0))&gt;0,MAX($AK$2:AK77)+1,0)</f>
        <v>0</v>
      </c>
    </row>
    <row r="79" spans="1:37" ht="13.5" customHeight="1" x14ac:dyDescent="0.15">
      <c r="A79" s="16">
        <v>889</v>
      </c>
      <c r="B79" s="3" t="s">
        <v>325</v>
      </c>
      <c r="C79" s="3" t="s">
        <v>424</v>
      </c>
      <c r="D79" s="3" t="s">
        <v>456</v>
      </c>
      <c r="E79" s="17" t="s">
        <v>571</v>
      </c>
      <c r="F79" s="18" t="s">
        <v>527</v>
      </c>
      <c r="G79" s="3">
        <v>78</v>
      </c>
      <c r="H79" s="187">
        <f t="shared" si="4"/>
        <v>100000</v>
      </c>
      <c r="I79" s="42"/>
      <c r="J79" s="217">
        <v>100000</v>
      </c>
      <c r="K79" s="218" t="s">
        <v>456</v>
      </c>
      <c r="M79" s="21">
        <f>IF(OR(ISERROR(FIND(DBCS(検索!C$3),DBCS(B79))),検索!C$3=""),0,1)</f>
        <v>0</v>
      </c>
      <c r="N79" s="22">
        <f>IF(OR(ISERROR(FIND(DBCS(検索!D$3),DBCS(C79))),検索!D$3=""),0,1)</f>
        <v>0</v>
      </c>
      <c r="O79" s="22">
        <f>IF(OR(ISERROR(FIND(検索!E$3,D79)),検索!E$3=""),0,1)</f>
        <v>0</v>
      </c>
      <c r="P79" s="20">
        <f>IF(OR(ISERROR(FIND(検索!F$3,E79)),検索!F$3=""),0,1)</f>
        <v>0</v>
      </c>
      <c r="Q79" s="20">
        <f>IF(OR(ISERROR(FIND(検索!G$3,F79)),検索!G$3=""),0,1)</f>
        <v>0</v>
      </c>
      <c r="R79" s="20">
        <f>IF(OR(検索!J$3="00000",M79&amp;N79&amp;O79&amp;P79&amp;Q79&lt;&gt;検索!J$3),0,1)</f>
        <v>0</v>
      </c>
      <c r="S79" s="20">
        <f t="shared" si="5"/>
        <v>0</v>
      </c>
      <c r="T79" s="21">
        <f>IF(OR(ISERROR(FIND(DBCS(検索!C$5),DBCS(B79))),検索!C$5=""),0,1)</f>
        <v>0</v>
      </c>
      <c r="U79" s="22">
        <f>IF(OR(ISERROR(FIND(DBCS(検索!D$5),DBCS(C79))),検索!D$5=""),0,1)</f>
        <v>0</v>
      </c>
      <c r="V79" s="22">
        <f>IF(OR(ISERROR(FIND(検索!E$5,D79)),検索!E$5=""),0,1)</f>
        <v>0</v>
      </c>
      <c r="W79" s="22">
        <f>IF(OR(ISERROR(FIND(検索!F$5,E79)),検索!F$5=""),0,1)</f>
        <v>0</v>
      </c>
      <c r="X79" s="22">
        <f>IF(OR(ISERROR(FIND(検索!G$5,F79)),検索!G$5=""),0,1)</f>
        <v>0</v>
      </c>
      <c r="Y79" s="20">
        <f>IF(OR(検索!J$5="00000",T79&amp;U79&amp;V79&amp;W79&amp;X79&lt;&gt;検索!J$5),0,1)</f>
        <v>0</v>
      </c>
      <c r="Z79" s="23">
        <f t="shared" si="6"/>
        <v>0</v>
      </c>
      <c r="AA79" s="20">
        <f>IF(OR(ISERROR(FIND(DBCS(検索!C$7),DBCS(B79))),検索!C$7=""),0,1)</f>
        <v>0</v>
      </c>
      <c r="AB79" s="20">
        <f>IF(OR(ISERROR(FIND(DBCS(検索!D$7),DBCS(C79))),検索!D$7=""),0,1)</f>
        <v>0</v>
      </c>
      <c r="AC79" s="20">
        <f>IF(OR(ISERROR(FIND(検索!E$7,D79)),検索!E$7=""),0,1)</f>
        <v>0</v>
      </c>
      <c r="AD79" s="20">
        <f>IF(OR(ISERROR(FIND(検索!F$7,E79)),検索!F$7=""),0,1)</f>
        <v>0</v>
      </c>
      <c r="AE79" s="20">
        <f>IF(OR(ISERROR(FIND(検索!G$7,F79)),検索!G$7=""),0,1)</f>
        <v>0</v>
      </c>
      <c r="AF79" s="22">
        <f>IF(OR(検索!J$7="00000",AA79&amp;AB79&amp;AC79&amp;AD79&amp;AE79&lt;&gt;検索!J$7),0,1)</f>
        <v>0</v>
      </c>
      <c r="AG79" s="23">
        <f t="shared" si="7"/>
        <v>0</v>
      </c>
      <c r="AH79" s="20">
        <f>IF(検索!K$3=0,R79,S79)</f>
        <v>0</v>
      </c>
      <c r="AI79" s="20">
        <f>IF(検索!K$5=0,Y79,Z79)</f>
        <v>0</v>
      </c>
      <c r="AJ79" s="20">
        <f>IF(検索!K$7=0,AF79,AG79)</f>
        <v>0</v>
      </c>
      <c r="AK79" s="38">
        <f>IF(IF(検索!J$5="00000",AH79,IF(検索!K$4=0,AH79+AI79,AH79*AI79)*IF(AND(検索!K$6=1,検索!J$7&lt;&gt;"00000"),AJ79,1)+IF(AND(検索!K$6=0,検索!J$7&lt;&gt;"00000"),AJ79,0))&gt;0,MAX($AK$2:AK78)+1,0)</f>
        <v>0</v>
      </c>
    </row>
    <row r="80" spans="1:37" ht="13.5" customHeight="1" x14ac:dyDescent="0.15">
      <c r="A80" s="16">
        <v>893</v>
      </c>
      <c r="B80" s="3" t="s">
        <v>326</v>
      </c>
      <c r="C80" s="3" t="s">
        <v>425</v>
      </c>
      <c r="D80" s="3" t="s">
        <v>456</v>
      </c>
      <c r="E80" s="17" t="s">
        <v>568</v>
      </c>
      <c r="F80" s="18" t="s">
        <v>528</v>
      </c>
      <c r="G80" s="3">
        <v>79</v>
      </c>
      <c r="H80" s="187">
        <f t="shared" si="4"/>
        <v>100000</v>
      </c>
      <c r="I80" s="42"/>
      <c r="J80" s="217">
        <v>100000</v>
      </c>
      <c r="K80" s="218" t="s">
        <v>456</v>
      </c>
      <c r="M80" s="21">
        <f>IF(OR(ISERROR(FIND(DBCS(検索!C$3),DBCS(B80))),検索!C$3=""),0,1)</f>
        <v>0</v>
      </c>
      <c r="N80" s="22">
        <f>IF(OR(ISERROR(FIND(DBCS(検索!D$3),DBCS(C80))),検索!D$3=""),0,1)</f>
        <v>0</v>
      </c>
      <c r="O80" s="22">
        <f>IF(OR(ISERROR(FIND(検索!E$3,D80)),検索!E$3=""),0,1)</f>
        <v>0</v>
      </c>
      <c r="P80" s="20">
        <f>IF(OR(ISERROR(FIND(検索!F$3,E80)),検索!F$3=""),0,1)</f>
        <v>0</v>
      </c>
      <c r="Q80" s="20">
        <f>IF(OR(ISERROR(FIND(検索!G$3,F80)),検索!G$3=""),0,1)</f>
        <v>0</v>
      </c>
      <c r="R80" s="20">
        <f>IF(OR(検索!J$3="00000",M80&amp;N80&amp;O80&amp;P80&amp;Q80&lt;&gt;検索!J$3),0,1)</f>
        <v>0</v>
      </c>
      <c r="S80" s="20">
        <f t="shared" si="5"/>
        <v>0</v>
      </c>
      <c r="T80" s="21">
        <f>IF(OR(ISERROR(FIND(DBCS(検索!C$5),DBCS(B80))),検索!C$5=""),0,1)</f>
        <v>0</v>
      </c>
      <c r="U80" s="22">
        <f>IF(OR(ISERROR(FIND(DBCS(検索!D$5),DBCS(C80))),検索!D$5=""),0,1)</f>
        <v>0</v>
      </c>
      <c r="V80" s="22">
        <f>IF(OR(ISERROR(FIND(検索!E$5,D80)),検索!E$5=""),0,1)</f>
        <v>0</v>
      </c>
      <c r="W80" s="22">
        <f>IF(OR(ISERROR(FIND(検索!F$5,E80)),検索!F$5=""),0,1)</f>
        <v>0</v>
      </c>
      <c r="X80" s="22">
        <f>IF(OR(ISERROR(FIND(検索!G$5,F80)),検索!G$5=""),0,1)</f>
        <v>0</v>
      </c>
      <c r="Y80" s="20">
        <f>IF(OR(検索!J$5="00000",T80&amp;U80&amp;V80&amp;W80&amp;X80&lt;&gt;検索!J$5),0,1)</f>
        <v>0</v>
      </c>
      <c r="Z80" s="23">
        <f t="shared" si="6"/>
        <v>0</v>
      </c>
      <c r="AA80" s="20">
        <f>IF(OR(ISERROR(FIND(DBCS(検索!C$7),DBCS(B80))),検索!C$7=""),0,1)</f>
        <v>0</v>
      </c>
      <c r="AB80" s="20">
        <f>IF(OR(ISERROR(FIND(DBCS(検索!D$7),DBCS(C80))),検索!D$7=""),0,1)</f>
        <v>0</v>
      </c>
      <c r="AC80" s="20">
        <f>IF(OR(ISERROR(FIND(検索!E$7,D80)),検索!E$7=""),0,1)</f>
        <v>0</v>
      </c>
      <c r="AD80" s="20">
        <f>IF(OR(ISERROR(FIND(検索!F$7,E80)),検索!F$7=""),0,1)</f>
        <v>0</v>
      </c>
      <c r="AE80" s="20">
        <f>IF(OR(ISERROR(FIND(検索!G$7,F80)),検索!G$7=""),0,1)</f>
        <v>0</v>
      </c>
      <c r="AF80" s="22">
        <f>IF(OR(検索!J$7="00000",AA80&amp;AB80&amp;AC80&amp;AD80&amp;AE80&lt;&gt;検索!J$7),0,1)</f>
        <v>0</v>
      </c>
      <c r="AG80" s="23">
        <f t="shared" si="7"/>
        <v>0</v>
      </c>
      <c r="AH80" s="20">
        <f>IF(検索!K$3=0,R80,S80)</f>
        <v>0</v>
      </c>
      <c r="AI80" s="20">
        <f>IF(検索!K$5=0,Y80,Z80)</f>
        <v>0</v>
      </c>
      <c r="AJ80" s="20">
        <f>IF(検索!K$7=0,AF80,AG80)</f>
        <v>0</v>
      </c>
      <c r="AK80" s="38">
        <f>IF(IF(検索!J$5="00000",AH80,IF(検索!K$4=0,AH80+AI80,AH80*AI80)*IF(AND(検索!K$6=1,検索!J$7&lt;&gt;"00000"),AJ80,1)+IF(AND(検索!K$6=0,検索!J$7&lt;&gt;"00000"),AJ80,0))&gt;0,MAX($AK$2:AK79)+1,0)</f>
        <v>0</v>
      </c>
    </row>
    <row r="81" spans="1:37" ht="13.5" customHeight="1" x14ac:dyDescent="0.15">
      <c r="A81" s="16">
        <v>905</v>
      </c>
      <c r="B81" s="3" t="s">
        <v>327</v>
      </c>
      <c r="C81" s="3" t="s">
        <v>426</v>
      </c>
      <c r="D81" s="3" t="s">
        <v>456</v>
      </c>
      <c r="E81" s="17" t="s">
        <v>574</v>
      </c>
      <c r="F81" s="18" t="s">
        <v>529</v>
      </c>
      <c r="G81" s="3">
        <v>80</v>
      </c>
      <c r="H81" s="187">
        <f t="shared" si="4"/>
        <v>200000</v>
      </c>
      <c r="I81" s="42"/>
      <c r="J81" s="217">
        <v>100000</v>
      </c>
      <c r="K81" s="218" t="s">
        <v>456</v>
      </c>
      <c r="M81" s="21">
        <f>IF(OR(ISERROR(FIND(DBCS(検索!C$3),DBCS(B81))),検索!C$3=""),0,1)</f>
        <v>0</v>
      </c>
      <c r="N81" s="22">
        <f>IF(OR(ISERROR(FIND(DBCS(検索!D$3),DBCS(C81))),検索!D$3=""),0,1)</f>
        <v>0</v>
      </c>
      <c r="O81" s="22">
        <f>IF(OR(ISERROR(FIND(検索!E$3,D81)),検索!E$3=""),0,1)</f>
        <v>0</v>
      </c>
      <c r="P81" s="20">
        <f>IF(OR(ISERROR(FIND(検索!F$3,E81)),検索!F$3=""),0,1)</f>
        <v>0</v>
      </c>
      <c r="Q81" s="20">
        <f>IF(OR(ISERROR(FIND(検索!G$3,F81)),検索!G$3=""),0,1)</f>
        <v>0</v>
      </c>
      <c r="R81" s="20">
        <f>IF(OR(検索!J$3="00000",M81&amp;N81&amp;O81&amp;P81&amp;Q81&lt;&gt;検索!J$3),0,1)</f>
        <v>0</v>
      </c>
      <c r="S81" s="20">
        <f t="shared" si="5"/>
        <v>0</v>
      </c>
      <c r="T81" s="21">
        <f>IF(OR(ISERROR(FIND(DBCS(検索!C$5),DBCS(B81))),検索!C$5=""),0,1)</f>
        <v>0</v>
      </c>
      <c r="U81" s="22">
        <f>IF(OR(ISERROR(FIND(DBCS(検索!D$5),DBCS(C81))),検索!D$5=""),0,1)</f>
        <v>0</v>
      </c>
      <c r="V81" s="22">
        <f>IF(OR(ISERROR(FIND(検索!E$5,D81)),検索!E$5=""),0,1)</f>
        <v>0</v>
      </c>
      <c r="W81" s="22">
        <f>IF(OR(ISERROR(FIND(検索!F$5,E81)),検索!F$5=""),0,1)</f>
        <v>0</v>
      </c>
      <c r="X81" s="22">
        <f>IF(OR(ISERROR(FIND(検索!G$5,F81)),検索!G$5=""),0,1)</f>
        <v>0</v>
      </c>
      <c r="Y81" s="20">
        <f>IF(OR(検索!J$5="00000",T81&amp;U81&amp;V81&amp;W81&amp;X81&lt;&gt;検索!J$5),0,1)</f>
        <v>0</v>
      </c>
      <c r="Z81" s="23">
        <f t="shared" si="6"/>
        <v>0</v>
      </c>
      <c r="AA81" s="20">
        <f>IF(OR(ISERROR(FIND(DBCS(検索!C$7),DBCS(B81))),検索!C$7=""),0,1)</f>
        <v>0</v>
      </c>
      <c r="AB81" s="20">
        <f>IF(OR(ISERROR(FIND(DBCS(検索!D$7),DBCS(C81))),検索!D$7=""),0,1)</f>
        <v>0</v>
      </c>
      <c r="AC81" s="20">
        <f>IF(OR(ISERROR(FIND(検索!E$7,D81)),検索!E$7=""),0,1)</f>
        <v>0</v>
      </c>
      <c r="AD81" s="20">
        <f>IF(OR(ISERROR(FIND(検索!F$7,E81)),検索!F$7=""),0,1)</f>
        <v>0</v>
      </c>
      <c r="AE81" s="20">
        <f>IF(OR(ISERROR(FIND(検索!G$7,F81)),検索!G$7=""),0,1)</f>
        <v>0</v>
      </c>
      <c r="AF81" s="22">
        <f>IF(OR(検索!J$7="00000",AA81&amp;AB81&amp;AC81&amp;AD81&amp;AE81&lt;&gt;検索!J$7),0,1)</f>
        <v>0</v>
      </c>
      <c r="AG81" s="23">
        <f t="shared" si="7"/>
        <v>0</v>
      </c>
      <c r="AH81" s="20">
        <f>IF(検索!K$3=0,R81,S81)</f>
        <v>0</v>
      </c>
      <c r="AI81" s="20">
        <f>IF(検索!K$5=0,Y81,Z81)</f>
        <v>0</v>
      </c>
      <c r="AJ81" s="20">
        <f>IF(検索!K$7=0,AF81,AG81)</f>
        <v>0</v>
      </c>
      <c r="AK81" s="38">
        <f>IF(IF(検索!J$5="00000",AH81,IF(検索!K$4=0,AH81+AI81,AH81*AI81)*IF(AND(検索!K$6=1,検索!J$7&lt;&gt;"00000"),AJ81,1)+IF(AND(検索!K$6=0,検索!J$7&lt;&gt;"00000"),AJ81,0))&gt;0,MAX($AK$2:AK80)+1,0)</f>
        <v>0</v>
      </c>
    </row>
    <row r="82" spans="1:37" ht="13.5" customHeight="1" x14ac:dyDescent="0.15">
      <c r="A82" s="16">
        <v>911</v>
      </c>
      <c r="B82" s="3" t="s">
        <v>327</v>
      </c>
      <c r="C82" s="3" t="s">
        <v>427</v>
      </c>
      <c r="D82" s="3" t="s">
        <v>456</v>
      </c>
      <c r="E82" s="17" t="s">
        <v>614</v>
      </c>
      <c r="F82" s="18" t="s">
        <v>530</v>
      </c>
      <c r="G82" s="3">
        <v>81</v>
      </c>
      <c r="H82" s="187">
        <f t="shared" si="4"/>
        <v>200000</v>
      </c>
      <c r="I82" s="42"/>
      <c r="J82" s="217">
        <v>100000</v>
      </c>
      <c r="K82" s="218" t="s">
        <v>456</v>
      </c>
      <c r="M82" s="21">
        <f>IF(OR(ISERROR(FIND(DBCS(検索!C$3),DBCS(B82))),検索!C$3=""),0,1)</f>
        <v>0</v>
      </c>
      <c r="N82" s="22">
        <f>IF(OR(ISERROR(FIND(DBCS(検索!D$3),DBCS(C82))),検索!D$3=""),0,1)</f>
        <v>0</v>
      </c>
      <c r="O82" s="22">
        <f>IF(OR(ISERROR(FIND(検索!E$3,D82)),検索!E$3=""),0,1)</f>
        <v>0</v>
      </c>
      <c r="P82" s="20">
        <f>IF(OR(ISERROR(FIND(検索!F$3,E82)),検索!F$3=""),0,1)</f>
        <v>0</v>
      </c>
      <c r="Q82" s="20">
        <f>IF(OR(ISERROR(FIND(検索!G$3,F82)),検索!G$3=""),0,1)</f>
        <v>0</v>
      </c>
      <c r="R82" s="20">
        <f>IF(OR(検索!J$3="00000",M82&amp;N82&amp;O82&amp;P82&amp;Q82&lt;&gt;検索!J$3),0,1)</f>
        <v>0</v>
      </c>
      <c r="S82" s="20">
        <f t="shared" si="5"/>
        <v>0</v>
      </c>
      <c r="T82" s="21">
        <f>IF(OR(ISERROR(FIND(DBCS(検索!C$5),DBCS(B82))),検索!C$5=""),0,1)</f>
        <v>0</v>
      </c>
      <c r="U82" s="22">
        <f>IF(OR(ISERROR(FIND(DBCS(検索!D$5),DBCS(C82))),検索!D$5=""),0,1)</f>
        <v>0</v>
      </c>
      <c r="V82" s="22">
        <f>IF(OR(ISERROR(FIND(検索!E$5,D82)),検索!E$5=""),0,1)</f>
        <v>0</v>
      </c>
      <c r="W82" s="22">
        <f>IF(OR(ISERROR(FIND(検索!F$5,E82)),検索!F$5=""),0,1)</f>
        <v>0</v>
      </c>
      <c r="X82" s="22">
        <f>IF(OR(ISERROR(FIND(検索!G$5,F82)),検索!G$5=""),0,1)</f>
        <v>0</v>
      </c>
      <c r="Y82" s="20">
        <f>IF(OR(検索!J$5="00000",T82&amp;U82&amp;V82&amp;W82&amp;X82&lt;&gt;検索!J$5),0,1)</f>
        <v>0</v>
      </c>
      <c r="Z82" s="23">
        <f t="shared" si="6"/>
        <v>0</v>
      </c>
      <c r="AA82" s="20">
        <f>IF(OR(ISERROR(FIND(DBCS(検索!C$7),DBCS(B82))),検索!C$7=""),0,1)</f>
        <v>0</v>
      </c>
      <c r="AB82" s="20">
        <f>IF(OR(ISERROR(FIND(DBCS(検索!D$7),DBCS(C82))),検索!D$7=""),0,1)</f>
        <v>0</v>
      </c>
      <c r="AC82" s="20">
        <f>IF(OR(ISERROR(FIND(検索!E$7,D82)),検索!E$7=""),0,1)</f>
        <v>0</v>
      </c>
      <c r="AD82" s="20">
        <f>IF(OR(ISERROR(FIND(検索!F$7,E82)),検索!F$7=""),0,1)</f>
        <v>0</v>
      </c>
      <c r="AE82" s="20">
        <f>IF(OR(ISERROR(FIND(検索!G$7,F82)),検索!G$7=""),0,1)</f>
        <v>0</v>
      </c>
      <c r="AF82" s="22">
        <f>IF(OR(検索!J$7="00000",AA82&amp;AB82&amp;AC82&amp;AD82&amp;AE82&lt;&gt;検索!J$7),0,1)</f>
        <v>0</v>
      </c>
      <c r="AG82" s="23">
        <f t="shared" si="7"/>
        <v>0</v>
      </c>
      <c r="AH82" s="20">
        <f>IF(検索!K$3=0,R82,S82)</f>
        <v>0</v>
      </c>
      <c r="AI82" s="20">
        <f>IF(検索!K$5=0,Y82,Z82)</f>
        <v>0</v>
      </c>
      <c r="AJ82" s="20">
        <f>IF(検索!K$7=0,AF82,AG82)</f>
        <v>0</v>
      </c>
      <c r="AK82" s="38">
        <f>IF(IF(検索!J$5="00000",AH82,IF(検索!K$4=0,AH82+AI82,AH82*AI82)*IF(AND(検索!K$6=1,検索!J$7&lt;&gt;"00000"),AJ82,1)+IF(AND(検索!K$6=0,検索!J$7&lt;&gt;"00000"),AJ82,0))&gt;0,MAX($AK$2:AK81)+1,0)</f>
        <v>0</v>
      </c>
    </row>
    <row r="83" spans="1:37" ht="13.5" customHeight="1" x14ac:dyDescent="0.15">
      <c r="A83" s="16">
        <v>922</v>
      </c>
      <c r="B83" s="3" t="s">
        <v>328</v>
      </c>
      <c r="C83" s="3" t="s">
        <v>428</v>
      </c>
      <c r="D83" s="3" t="s">
        <v>456</v>
      </c>
      <c r="E83" s="17" t="s">
        <v>601</v>
      </c>
      <c r="F83" s="18" t="s">
        <v>531</v>
      </c>
      <c r="G83" s="3">
        <v>82</v>
      </c>
      <c r="H83" s="187">
        <f t="shared" si="4"/>
        <v>200000</v>
      </c>
      <c r="I83" s="42"/>
      <c r="J83" s="217">
        <v>100000</v>
      </c>
      <c r="K83" s="218" t="s">
        <v>456</v>
      </c>
      <c r="M83" s="21">
        <f>IF(OR(ISERROR(FIND(DBCS(検索!C$3),DBCS(B83))),検索!C$3=""),0,1)</f>
        <v>0</v>
      </c>
      <c r="N83" s="22">
        <f>IF(OR(ISERROR(FIND(DBCS(検索!D$3),DBCS(C83))),検索!D$3=""),0,1)</f>
        <v>0</v>
      </c>
      <c r="O83" s="22">
        <f>IF(OR(ISERROR(FIND(検索!E$3,D83)),検索!E$3=""),0,1)</f>
        <v>0</v>
      </c>
      <c r="P83" s="20">
        <f>IF(OR(ISERROR(FIND(検索!F$3,E83)),検索!F$3=""),0,1)</f>
        <v>0</v>
      </c>
      <c r="Q83" s="20">
        <f>IF(OR(ISERROR(FIND(検索!G$3,F83)),検索!G$3=""),0,1)</f>
        <v>0</v>
      </c>
      <c r="R83" s="20">
        <f>IF(OR(検索!J$3="00000",M83&amp;N83&amp;O83&amp;P83&amp;Q83&lt;&gt;検索!J$3),0,1)</f>
        <v>0</v>
      </c>
      <c r="S83" s="20">
        <f t="shared" si="5"/>
        <v>0</v>
      </c>
      <c r="T83" s="21">
        <f>IF(OR(ISERROR(FIND(DBCS(検索!C$5),DBCS(B83))),検索!C$5=""),0,1)</f>
        <v>0</v>
      </c>
      <c r="U83" s="22">
        <f>IF(OR(ISERROR(FIND(DBCS(検索!D$5),DBCS(C83))),検索!D$5=""),0,1)</f>
        <v>0</v>
      </c>
      <c r="V83" s="22">
        <f>IF(OR(ISERROR(FIND(検索!E$5,D83)),検索!E$5=""),0,1)</f>
        <v>0</v>
      </c>
      <c r="W83" s="22">
        <f>IF(OR(ISERROR(FIND(検索!F$5,E83)),検索!F$5=""),0,1)</f>
        <v>0</v>
      </c>
      <c r="X83" s="22">
        <f>IF(OR(ISERROR(FIND(検索!G$5,F83)),検索!G$5=""),0,1)</f>
        <v>0</v>
      </c>
      <c r="Y83" s="20">
        <f>IF(OR(検索!J$5="00000",T83&amp;U83&amp;V83&amp;W83&amp;X83&lt;&gt;検索!J$5),0,1)</f>
        <v>0</v>
      </c>
      <c r="Z83" s="23">
        <f t="shared" si="6"/>
        <v>0</v>
      </c>
      <c r="AA83" s="20">
        <f>IF(OR(ISERROR(FIND(DBCS(検索!C$7),DBCS(B83))),検索!C$7=""),0,1)</f>
        <v>0</v>
      </c>
      <c r="AB83" s="20">
        <f>IF(OR(ISERROR(FIND(DBCS(検索!D$7),DBCS(C83))),検索!D$7=""),0,1)</f>
        <v>0</v>
      </c>
      <c r="AC83" s="20">
        <f>IF(OR(ISERROR(FIND(検索!E$7,D83)),検索!E$7=""),0,1)</f>
        <v>0</v>
      </c>
      <c r="AD83" s="20">
        <f>IF(OR(ISERROR(FIND(検索!F$7,E83)),検索!F$7=""),0,1)</f>
        <v>0</v>
      </c>
      <c r="AE83" s="20">
        <f>IF(OR(ISERROR(FIND(検索!G$7,F83)),検索!G$7=""),0,1)</f>
        <v>0</v>
      </c>
      <c r="AF83" s="22">
        <f>IF(OR(検索!J$7="00000",AA83&amp;AB83&amp;AC83&amp;AD83&amp;AE83&lt;&gt;検索!J$7),0,1)</f>
        <v>0</v>
      </c>
      <c r="AG83" s="23">
        <f t="shared" si="7"/>
        <v>0</v>
      </c>
      <c r="AH83" s="20">
        <f>IF(検索!K$3=0,R83,S83)</f>
        <v>0</v>
      </c>
      <c r="AI83" s="20">
        <f>IF(検索!K$5=0,Y83,Z83)</f>
        <v>0</v>
      </c>
      <c r="AJ83" s="20">
        <f>IF(検索!K$7=0,AF83,AG83)</f>
        <v>0</v>
      </c>
      <c r="AK83" s="38">
        <f>IF(IF(検索!J$5="00000",AH83,IF(検索!K$4=0,AH83+AI83,AH83*AI83)*IF(AND(検索!K$6=1,検索!J$7&lt;&gt;"00000"),AJ83,1)+IF(AND(検索!K$6=0,検索!J$7&lt;&gt;"00000"),AJ83,0))&gt;0,MAX($AK$2:AK82)+1,0)</f>
        <v>0</v>
      </c>
    </row>
    <row r="84" spans="1:37" ht="13.5" customHeight="1" x14ac:dyDescent="0.15">
      <c r="A84" s="16">
        <v>936</v>
      </c>
      <c r="B84" s="3" t="s">
        <v>328</v>
      </c>
      <c r="C84" s="3" t="s">
        <v>429</v>
      </c>
      <c r="D84" s="3" t="s">
        <v>456</v>
      </c>
      <c r="E84" s="17" t="s">
        <v>601</v>
      </c>
      <c r="F84" s="18" t="s">
        <v>532</v>
      </c>
      <c r="G84" s="3">
        <v>83</v>
      </c>
      <c r="H84" s="187">
        <f t="shared" si="4"/>
        <v>200000</v>
      </c>
      <c r="I84" s="42"/>
      <c r="J84" s="217">
        <v>100000</v>
      </c>
      <c r="K84" s="218" t="s">
        <v>456</v>
      </c>
      <c r="M84" s="21">
        <f>IF(OR(ISERROR(FIND(DBCS(検索!C$3),DBCS(B84))),検索!C$3=""),0,1)</f>
        <v>0</v>
      </c>
      <c r="N84" s="22">
        <f>IF(OR(ISERROR(FIND(DBCS(検索!D$3),DBCS(C84))),検索!D$3=""),0,1)</f>
        <v>0</v>
      </c>
      <c r="O84" s="22">
        <f>IF(OR(ISERROR(FIND(検索!E$3,D84)),検索!E$3=""),0,1)</f>
        <v>0</v>
      </c>
      <c r="P84" s="20">
        <f>IF(OR(ISERROR(FIND(検索!F$3,E84)),検索!F$3=""),0,1)</f>
        <v>0</v>
      </c>
      <c r="Q84" s="20">
        <f>IF(OR(ISERROR(FIND(検索!G$3,F84)),検索!G$3=""),0,1)</f>
        <v>0</v>
      </c>
      <c r="R84" s="20">
        <f>IF(OR(検索!J$3="00000",M84&amp;N84&amp;O84&amp;P84&amp;Q84&lt;&gt;検索!J$3),0,1)</f>
        <v>0</v>
      </c>
      <c r="S84" s="20">
        <f t="shared" si="5"/>
        <v>0</v>
      </c>
      <c r="T84" s="21">
        <f>IF(OR(ISERROR(FIND(DBCS(検索!C$5),DBCS(B84))),検索!C$5=""),0,1)</f>
        <v>0</v>
      </c>
      <c r="U84" s="22">
        <f>IF(OR(ISERROR(FIND(DBCS(検索!D$5),DBCS(C84))),検索!D$5=""),0,1)</f>
        <v>0</v>
      </c>
      <c r="V84" s="22">
        <f>IF(OR(ISERROR(FIND(検索!E$5,D84)),検索!E$5=""),0,1)</f>
        <v>0</v>
      </c>
      <c r="W84" s="22">
        <f>IF(OR(ISERROR(FIND(検索!F$5,E84)),検索!F$5=""),0,1)</f>
        <v>0</v>
      </c>
      <c r="X84" s="22">
        <f>IF(OR(ISERROR(FIND(検索!G$5,F84)),検索!G$5=""),0,1)</f>
        <v>0</v>
      </c>
      <c r="Y84" s="20">
        <f>IF(OR(検索!J$5="00000",T84&amp;U84&amp;V84&amp;W84&amp;X84&lt;&gt;検索!J$5),0,1)</f>
        <v>0</v>
      </c>
      <c r="Z84" s="23">
        <f t="shared" si="6"/>
        <v>0</v>
      </c>
      <c r="AA84" s="20">
        <f>IF(OR(ISERROR(FIND(DBCS(検索!C$7),DBCS(B84))),検索!C$7=""),0,1)</f>
        <v>0</v>
      </c>
      <c r="AB84" s="20">
        <f>IF(OR(ISERROR(FIND(DBCS(検索!D$7),DBCS(C84))),検索!D$7=""),0,1)</f>
        <v>0</v>
      </c>
      <c r="AC84" s="20">
        <f>IF(OR(ISERROR(FIND(検索!E$7,D84)),検索!E$7=""),0,1)</f>
        <v>0</v>
      </c>
      <c r="AD84" s="20">
        <f>IF(OR(ISERROR(FIND(検索!F$7,E84)),検索!F$7=""),0,1)</f>
        <v>0</v>
      </c>
      <c r="AE84" s="20">
        <f>IF(OR(ISERROR(FIND(検索!G$7,F84)),検索!G$7=""),0,1)</f>
        <v>0</v>
      </c>
      <c r="AF84" s="22">
        <f>IF(OR(検索!J$7="00000",AA84&amp;AB84&amp;AC84&amp;AD84&amp;AE84&lt;&gt;検索!J$7),0,1)</f>
        <v>0</v>
      </c>
      <c r="AG84" s="23">
        <f t="shared" si="7"/>
        <v>0</v>
      </c>
      <c r="AH84" s="20">
        <f>IF(検索!K$3=0,R84,S84)</f>
        <v>0</v>
      </c>
      <c r="AI84" s="20">
        <f>IF(検索!K$5=0,Y84,Z84)</f>
        <v>0</v>
      </c>
      <c r="AJ84" s="20">
        <f>IF(検索!K$7=0,AF84,AG84)</f>
        <v>0</v>
      </c>
      <c r="AK84" s="38">
        <f>IF(IF(検索!J$5="00000",AH84,IF(検索!K$4=0,AH84+AI84,AH84*AI84)*IF(AND(検索!K$6=1,検索!J$7&lt;&gt;"00000"),AJ84,1)+IF(AND(検索!K$6=0,検索!J$7&lt;&gt;"00000"),AJ84,0))&gt;0,MAX($AK$2:AK83)+1,0)</f>
        <v>0</v>
      </c>
    </row>
    <row r="85" spans="1:37" ht="13.5" customHeight="1" x14ac:dyDescent="0.15">
      <c r="A85" s="16">
        <v>946</v>
      </c>
      <c r="B85" s="3" t="s">
        <v>329</v>
      </c>
      <c r="C85" s="3" t="s">
        <v>430</v>
      </c>
      <c r="D85" s="3" t="s">
        <v>456</v>
      </c>
      <c r="E85" s="17" t="s">
        <v>615</v>
      </c>
      <c r="F85" s="18" t="s">
        <v>533</v>
      </c>
      <c r="G85" s="3">
        <v>84</v>
      </c>
      <c r="H85" s="187">
        <f t="shared" si="4"/>
        <v>100000</v>
      </c>
      <c r="I85" s="42"/>
      <c r="J85" s="217">
        <v>100000</v>
      </c>
      <c r="K85" s="218" t="s">
        <v>456</v>
      </c>
      <c r="M85" s="21">
        <f>IF(OR(ISERROR(FIND(DBCS(検索!C$3),DBCS(B85))),検索!C$3=""),0,1)</f>
        <v>0</v>
      </c>
      <c r="N85" s="22">
        <f>IF(OR(ISERROR(FIND(DBCS(検索!D$3),DBCS(C85))),検索!D$3=""),0,1)</f>
        <v>0</v>
      </c>
      <c r="O85" s="22">
        <f>IF(OR(ISERROR(FIND(検索!E$3,D85)),検索!E$3=""),0,1)</f>
        <v>0</v>
      </c>
      <c r="P85" s="20">
        <f>IF(OR(ISERROR(FIND(検索!F$3,E85)),検索!F$3=""),0,1)</f>
        <v>0</v>
      </c>
      <c r="Q85" s="20">
        <f>IF(OR(ISERROR(FIND(検索!G$3,F85)),検索!G$3=""),0,1)</f>
        <v>0</v>
      </c>
      <c r="R85" s="20">
        <f>IF(OR(検索!J$3="00000",M85&amp;N85&amp;O85&amp;P85&amp;Q85&lt;&gt;検索!J$3),0,1)</f>
        <v>0</v>
      </c>
      <c r="S85" s="20">
        <f t="shared" si="5"/>
        <v>0</v>
      </c>
      <c r="T85" s="21">
        <f>IF(OR(ISERROR(FIND(DBCS(検索!C$5),DBCS(B85))),検索!C$5=""),0,1)</f>
        <v>0</v>
      </c>
      <c r="U85" s="22">
        <f>IF(OR(ISERROR(FIND(DBCS(検索!D$5),DBCS(C85))),検索!D$5=""),0,1)</f>
        <v>0</v>
      </c>
      <c r="V85" s="22">
        <f>IF(OR(ISERROR(FIND(検索!E$5,D85)),検索!E$5=""),0,1)</f>
        <v>0</v>
      </c>
      <c r="W85" s="22">
        <f>IF(OR(ISERROR(FIND(検索!F$5,E85)),検索!F$5=""),0,1)</f>
        <v>0</v>
      </c>
      <c r="X85" s="22">
        <f>IF(OR(ISERROR(FIND(検索!G$5,F85)),検索!G$5=""),0,1)</f>
        <v>0</v>
      </c>
      <c r="Y85" s="20">
        <f>IF(OR(検索!J$5="00000",T85&amp;U85&amp;V85&amp;W85&amp;X85&lt;&gt;検索!J$5),0,1)</f>
        <v>0</v>
      </c>
      <c r="Z85" s="23">
        <f t="shared" si="6"/>
        <v>0</v>
      </c>
      <c r="AA85" s="20">
        <f>IF(OR(ISERROR(FIND(DBCS(検索!C$7),DBCS(B85))),検索!C$7=""),0,1)</f>
        <v>0</v>
      </c>
      <c r="AB85" s="20">
        <f>IF(OR(ISERROR(FIND(DBCS(検索!D$7),DBCS(C85))),検索!D$7=""),0,1)</f>
        <v>0</v>
      </c>
      <c r="AC85" s="20">
        <f>IF(OR(ISERROR(FIND(検索!E$7,D85)),検索!E$7=""),0,1)</f>
        <v>0</v>
      </c>
      <c r="AD85" s="20">
        <f>IF(OR(ISERROR(FIND(検索!F$7,E85)),検索!F$7=""),0,1)</f>
        <v>0</v>
      </c>
      <c r="AE85" s="20">
        <f>IF(OR(ISERROR(FIND(検索!G$7,F85)),検索!G$7=""),0,1)</f>
        <v>0</v>
      </c>
      <c r="AF85" s="22">
        <f>IF(OR(検索!J$7="00000",AA85&amp;AB85&amp;AC85&amp;AD85&amp;AE85&lt;&gt;検索!J$7),0,1)</f>
        <v>0</v>
      </c>
      <c r="AG85" s="23">
        <f t="shared" si="7"/>
        <v>0</v>
      </c>
      <c r="AH85" s="20">
        <f>IF(検索!K$3=0,R85,S85)</f>
        <v>0</v>
      </c>
      <c r="AI85" s="20">
        <f>IF(検索!K$5=0,Y85,Z85)</f>
        <v>0</v>
      </c>
      <c r="AJ85" s="20">
        <f>IF(検索!K$7=0,AF85,AG85)</f>
        <v>0</v>
      </c>
      <c r="AK85" s="38">
        <f>IF(IF(検索!J$5="00000",AH85,IF(検索!K$4=0,AH85+AI85,AH85*AI85)*IF(AND(検索!K$6=1,検索!J$7&lt;&gt;"00000"),AJ85,1)+IF(AND(検索!K$6=0,検索!J$7&lt;&gt;"00000"),AJ85,0))&gt;0,MAX($AK$2:AK84)+1,0)</f>
        <v>0</v>
      </c>
    </row>
    <row r="86" spans="1:37" ht="13.5" customHeight="1" x14ac:dyDescent="0.15">
      <c r="A86" s="16">
        <v>955</v>
      </c>
      <c r="B86" s="3" t="s">
        <v>330</v>
      </c>
      <c r="C86" s="3" t="s">
        <v>431</v>
      </c>
      <c r="D86" s="3" t="s">
        <v>456</v>
      </c>
      <c r="E86" s="17" t="s">
        <v>616</v>
      </c>
      <c r="F86" s="18" t="s">
        <v>534</v>
      </c>
      <c r="G86" s="3">
        <v>85</v>
      </c>
      <c r="H86" s="187">
        <f t="shared" si="4"/>
        <v>100000</v>
      </c>
      <c r="I86" s="42"/>
      <c r="J86" s="217">
        <v>100000</v>
      </c>
      <c r="K86" s="218" t="s">
        <v>456</v>
      </c>
      <c r="M86" s="21">
        <f>IF(OR(ISERROR(FIND(DBCS(検索!C$3),DBCS(B86))),検索!C$3=""),0,1)</f>
        <v>0</v>
      </c>
      <c r="N86" s="22">
        <f>IF(OR(ISERROR(FIND(DBCS(検索!D$3),DBCS(C86))),検索!D$3=""),0,1)</f>
        <v>0</v>
      </c>
      <c r="O86" s="22">
        <f>IF(OR(ISERROR(FIND(検索!E$3,D86)),検索!E$3=""),0,1)</f>
        <v>0</v>
      </c>
      <c r="P86" s="20">
        <f>IF(OR(ISERROR(FIND(検索!F$3,E86)),検索!F$3=""),0,1)</f>
        <v>0</v>
      </c>
      <c r="Q86" s="20">
        <f>IF(OR(ISERROR(FIND(検索!G$3,F86)),検索!G$3=""),0,1)</f>
        <v>0</v>
      </c>
      <c r="R86" s="20">
        <f>IF(OR(検索!J$3="00000",M86&amp;N86&amp;O86&amp;P86&amp;Q86&lt;&gt;検索!J$3),0,1)</f>
        <v>0</v>
      </c>
      <c r="S86" s="20">
        <f t="shared" si="5"/>
        <v>0</v>
      </c>
      <c r="T86" s="21">
        <f>IF(OR(ISERROR(FIND(DBCS(検索!C$5),DBCS(B86))),検索!C$5=""),0,1)</f>
        <v>0</v>
      </c>
      <c r="U86" s="22">
        <f>IF(OR(ISERROR(FIND(DBCS(検索!D$5),DBCS(C86))),検索!D$5=""),0,1)</f>
        <v>0</v>
      </c>
      <c r="V86" s="22">
        <f>IF(OR(ISERROR(FIND(検索!E$5,D86)),検索!E$5=""),0,1)</f>
        <v>0</v>
      </c>
      <c r="W86" s="22">
        <f>IF(OR(ISERROR(FIND(検索!F$5,E86)),検索!F$5=""),0,1)</f>
        <v>0</v>
      </c>
      <c r="X86" s="22">
        <f>IF(OR(ISERROR(FIND(検索!G$5,F86)),検索!G$5=""),0,1)</f>
        <v>0</v>
      </c>
      <c r="Y86" s="20">
        <f>IF(OR(検索!J$5="00000",T86&amp;U86&amp;V86&amp;W86&amp;X86&lt;&gt;検索!J$5),0,1)</f>
        <v>0</v>
      </c>
      <c r="Z86" s="23">
        <f t="shared" si="6"/>
        <v>0</v>
      </c>
      <c r="AA86" s="20">
        <f>IF(OR(ISERROR(FIND(DBCS(検索!C$7),DBCS(B86))),検索!C$7=""),0,1)</f>
        <v>0</v>
      </c>
      <c r="AB86" s="20">
        <f>IF(OR(ISERROR(FIND(DBCS(検索!D$7),DBCS(C86))),検索!D$7=""),0,1)</f>
        <v>0</v>
      </c>
      <c r="AC86" s="20">
        <f>IF(OR(ISERROR(FIND(検索!E$7,D86)),検索!E$7=""),0,1)</f>
        <v>0</v>
      </c>
      <c r="AD86" s="20">
        <f>IF(OR(ISERROR(FIND(検索!F$7,E86)),検索!F$7=""),0,1)</f>
        <v>0</v>
      </c>
      <c r="AE86" s="20">
        <f>IF(OR(ISERROR(FIND(検索!G$7,F86)),検索!G$7=""),0,1)</f>
        <v>0</v>
      </c>
      <c r="AF86" s="22">
        <f>IF(OR(検索!J$7="00000",AA86&amp;AB86&amp;AC86&amp;AD86&amp;AE86&lt;&gt;検索!J$7),0,1)</f>
        <v>0</v>
      </c>
      <c r="AG86" s="23">
        <f t="shared" si="7"/>
        <v>0</v>
      </c>
      <c r="AH86" s="20">
        <f>IF(検索!K$3=0,R86,S86)</f>
        <v>0</v>
      </c>
      <c r="AI86" s="20">
        <f>IF(検索!K$5=0,Y86,Z86)</f>
        <v>0</v>
      </c>
      <c r="AJ86" s="20">
        <f>IF(検索!K$7=0,AF86,AG86)</f>
        <v>0</v>
      </c>
      <c r="AK86" s="38">
        <f>IF(IF(検索!J$5="00000",AH86,IF(検索!K$4=0,AH86+AI86,AH86*AI86)*IF(AND(検索!K$6=1,検索!J$7&lt;&gt;"00000"),AJ86,1)+IF(AND(検索!K$6=0,検索!J$7&lt;&gt;"00000"),AJ86,0))&gt;0,MAX($AK$2:AK85)+1,0)</f>
        <v>0</v>
      </c>
    </row>
    <row r="87" spans="1:37" ht="13.5" customHeight="1" x14ac:dyDescent="0.15">
      <c r="A87" s="16">
        <v>965</v>
      </c>
      <c r="B87" s="3" t="s">
        <v>331</v>
      </c>
      <c r="C87" s="3" t="s">
        <v>432</v>
      </c>
      <c r="D87" s="3" t="s">
        <v>456</v>
      </c>
      <c r="E87" s="17" t="s">
        <v>617</v>
      </c>
      <c r="F87" s="18" t="s">
        <v>535</v>
      </c>
      <c r="G87" s="3">
        <v>86</v>
      </c>
      <c r="H87" s="187">
        <f t="shared" si="4"/>
        <v>100000</v>
      </c>
      <c r="I87" s="42"/>
      <c r="J87" s="217">
        <v>100000</v>
      </c>
      <c r="K87" s="218" t="s">
        <v>456</v>
      </c>
      <c r="M87" s="21">
        <f>IF(OR(ISERROR(FIND(DBCS(検索!C$3),DBCS(B87))),検索!C$3=""),0,1)</f>
        <v>0</v>
      </c>
      <c r="N87" s="22">
        <f>IF(OR(ISERROR(FIND(DBCS(検索!D$3),DBCS(C87))),検索!D$3=""),0,1)</f>
        <v>0</v>
      </c>
      <c r="O87" s="22">
        <f>IF(OR(ISERROR(FIND(検索!E$3,D87)),検索!E$3=""),0,1)</f>
        <v>0</v>
      </c>
      <c r="P87" s="20">
        <f>IF(OR(ISERROR(FIND(検索!F$3,E87)),検索!F$3=""),0,1)</f>
        <v>0</v>
      </c>
      <c r="Q87" s="20">
        <f>IF(OR(ISERROR(FIND(検索!G$3,F87)),検索!G$3=""),0,1)</f>
        <v>0</v>
      </c>
      <c r="R87" s="20">
        <f>IF(OR(検索!J$3="00000",M87&amp;N87&amp;O87&amp;P87&amp;Q87&lt;&gt;検索!J$3),0,1)</f>
        <v>0</v>
      </c>
      <c r="S87" s="20">
        <f t="shared" si="5"/>
        <v>0</v>
      </c>
      <c r="T87" s="21">
        <f>IF(OR(ISERROR(FIND(DBCS(検索!C$5),DBCS(B87))),検索!C$5=""),0,1)</f>
        <v>0</v>
      </c>
      <c r="U87" s="22">
        <f>IF(OR(ISERROR(FIND(DBCS(検索!D$5),DBCS(C87))),検索!D$5=""),0,1)</f>
        <v>0</v>
      </c>
      <c r="V87" s="22">
        <f>IF(OR(ISERROR(FIND(検索!E$5,D87)),検索!E$5=""),0,1)</f>
        <v>0</v>
      </c>
      <c r="W87" s="22">
        <f>IF(OR(ISERROR(FIND(検索!F$5,E87)),検索!F$5=""),0,1)</f>
        <v>0</v>
      </c>
      <c r="X87" s="22">
        <f>IF(OR(ISERROR(FIND(検索!G$5,F87)),検索!G$5=""),0,1)</f>
        <v>0</v>
      </c>
      <c r="Y87" s="20">
        <f>IF(OR(検索!J$5="00000",T87&amp;U87&amp;V87&amp;W87&amp;X87&lt;&gt;検索!J$5),0,1)</f>
        <v>0</v>
      </c>
      <c r="Z87" s="23">
        <f t="shared" si="6"/>
        <v>0</v>
      </c>
      <c r="AA87" s="20">
        <f>IF(OR(ISERROR(FIND(DBCS(検索!C$7),DBCS(B87))),検索!C$7=""),0,1)</f>
        <v>0</v>
      </c>
      <c r="AB87" s="20">
        <f>IF(OR(ISERROR(FIND(DBCS(検索!D$7),DBCS(C87))),検索!D$7=""),0,1)</f>
        <v>0</v>
      </c>
      <c r="AC87" s="20">
        <f>IF(OR(ISERROR(FIND(検索!E$7,D87)),検索!E$7=""),0,1)</f>
        <v>0</v>
      </c>
      <c r="AD87" s="20">
        <f>IF(OR(ISERROR(FIND(検索!F$7,E87)),検索!F$7=""),0,1)</f>
        <v>0</v>
      </c>
      <c r="AE87" s="20">
        <f>IF(OR(ISERROR(FIND(検索!G$7,F87)),検索!G$7=""),0,1)</f>
        <v>0</v>
      </c>
      <c r="AF87" s="22">
        <f>IF(OR(検索!J$7="00000",AA87&amp;AB87&amp;AC87&amp;AD87&amp;AE87&lt;&gt;検索!J$7),0,1)</f>
        <v>0</v>
      </c>
      <c r="AG87" s="23">
        <f t="shared" si="7"/>
        <v>0</v>
      </c>
      <c r="AH87" s="20">
        <f>IF(検索!K$3=0,R87,S87)</f>
        <v>0</v>
      </c>
      <c r="AI87" s="20">
        <f>IF(検索!K$5=0,Y87,Z87)</f>
        <v>0</v>
      </c>
      <c r="AJ87" s="20">
        <f>IF(検索!K$7=0,AF87,AG87)</f>
        <v>0</v>
      </c>
      <c r="AK87" s="38">
        <f>IF(IF(検索!J$5="00000",AH87,IF(検索!K$4=0,AH87+AI87,AH87*AI87)*IF(AND(検索!K$6=1,検索!J$7&lt;&gt;"00000"),AJ87,1)+IF(AND(検索!K$6=0,検索!J$7&lt;&gt;"00000"),AJ87,0))&gt;0,MAX($AK$2:AK86)+1,0)</f>
        <v>0</v>
      </c>
    </row>
    <row r="88" spans="1:37" ht="13.5" customHeight="1" x14ac:dyDescent="0.15">
      <c r="A88" s="16">
        <v>973</v>
      </c>
      <c r="B88" s="3" t="s">
        <v>332</v>
      </c>
      <c r="C88" s="3" t="s">
        <v>433</v>
      </c>
      <c r="D88" s="3" t="s">
        <v>456</v>
      </c>
      <c r="E88" s="17" t="s">
        <v>581</v>
      </c>
      <c r="F88" s="18" t="s">
        <v>536</v>
      </c>
      <c r="G88" s="3">
        <v>87</v>
      </c>
      <c r="H88" s="187">
        <f t="shared" si="4"/>
        <v>100000</v>
      </c>
      <c r="I88" s="42"/>
      <c r="J88" s="217">
        <v>100000</v>
      </c>
      <c r="K88" s="218" t="s">
        <v>456</v>
      </c>
      <c r="M88" s="21">
        <f>IF(OR(ISERROR(FIND(DBCS(検索!C$3),DBCS(B88))),検索!C$3=""),0,1)</f>
        <v>0</v>
      </c>
      <c r="N88" s="22">
        <f>IF(OR(ISERROR(FIND(DBCS(検索!D$3),DBCS(C88))),検索!D$3=""),0,1)</f>
        <v>0</v>
      </c>
      <c r="O88" s="22">
        <f>IF(OR(ISERROR(FIND(検索!E$3,D88)),検索!E$3=""),0,1)</f>
        <v>0</v>
      </c>
      <c r="P88" s="20">
        <f>IF(OR(ISERROR(FIND(検索!F$3,E88)),検索!F$3=""),0,1)</f>
        <v>0</v>
      </c>
      <c r="Q88" s="20">
        <f>IF(OR(ISERROR(FIND(検索!G$3,F88)),検索!G$3=""),0,1)</f>
        <v>0</v>
      </c>
      <c r="R88" s="20">
        <f>IF(OR(検索!J$3="00000",M88&amp;N88&amp;O88&amp;P88&amp;Q88&lt;&gt;検索!J$3),0,1)</f>
        <v>0</v>
      </c>
      <c r="S88" s="20">
        <f t="shared" si="5"/>
        <v>0</v>
      </c>
      <c r="T88" s="21">
        <f>IF(OR(ISERROR(FIND(DBCS(検索!C$5),DBCS(B88))),検索!C$5=""),0,1)</f>
        <v>0</v>
      </c>
      <c r="U88" s="22">
        <f>IF(OR(ISERROR(FIND(DBCS(検索!D$5),DBCS(C88))),検索!D$5=""),0,1)</f>
        <v>0</v>
      </c>
      <c r="V88" s="22">
        <f>IF(OR(ISERROR(FIND(検索!E$5,D88)),検索!E$5=""),0,1)</f>
        <v>0</v>
      </c>
      <c r="W88" s="22">
        <f>IF(OR(ISERROR(FIND(検索!F$5,E88)),検索!F$5=""),0,1)</f>
        <v>0</v>
      </c>
      <c r="X88" s="22">
        <f>IF(OR(ISERROR(FIND(検索!G$5,F88)),検索!G$5=""),0,1)</f>
        <v>0</v>
      </c>
      <c r="Y88" s="20">
        <f>IF(OR(検索!J$5="00000",T88&amp;U88&amp;V88&amp;W88&amp;X88&lt;&gt;検索!J$5),0,1)</f>
        <v>0</v>
      </c>
      <c r="Z88" s="23">
        <f t="shared" si="6"/>
        <v>0</v>
      </c>
      <c r="AA88" s="20">
        <f>IF(OR(ISERROR(FIND(DBCS(検索!C$7),DBCS(B88))),検索!C$7=""),0,1)</f>
        <v>0</v>
      </c>
      <c r="AB88" s="20">
        <f>IF(OR(ISERROR(FIND(DBCS(検索!D$7),DBCS(C88))),検索!D$7=""),0,1)</f>
        <v>0</v>
      </c>
      <c r="AC88" s="20">
        <f>IF(OR(ISERROR(FIND(検索!E$7,D88)),検索!E$7=""),0,1)</f>
        <v>0</v>
      </c>
      <c r="AD88" s="20">
        <f>IF(OR(ISERROR(FIND(検索!F$7,E88)),検索!F$7=""),0,1)</f>
        <v>0</v>
      </c>
      <c r="AE88" s="20">
        <f>IF(OR(ISERROR(FIND(検索!G$7,F88)),検索!G$7=""),0,1)</f>
        <v>0</v>
      </c>
      <c r="AF88" s="22">
        <f>IF(OR(検索!J$7="00000",AA88&amp;AB88&amp;AC88&amp;AD88&amp;AE88&lt;&gt;検索!J$7),0,1)</f>
        <v>0</v>
      </c>
      <c r="AG88" s="23">
        <f t="shared" si="7"/>
        <v>0</v>
      </c>
      <c r="AH88" s="20">
        <f>IF(検索!K$3=0,R88,S88)</f>
        <v>0</v>
      </c>
      <c r="AI88" s="20">
        <f>IF(検索!K$5=0,Y88,Z88)</f>
        <v>0</v>
      </c>
      <c r="AJ88" s="20">
        <f>IF(検索!K$7=0,AF88,AG88)</f>
        <v>0</v>
      </c>
      <c r="AK88" s="38">
        <f>IF(IF(検索!J$5="00000",AH88,IF(検索!K$4=0,AH88+AI88,AH88*AI88)*IF(AND(検索!K$6=1,検索!J$7&lt;&gt;"00000"),AJ88,1)+IF(AND(検索!K$6=0,検索!J$7&lt;&gt;"00000"),AJ88,0))&gt;0,MAX($AK$2:AK87)+1,0)</f>
        <v>0</v>
      </c>
    </row>
    <row r="89" spans="1:37" ht="13.5" customHeight="1" x14ac:dyDescent="0.15">
      <c r="A89" s="16">
        <v>986</v>
      </c>
      <c r="B89" s="3" t="s">
        <v>333</v>
      </c>
      <c r="C89" s="3" t="s">
        <v>434</v>
      </c>
      <c r="D89" s="3" t="s">
        <v>456</v>
      </c>
      <c r="E89" s="17" t="s">
        <v>588</v>
      </c>
      <c r="F89" s="18" t="s">
        <v>537</v>
      </c>
      <c r="G89" s="3">
        <v>88</v>
      </c>
      <c r="H89" s="187">
        <f t="shared" si="4"/>
        <v>100000</v>
      </c>
      <c r="I89" s="42"/>
      <c r="J89" s="217">
        <v>100000</v>
      </c>
      <c r="K89" s="218" t="s">
        <v>456</v>
      </c>
      <c r="M89" s="21">
        <f>IF(OR(ISERROR(FIND(DBCS(検索!C$3),DBCS(B89))),検索!C$3=""),0,1)</f>
        <v>0</v>
      </c>
      <c r="N89" s="22">
        <f>IF(OR(ISERROR(FIND(DBCS(検索!D$3),DBCS(C89))),検索!D$3=""),0,1)</f>
        <v>0</v>
      </c>
      <c r="O89" s="22">
        <f>IF(OR(ISERROR(FIND(検索!E$3,D89)),検索!E$3=""),0,1)</f>
        <v>0</v>
      </c>
      <c r="P89" s="20">
        <f>IF(OR(ISERROR(FIND(検索!F$3,E89)),検索!F$3=""),0,1)</f>
        <v>0</v>
      </c>
      <c r="Q89" s="20">
        <f>IF(OR(ISERROR(FIND(検索!G$3,F89)),検索!G$3=""),0,1)</f>
        <v>0</v>
      </c>
      <c r="R89" s="20">
        <f>IF(OR(検索!J$3="00000",M89&amp;N89&amp;O89&amp;P89&amp;Q89&lt;&gt;検索!J$3),0,1)</f>
        <v>0</v>
      </c>
      <c r="S89" s="20">
        <f t="shared" si="5"/>
        <v>0</v>
      </c>
      <c r="T89" s="21">
        <f>IF(OR(ISERROR(FIND(DBCS(検索!C$5),DBCS(B89))),検索!C$5=""),0,1)</f>
        <v>0</v>
      </c>
      <c r="U89" s="22">
        <f>IF(OR(ISERROR(FIND(DBCS(検索!D$5),DBCS(C89))),検索!D$5=""),0,1)</f>
        <v>0</v>
      </c>
      <c r="V89" s="22">
        <f>IF(OR(ISERROR(FIND(検索!E$5,D89)),検索!E$5=""),0,1)</f>
        <v>0</v>
      </c>
      <c r="W89" s="22">
        <f>IF(OR(ISERROR(FIND(検索!F$5,E89)),検索!F$5=""),0,1)</f>
        <v>0</v>
      </c>
      <c r="X89" s="22">
        <f>IF(OR(ISERROR(FIND(検索!G$5,F89)),検索!G$5=""),0,1)</f>
        <v>0</v>
      </c>
      <c r="Y89" s="20">
        <f>IF(OR(検索!J$5="00000",T89&amp;U89&amp;V89&amp;W89&amp;X89&lt;&gt;検索!J$5),0,1)</f>
        <v>0</v>
      </c>
      <c r="Z89" s="23">
        <f t="shared" si="6"/>
        <v>0</v>
      </c>
      <c r="AA89" s="20">
        <f>IF(OR(ISERROR(FIND(DBCS(検索!C$7),DBCS(B89))),検索!C$7=""),0,1)</f>
        <v>0</v>
      </c>
      <c r="AB89" s="20">
        <f>IF(OR(ISERROR(FIND(DBCS(検索!D$7),DBCS(C89))),検索!D$7=""),0,1)</f>
        <v>0</v>
      </c>
      <c r="AC89" s="20">
        <f>IF(OR(ISERROR(FIND(検索!E$7,D89)),検索!E$7=""),0,1)</f>
        <v>0</v>
      </c>
      <c r="AD89" s="20">
        <f>IF(OR(ISERROR(FIND(検索!F$7,E89)),検索!F$7=""),0,1)</f>
        <v>0</v>
      </c>
      <c r="AE89" s="20">
        <f>IF(OR(ISERROR(FIND(検索!G$7,F89)),検索!G$7=""),0,1)</f>
        <v>0</v>
      </c>
      <c r="AF89" s="22">
        <f>IF(OR(検索!J$7="00000",AA89&amp;AB89&amp;AC89&amp;AD89&amp;AE89&lt;&gt;検索!J$7),0,1)</f>
        <v>0</v>
      </c>
      <c r="AG89" s="23">
        <f t="shared" si="7"/>
        <v>0</v>
      </c>
      <c r="AH89" s="20">
        <f>IF(検索!K$3=0,R89,S89)</f>
        <v>0</v>
      </c>
      <c r="AI89" s="20">
        <f>IF(検索!K$5=0,Y89,Z89)</f>
        <v>0</v>
      </c>
      <c r="AJ89" s="20">
        <f>IF(検索!K$7=0,AF89,AG89)</f>
        <v>0</v>
      </c>
      <c r="AK89" s="38">
        <f>IF(IF(検索!J$5="00000",AH89,IF(検索!K$4=0,AH89+AI89,AH89*AI89)*IF(AND(検索!K$6=1,検索!J$7&lt;&gt;"00000"),AJ89,1)+IF(AND(検索!K$6=0,検索!J$7&lt;&gt;"00000"),AJ89,0))&gt;0,MAX($AK$2:AK88)+1,0)</f>
        <v>0</v>
      </c>
    </row>
    <row r="90" spans="1:37" ht="13.5" customHeight="1" x14ac:dyDescent="0.15">
      <c r="A90" s="16">
        <v>999</v>
      </c>
      <c r="B90" s="3" t="s">
        <v>334</v>
      </c>
      <c r="C90" s="3" t="s">
        <v>435</v>
      </c>
      <c r="D90" s="3" t="s">
        <v>456</v>
      </c>
      <c r="E90" s="17" t="s">
        <v>618</v>
      </c>
      <c r="F90" s="18" t="s">
        <v>538</v>
      </c>
      <c r="G90" s="3">
        <v>89</v>
      </c>
      <c r="H90" s="187">
        <f t="shared" si="4"/>
        <v>100000</v>
      </c>
      <c r="I90" s="42"/>
      <c r="J90" s="217">
        <v>100000</v>
      </c>
      <c r="K90" s="218" t="s">
        <v>456</v>
      </c>
      <c r="M90" s="21">
        <f>IF(OR(ISERROR(FIND(DBCS(検索!C$3),DBCS(B90))),検索!C$3=""),0,1)</f>
        <v>0</v>
      </c>
      <c r="N90" s="22">
        <f>IF(OR(ISERROR(FIND(DBCS(検索!D$3),DBCS(C90))),検索!D$3=""),0,1)</f>
        <v>0</v>
      </c>
      <c r="O90" s="22">
        <f>IF(OR(ISERROR(FIND(検索!E$3,D90)),検索!E$3=""),0,1)</f>
        <v>0</v>
      </c>
      <c r="P90" s="20">
        <f>IF(OR(ISERROR(FIND(検索!F$3,E90)),検索!F$3=""),0,1)</f>
        <v>0</v>
      </c>
      <c r="Q90" s="20">
        <f>IF(OR(ISERROR(FIND(検索!G$3,F90)),検索!G$3=""),0,1)</f>
        <v>0</v>
      </c>
      <c r="R90" s="20">
        <f>IF(OR(検索!J$3="00000",M90&amp;N90&amp;O90&amp;P90&amp;Q90&lt;&gt;検索!J$3),0,1)</f>
        <v>0</v>
      </c>
      <c r="S90" s="20">
        <f t="shared" si="5"/>
        <v>0</v>
      </c>
      <c r="T90" s="21">
        <f>IF(OR(ISERROR(FIND(DBCS(検索!C$5),DBCS(B90))),検索!C$5=""),0,1)</f>
        <v>0</v>
      </c>
      <c r="U90" s="22">
        <f>IF(OR(ISERROR(FIND(DBCS(検索!D$5),DBCS(C90))),検索!D$5=""),0,1)</f>
        <v>0</v>
      </c>
      <c r="V90" s="22">
        <f>IF(OR(ISERROR(FIND(検索!E$5,D90)),検索!E$5=""),0,1)</f>
        <v>0</v>
      </c>
      <c r="W90" s="22">
        <f>IF(OR(ISERROR(FIND(検索!F$5,E90)),検索!F$5=""),0,1)</f>
        <v>0</v>
      </c>
      <c r="X90" s="22">
        <f>IF(OR(ISERROR(FIND(検索!G$5,F90)),検索!G$5=""),0,1)</f>
        <v>0</v>
      </c>
      <c r="Y90" s="20">
        <f>IF(OR(検索!J$5="00000",T90&amp;U90&amp;V90&amp;W90&amp;X90&lt;&gt;検索!J$5),0,1)</f>
        <v>0</v>
      </c>
      <c r="Z90" s="23">
        <f t="shared" si="6"/>
        <v>0</v>
      </c>
      <c r="AA90" s="20">
        <f>IF(OR(ISERROR(FIND(DBCS(検索!C$7),DBCS(B90))),検索!C$7=""),0,1)</f>
        <v>0</v>
      </c>
      <c r="AB90" s="20">
        <f>IF(OR(ISERROR(FIND(DBCS(検索!D$7),DBCS(C90))),検索!D$7=""),0,1)</f>
        <v>0</v>
      </c>
      <c r="AC90" s="20">
        <f>IF(OR(ISERROR(FIND(検索!E$7,D90)),検索!E$7=""),0,1)</f>
        <v>0</v>
      </c>
      <c r="AD90" s="20">
        <f>IF(OR(ISERROR(FIND(検索!F$7,E90)),検索!F$7=""),0,1)</f>
        <v>0</v>
      </c>
      <c r="AE90" s="20">
        <f>IF(OR(ISERROR(FIND(検索!G$7,F90)),検索!G$7=""),0,1)</f>
        <v>0</v>
      </c>
      <c r="AF90" s="22">
        <f>IF(OR(検索!J$7="00000",AA90&amp;AB90&amp;AC90&amp;AD90&amp;AE90&lt;&gt;検索!J$7),0,1)</f>
        <v>0</v>
      </c>
      <c r="AG90" s="23">
        <f t="shared" si="7"/>
        <v>0</v>
      </c>
      <c r="AH90" s="20">
        <f>IF(検索!K$3=0,R90,S90)</f>
        <v>0</v>
      </c>
      <c r="AI90" s="20">
        <f>IF(検索!K$5=0,Y90,Z90)</f>
        <v>0</v>
      </c>
      <c r="AJ90" s="20">
        <f>IF(検索!K$7=0,AF90,AG90)</f>
        <v>0</v>
      </c>
      <c r="AK90" s="38">
        <f>IF(IF(検索!J$5="00000",AH90,IF(検索!K$4=0,AH90+AI90,AH90*AI90)*IF(AND(検索!K$6=1,検索!J$7&lt;&gt;"00000"),AJ90,1)+IF(AND(検索!K$6=0,検索!J$7&lt;&gt;"00000"),AJ90,0))&gt;0,MAX($AK$2:AK89)+1,0)</f>
        <v>0</v>
      </c>
    </row>
    <row r="91" spans="1:37" ht="13.5" customHeight="1" x14ac:dyDescent="0.15">
      <c r="A91" s="16">
        <v>1006</v>
      </c>
      <c r="B91" s="3" t="s">
        <v>335</v>
      </c>
      <c r="C91" s="3" t="s">
        <v>436</v>
      </c>
      <c r="D91" s="3" t="s">
        <v>456</v>
      </c>
      <c r="E91" s="17" t="s">
        <v>619</v>
      </c>
      <c r="F91" s="18" t="s">
        <v>539</v>
      </c>
      <c r="G91" s="3">
        <v>90</v>
      </c>
      <c r="H91" s="187">
        <f t="shared" si="4"/>
        <v>100000</v>
      </c>
      <c r="I91" s="42"/>
      <c r="J91" s="217">
        <v>100000</v>
      </c>
      <c r="K91" s="218" t="s">
        <v>456</v>
      </c>
      <c r="M91" s="21">
        <f>IF(OR(ISERROR(FIND(DBCS(検索!C$3),DBCS(B91))),検索!C$3=""),0,1)</f>
        <v>0</v>
      </c>
      <c r="N91" s="22">
        <f>IF(OR(ISERROR(FIND(DBCS(検索!D$3),DBCS(C91))),検索!D$3=""),0,1)</f>
        <v>0</v>
      </c>
      <c r="O91" s="22">
        <f>IF(OR(ISERROR(FIND(検索!E$3,D91)),検索!E$3=""),0,1)</f>
        <v>0</v>
      </c>
      <c r="P91" s="20">
        <f>IF(OR(ISERROR(FIND(検索!F$3,E91)),検索!F$3=""),0,1)</f>
        <v>0</v>
      </c>
      <c r="Q91" s="20">
        <f>IF(OR(ISERROR(FIND(検索!G$3,F91)),検索!G$3=""),0,1)</f>
        <v>0</v>
      </c>
      <c r="R91" s="20">
        <f>IF(OR(検索!J$3="00000",M91&amp;N91&amp;O91&amp;P91&amp;Q91&lt;&gt;検索!J$3),0,1)</f>
        <v>0</v>
      </c>
      <c r="S91" s="20">
        <f t="shared" si="5"/>
        <v>0</v>
      </c>
      <c r="T91" s="21">
        <f>IF(OR(ISERROR(FIND(DBCS(検索!C$5),DBCS(B91))),検索!C$5=""),0,1)</f>
        <v>0</v>
      </c>
      <c r="U91" s="22">
        <f>IF(OR(ISERROR(FIND(DBCS(検索!D$5),DBCS(C91))),検索!D$5=""),0,1)</f>
        <v>0</v>
      </c>
      <c r="V91" s="22">
        <f>IF(OR(ISERROR(FIND(検索!E$5,D91)),検索!E$5=""),0,1)</f>
        <v>0</v>
      </c>
      <c r="W91" s="22">
        <f>IF(OR(ISERROR(FIND(検索!F$5,E91)),検索!F$5=""),0,1)</f>
        <v>0</v>
      </c>
      <c r="X91" s="22">
        <f>IF(OR(ISERROR(FIND(検索!G$5,F91)),検索!G$5=""),0,1)</f>
        <v>0</v>
      </c>
      <c r="Y91" s="20">
        <f>IF(OR(検索!J$5="00000",T91&amp;U91&amp;V91&amp;W91&amp;X91&lt;&gt;検索!J$5),0,1)</f>
        <v>0</v>
      </c>
      <c r="Z91" s="23">
        <f t="shared" si="6"/>
        <v>0</v>
      </c>
      <c r="AA91" s="20">
        <f>IF(OR(ISERROR(FIND(DBCS(検索!C$7),DBCS(B91))),検索!C$7=""),0,1)</f>
        <v>0</v>
      </c>
      <c r="AB91" s="20">
        <f>IF(OR(ISERROR(FIND(DBCS(検索!D$7),DBCS(C91))),検索!D$7=""),0,1)</f>
        <v>0</v>
      </c>
      <c r="AC91" s="20">
        <f>IF(OR(ISERROR(FIND(検索!E$7,D91)),検索!E$7=""),0,1)</f>
        <v>0</v>
      </c>
      <c r="AD91" s="20">
        <f>IF(OR(ISERROR(FIND(検索!F$7,E91)),検索!F$7=""),0,1)</f>
        <v>0</v>
      </c>
      <c r="AE91" s="20">
        <f>IF(OR(ISERROR(FIND(検索!G$7,F91)),検索!G$7=""),0,1)</f>
        <v>0</v>
      </c>
      <c r="AF91" s="22">
        <f>IF(OR(検索!J$7="00000",AA91&amp;AB91&amp;AC91&amp;AD91&amp;AE91&lt;&gt;検索!J$7),0,1)</f>
        <v>0</v>
      </c>
      <c r="AG91" s="23">
        <f t="shared" si="7"/>
        <v>0</v>
      </c>
      <c r="AH91" s="20">
        <f>IF(検索!K$3=0,R91,S91)</f>
        <v>0</v>
      </c>
      <c r="AI91" s="20">
        <f>IF(検索!K$5=0,Y91,Z91)</f>
        <v>0</v>
      </c>
      <c r="AJ91" s="20">
        <f>IF(検索!K$7=0,AF91,AG91)</f>
        <v>0</v>
      </c>
      <c r="AK91" s="38">
        <f>IF(IF(検索!J$5="00000",AH91,IF(検索!K$4=0,AH91+AI91,AH91*AI91)*IF(AND(検索!K$6=1,検索!J$7&lt;&gt;"00000"),AJ91,1)+IF(AND(検索!K$6=0,検索!J$7&lt;&gt;"00000"),AJ91,0))&gt;0,MAX($AK$2:AK90)+1,0)</f>
        <v>0</v>
      </c>
    </row>
    <row r="92" spans="1:37" ht="13.5" customHeight="1" x14ac:dyDescent="0.15">
      <c r="A92" s="16">
        <v>1017</v>
      </c>
      <c r="B92" s="3" t="s">
        <v>336</v>
      </c>
      <c r="C92" s="3" t="s">
        <v>437</v>
      </c>
      <c r="D92" s="3" t="s">
        <v>456</v>
      </c>
      <c r="E92" s="17" t="s">
        <v>606</v>
      </c>
      <c r="F92" s="18" t="s">
        <v>540</v>
      </c>
      <c r="G92" s="3">
        <v>91</v>
      </c>
      <c r="H92" s="187">
        <f t="shared" si="4"/>
        <v>100000</v>
      </c>
      <c r="I92" s="42"/>
      <c r="J92" s="217">
        <v>100000</v>
      </c>
      <c r="K92" s="218" t="s">
        <v>456</v>
      </c>
      <c r="M92" s="21">
        <f>IF(OR(ISERROR(FIND(DBCS(検索!C$3),DBCS(B92))),検索!C$3=""),0,1)</f>
        <v>0</v>
      </c>
      <c r="N92" s="22">
        <f>IF(OR(ISERROR(FIND(DBCS(検索!D$3),DBCS(C92))),検索!D$3=""),0,1)</f>
        <v>0</v>
      </c>
      <c r="O92" s="22">
        <f>IF(OR(ISERROR(FIND(検索!E$3,D92)),検索!E$3=""),0,1)</f>
        <v>0</v>
      </c>
      <c r="P92" s="20">
        <f>IF(OR(ISERROR(FIND(検索!F$3,E92)),検索!F$3=""),0,1)</f>
        <v>0</v>
      </c>
      <c r="Q92" s="20">
        <f>IF(OR(ISERROR(FIND(検索!G$3,F92)),検索!G$3=""),0,1)</f>
        <v>0</v>
      </c>
      <c r="R92" s="20">
        <f>IF(OR(検索!J$3="00000",M92&amp;N92&amp;O92&amp;P92&amp;Q92&lt;&gt;検索!J$3),0,1)</f>
        <v>0</v>
      </c>
      <c r="S92" s="20">
        <f t="shared" si="5"/>
        <v>0</v>
      </c>
      <c r="T92" s="21">
        <f>IF(OR(ISERROR(FIND(DBCS(検索!C$5),DBCS(B92))),検索!C$5=""),0,1)</f>
        <v>0</v>
      </c>
      <c r="U92" s="22">
        <f>IF(OR(ISERROR(FIND(DBCS(検索!D$5),DBCS(C92))),検索!D$5=""),0,1)</f>
        <v>0</v>
      </c>
      <c r="V92" s="22">
        <f>IF(OR(ISERROR(FIND(検索!E$5,D92)),検索!E$5=""),0,1)</f>
        <v>0</v>
      </c>
      <c r="W92" s="22">
        <f>IF(OR(ISERROR(FIND(検索!F$5,E92)),検索!F$5=""),0,1)</f>
        <v>0</v>
      </c>
      <c r="X92" s="22">
        <f>IF(OR(ISERROR(FIND(検索!G$5,F92)),検索!G$5=""),0,1)</f>
        <v>0</v>
      </c>
      <c r="Y92" s="20">
        <f>IF(OR(検索!J$5="00000",T92&amp;U92&amp;V92&amp;W92&amp;X92&lt;&gt;検索!J$5),0,1)</f>
        <v>0</v>
      </c>
      <c r="Z92" s="23">
        <f t="shared" si="6"/>
        <v>0</v>
      </c>
      <c r="AA92" s="20">
        <f>IF(OR(ISERROR(FIND(DBCS(検索!C$7),DBCS(B92))),検索!C$7=""),0,1)</f>
        <v>0</v>
      </c>
      <c r="AB92" s="20">
        <f>IF(OR(ISERROR(FIND(DBCS(検索!D$7),DBCS(C92))),検索!D$7=""),0,1)</f>
        <v>0</v>
      </c>
      <c r="AC92" s="20">
        <f>IF(OR(ISERROR(FIND(検索!E$7,D92)),検索!E$7=""),0,1)</f>
        <v>0</v>
      </c>
      <c r="AD92" s="20">
        <f>IF(OR(ISERROR(FIND(検索!F$7,E92)),検索!F$7=""),0,1)</f>
        <v>0</v>
      </c>
      <c r="AE92" s="20">
        <f>IF(OR(ISERROR(FIND(検索!G$7,F92)),検索!G$7=""),0,1)</f>
        <v>0</v>
      </c>
      <c r="AF92" s="22">
        <f>IF(OR(検索!J$7="00000",AA92&amp;AB92&amp;AC92&amp;AD92&amp;AE92&lt;&gt;検索!J$7),0,1)</f>
        <v>0</v>
      </c>
      <c r="AG92" s="23">
        <f t="shared" si="7"/>
        <v>0</v>
      </c>
      <c r="AH92" s="20">
        <f>IF(検索!K$3=0,R92,S92)</f>
        <v>0</v>
      </c>
      <c r="AI92" s="20">
        <f>IF(検索!K$5=0,Y92,Z92)</f>
        <v>0</v>
      </c>
      <c r="AJ92" s="20">
        <f>IF(検索!K$7=0,AF92,AG92)</f>
        <v>0</v>
      </c>
      <c r="AK92" s="38">
        <f>IF(IF(検索!J$5="00000",AH92,IF(検索!K$4=0,AH92+AI92,AH92*AI92)*IF(AND(検索!K$6=1,検索!J$7&lt;&gt;"00000"),AJ92,1)+IF(AND(検索!K$6=0,検索!J$7&lt;&gt;"00000"),AJ92,0))&gt;0,MAX($AK$2:AK91)+1,0)</f>
        <v>0</v>
      </c>
    </row>
    <row r="93" spans="1:37" ht="13.5" customHeight="1" x14ac:dyDescent="0.15">
      <c r="A93" s="16">
        <v>1023</v>
      </c>
      <c r="B93" s="3" t="s">
        <v>337</v>
      </c>
      <c r="C93" s="3" t="s">
        <v>438</v>
      </c>
      <c r="D93" s="3" t="s">
        <v>456</v>
      </c>
      <c r="E93" s="17" t="s">
        <v>620</v>
      </c>
      <c r="F93" s="18" t="s">
        <v>541</v>
      </c>
      <c r="G93" s="3">
        <v>92</v>
      </c>
      <c r="H93" s="187">
        <f t="shared" si="4"/>
        <v>100000</v>
      </c>
      <c r="I93" s="42"/>
      <c r="J93" s="217">
        <v>100000</v>
      </c>
      <c r="K93" s="218" t="s">
        <v>456</v>
      </c>
      <c r="M93" s="21">
        <f>IF(OR(ISERROR(FIND(DBCS(検索!C$3),DBCS(B93))),検索!C$3=""),0,1)</f>
        <v>0</v>
      </c>
      <c r="N93" s="22">
        <f>IF(OR(ISERROR(FIND(DBCS(検索!D$3),DBCS(C93))),検索!D$3=""),0,1)</f>
        <v>0</v>
      </c>
      <c r="O93" s="22">
        <f>IF(OR(ISERROR(FIND(検索!E$3,D93)),検索!E$3=""),0,1)</f>
        <v>0</v>
      </c>
      <c r="P93" s="20">
        <f>IF(OR(ISERROR(FIND(検索!F$3,E93)),検索!F$3=""),0,1)</f>
        <v>0</v>
      </c>
      <c r="Q93" s="20">
        <f>IF(OR(ISERROR(FIND(検索!G$3,F93)),検索!G$3=""),0,1)</f>
        <v>0</v>
      </c>
      <c r="R93" s="20">
        <f>IF(OR(検索!J$3="00000",M93&amp;N93&amp;O93&amp;P93&amp;Q93&lt;&gt;検索!J$3),0,1)</f>
        <v>0</v>
      </c>
      <c r="S93" s="20">
        <f t="shared" si="5"/>
        <v>0</v>
      </c>
      <c r="T93" s="21">
        <f>IF(OR(ISERROR(FIND(DBCS(検索!C$5),DBCS(B93))),検索!C$5=""),0,1)</f>
        <v>0</v>
      </c>
      <c r="U93" s="22">
        <f>IF(OR(ISERROR(FIND(DBCS(検索!D$5),DBCS(C93))),検索!D$5=""),0,1)</f>
        <v>0</v>
      </c>
      <c r="V93" s="22">
        <f>IF(OR(ISERROR(FIND(検索!E$5,D93)),検索!E$5=""),0,1)</f>
        <v>0</v>
      </c>
      <c r="W93" s="22">
        <f>IF(OR(ISERROR(FIND(検索!F$5,E93)),検索!F$5=""),0,1)</f>
        <v>0</v>
      </c>
      <c r="X93" s="22">
        <f>IF(OR(ISERROR(FIND(検索!G$5,F93)),検索!G$5=""),0,1)</f>
        <v>0</v>
      </c>
      <c r="Y93" s="20">
        <f>IF(OR(検索!J$5="00000",T93&amp;U93&amp;V93&amp;W93&amp;X93&lt;&gt;検索!J$5),0,1)</f>
        <v>0</v>
      </c>
      <c r="Z93" s="23">
        <f t="shared" si="6"/>
        <v>0</v>
      </c>
      <c r="AA93" s="20">
        <f>IF(OR(ISERROR(FIND(DBCS(検索!C$7),DBCS(B93))),検索!C$7=""),0,1)</f>
        <v>0</v>
      </c>
      <c r="AB93" s="20">
        <f>IF(OR(ISERROR(FIND(DBCS(検索!D$7),DBCS(C93))),検索!D$7=""),0,1)</f>
        <v>0</v>
      </c>
      <c r="AC93" s="20">
        <f>IF(OR(ISERROR(FIND(検索!E$7,D93)),検索!E$7=""),0,1)</f>
        <v>0</v>
      </c>
      <c r="AD93" s="20">
        <f>IF(OR(ISERROR(FIND(検索!F$7,E93)),検索!F$7=""),0,1)</f>
        <v>0</v>
      </c>
      <c r="AE93" s="20">
        <f>IF(OR(ISERROR(FIND(検索!G$7,F93)),検索!G$7=""),0,1)</f>
        <v>0</v>
      </c>
      <c r="AF93" s="22">
        <f>IF(OR(検索!J$7="00000",AA93&amp;AB93&amp;AC93&amp;AD93&amp;AE93&lt;&gt;検索!J$7),0,1)</f>
        <v>0</v>
      </c>
      <c r="AG93" s="23">
        <f t="shared" si="7"/>
        <v>0</v>
      </c>
      <c r="AH93" s="20">
        <f>IF(検索!K$3=0,R93,S93)</f>
        <v>0</v>
      </c>
      <c r="AI93" s="20">
        <f>IF(検索!K$5=0,Y93,Z93)</f>
        <v>0</v>
      </c>
      <c r="AJ93" s="20">
        <f>IF(検索!K$7=0,AF93,AG93)</f>
        <v>0</v>
      </c>
      <c r="AK93" s="38">
        <f>IF(IF(検索!J$5="00000",AH93,IF(検索!K$4=0,AH93+AI93,AH93*AI93)*IF(AND(検索!K$6=1,検索!J$7&lt;&gt;"00000"),AJ93,1)+IF(AND(検索!K$6=0,検索!J$7&lt;&gt;"00000"),AJ93,0))&gt;0,MAX($AK$2:AK92)+1,0)</f>
        <v>0</v>
      </c>
    </row>
    <row r="94" spans="1:37" ht="13.5" customHeight="1" x14ac:dyDescent="0.15">
      <c r="A94" s="16">
        <v>1036</v>
      </c>
      <c r="B94" s="3" t="s">
        <v>338</v>
      </c>
      <c r="C94" s="3" t="s">
        <v>439</v>
      </c>
      <c r="D94" s="3" t="s">
        <v>456</v>
      </c>
      <c r="E94" s="17" t="s">
        <v>569</v>
      </c>
      <c r="F94" s="18" t="s">
        <v>542</v>
      </c>
      <c r="G94" s="3">
        <v>93</v>
      </c>
      <c r="H94" s="187">
        <f t="shared" si="4"/>
        <v>100000</v>
      </c>
      <c r="I94" s="42"/>
      <c r="J94" s="217">
        <v>100000</v>
      </c>
      <c r="K94" s="218" t="s">
        <v>456</v>
      </c>
      <c r="M94" s="21">
        <f>IF(OR(ISERROR(FIND(DBCS(検索!C$3),DBCS(B94))),検索!C$3=""),0,1)</f>
        <v>0</v>
      </c>
      <c r="N94" s="22">
        <f>IF(OR(ISERROR(FIND(DBCS(検索!D$3),DBCS(C94))),検索!D$3=""),0,1)</f>
        <v>0</v>
      </c>
      <c r="O94" s="22">
        <f>IF(OR(ISERROR(FIND(検索!E$3,D94)),検索!E$3=""),0,1)</f>
        <v>0</v>
      </c>
      <c r="P94" s="20">
        <f>IF(OR(ISERROR(FIND(検索!F$3,E94)),検索!F$3=""),0,1)</f>
        <v>0</v>
      </c>
      <c r="Q94" s="20">
        <f>IF(OR(ISERROR(FIND(検索!G$3,F94)),検索!G$3=""),0,1)</f>
        <v>0</v>
      </c>
      <c r="R94" s="20">
        <f>IF(OR(検索!J$3="00000",M94&amp;N94&amp;O94&amp;P94&amp;Q94&lt;&gt;検索!J$3),0,1)</f>
        <v>0</v>
      </c>
      <c r="S94" s="20">
        <f t="shared" si="5"/>
        <v>0</v>
      </c>
      <c r="T94" s="21">
        <f>IF(OR(ISERROR(FIND(DBCS(検索!C$5),DBCS(B94))),検索!C$5=""),0,1)</f>
        <v>0</v>
      </c>
      <c r="U94" s="22">
        <f>IF(OR(ISERROR(FIND(DBCS(検索!D$5),DBCS(C94))),検索!D$5=""),0,1)</f>
        <v>0</v>
      </c>
      <c r="V94" s="22">
        <f>IF(OR(ISERROR(FIND(検索!E$5,D94)),検索!E$5=""),0,1)</f>
        <v>0</v>
      </c>
      <c r="W94" s="22">
        <f>IF(OR(ISERROR(FIND(検索!F$5,E94)),検索!F$5=""),0,1)</f>
        <v>0</v>
      </c>
      <c r="X94" s="22">
        <f>IF(OR(ISERROR(FIND(検索!G$5,F94)),検索!G$5=""),0,1)</f>
        <v>0</v>
      </c>
      <c r="Y94" s="20">
        <f>IF(OR(検索!J$5="00000",T94&amp;U94&amp;V94&amp;W94&amp;X94&lt;&gt;検索!J$5),0,1)</f>
        <v>0</v>
      </c>
      <c r="Z94" s="23">
        <f t="shared" si="6"/>
        <v>0</v>
      </c>
      <c r="AA94" s="20">
        <f>IF(OR(ISERROR(FIND(DBCS(検索!C$7),DBCS(B94))),検索!C$7=""),0,1)</f>
        <v>0</v>
      </c>
      <c r="AB94" s="20">
        <f>IF(OR(ISERROR(FIND(DBCS(検索!D$7),DBCS(C94))),検索!D$7=""),0,1)</f>
        <v>0</v>
      </c>
      <c r="AC94" s="20">
        <f>IF(OR(ISERROR(FIND(検索!E$7,D94)),検索!E$7=""),0,1)</f>
        <v>0</v>
      </c>
      <c r="AD94" s="20">
        <f>IF(OR(ISERROR(FIND(検索!F$7,E94)),検索!F$7=""),0,1)</f>
        <v>0</v>
      </c>
      <c r="AE94" s="20">
        <f>IF(OR(ISERROR(FIND(検索!G$7,F94)),検索!G$7=""),0,1)</f>
        <v>0</v>
      </c>
      <c r="AF94" s="22">
        <f>IF(OR(検索!J$7="00000",AA94&amp;AB94&amp;AC94&amp;AD94&amp;AE94&lt;&gt;検索!J$7),0,1)</f>
        <v>0</v>
      </c>
      <c r="AG94" s="23">
        <f t="shared" si="7"/>
        <v>0</v>
      </c>
      <c r="AH94" s="20">
        <f>IF(検索!K$3=0,R94,S94)</f>
        <v>0</v>
      </c>
      <c r="AI94" s="20">
        <f>IF(検索!K$5=0,Y94,Z94)</f>
        <v>0</v>
      </c>
      <c r="AJ94" s="20">
        <f>IF(検索!K$7=0,AF94,AG94)</f>
        <v>0</v>
      </c>
      <c r="AK94" s="38">
        <f>IF(IF(検索!J$5="00000",AH94,IF(検索!K$4=0,AH94+AI94,AH94*AI94)*IF(AND(検索!K$6=1,検索!J$7&lt;&gt;"00000"),AJ94,1)+IF(AND(検索!K$6=0,検索!J$7&lt;&gt;"00000"),AJ94,0))&gt;0,MAX($AK$2:AK93)+1,0)</f>
        <v>0</v>
      </c>
    </row>
    <row r="95" spans="1:37" ht="13.5" customHeight="1" x14ac:dyDescent="0.15">
      <c r="A95" s="16">
        <v>1042</v>
      </c>
      <c r="B95" s="3" t="s">
        <v>339</v>
      </c>
      <c r="C95" s="3" t="s">
        <v>440</v>
      </c>
      <c r="D95" s="3" t="s">
        <v>456</v>
      </c>
      <c r="E95" s="17" t="s">
        <v>581</v>
      </c>
      <c r="F95" s="18" t="s">
        <v>543</v>
      </c>
      <c r="G95" s="3">
        <v>94</v>
      </c>
      <c r="H95" s="187">
        <f t="shared" si="4"/>
        <v>100000</v>
      </c>
      <c r="I95" s="42"/>
      <c r="J95" s="217">
        <v>100000</v>
      </c>
      <c r="K95" s="218" t="s">
        <v>456</v>
      </c>
      <c r="M95" s="21">
        <f>IF(OR(ISERROR(FIND(DBCS(検索!C$3),DBCS(B95))),検索!C$3=""),0,1)</f>
        <v>0</v>
      </c>
      <c r="N95" s="22">
        <f>IF(OR(ISERROR(FIND(DBCS(検索!D$3),DBCS(C95))),検索!D$3=""),0,1)</f>
        <v>0</v>
      </c>
      <c r="O95" s="22">
        <f>IF(OR(ISERROR(FIND(検索!E$3,D95)),検索!E$3=""),0,1)</f>
        <v>0</v>
      </c>
      <c r="P95" s="20">
        <f>IF(OR(ISERROR(FIND(検索!F$3,E95)),検索!F$3=""),0,1)</f>
        <v>0</v>
      </c>
      <c r="Q95" s="20">
        <f>IF(OR(ISERROR(FIND(検索!G$3,F95)),検索!G$3=""),0,1)</f>
        <v>0</v>
      </c>
      <c r="R95" s="20">
        <f>IF(OR(検索!J$3="00000",M95&amp;N95&amp;O95&amp;P95&amp;Q95&lt;&gt;検索!J$3),0,1)</f>
        <v>0</v>
      </c>
      <c r="S95" s="20">
        <f t="shared" si="5"/>
        <v>0</v>
      </c>
      <c r="T95" s="21">
        <f>IF(OR(ISERROR(FIND(DBCS(検索!C$5),DBCS(B95))),検索!C$5=""),0,1)</f>
        <v>0</v>
      </c>
      <c r="U95" s="22">
        <f>IF(OR(ISERROR(FIND(DBCS(検索!D$5),DBCS(C95))),検索!D$5=""),0,1)</f>
        <v>0</v>
      </c>
      <c r="V95" s="22">
        <f>IF(OR(ISERROR(FIND(検索!E$5,D95)),検索!E$5=""),0,1)</f>
        <v>0</v>
      </c>
      <c r="W95" s="22">
        <f>IF(OR(ISERROR(FIND(検索!F$5,E95)),検索!F$5=""),0,1)</f>
        <v>0</v>
      </c>
      <c r="X95" s="22">
        <f>IF(OR(ISERROR(FIND(検索!G$5,F95)),検索!G$5=""),0,1)</f>
        <v>0</v>
      </c>
      <c r="Y95" s="20">
        <f>IF(OR(検索!J$5="00000",T95&amp;U95&amp;V95&amp;W95&amp;X95&lt;&gt;検索!J$5),0,1)</f>
        <v>0</v>
      </c>
      <c r="Z95" s="23">
        <f t="shared" si="6"/>
        <v>0</v>
      </c>
      <c r="AA95" s="20">
        <f>IF(OR(ISERROR(FIND(DBCS(検索!C$7),DBCS(B95))),検索!C$7=""),0,1)</f>
        <v>0</v>
      </c>
      <c r="AB95" s="20">
        <f>IF(OR(ISERROR(FIND(DBCS(検索!D$7),DBCS(C95))),検索!D$7=""),0,1)</f>
        <v>0</v>
      </c>
      <c r="AC95" s="20">
        <f>IF(OR(ISERROR(FIND(検索!E$7,D95)),検索!E$7=""),0,1)</f>
        <v>0</v>
      </c>
      <c r="AD95" s="20">
        <f>IF(OR(ISERROR(FIND(検索!F$7,E95)),検索!F$7=""),0,1)</f>
        <v>0</v>
      </c>
      <c r="AE95" s="20">
        <f>IF(OR(ISERROR(FIND(検索!G$7,F95)),検索!G$7=""),0,1)</f>
        <v>0</v>
      </c>
      <c r="AF95" s="22">
        <f>IF(OR(検索!J$7="00000",AA95&amp;AB95&amp;AC95&amp;AD95&amp;AE95&lt;&gt;検索!J$7),0,1)</f>
        <v>0</v>
      </c>
      <c r="AG95" s="23">
        <f t="shared" si="7"/>
        <v>0</v>
      </c>
      <c r="AH95" s="20">
        <f>IF(検索!K$3=0,R95,S95)</f>
        <v>0</v>
      </c>
      <c r="AI95" s="20">
        <f>IF(検索!K$5=0,Y95,Z95)</f>
        <v>0</v>
      </c>
      <c r="AJ95" s="20">
        <f>IF(検索!K$7=0,AF95,AG95)</f>
        <v>0</v>
      </c>
      <c r="AK95" s="38">
        <f>IF(IF(検索!J$5="00000",AH95,IF(検索!K$4=0,AH95+AI95,AH95*AI95)*IF(AND(検索!K$6=1,検索!J$7&lt;&gt;"00000"),AJ95,1)+IF(AND(検索!K$6=0,検索!J$7&lt;&gt;"00000"),AJ95,0))&gt;0,MAX($AK$2:AK94)+1,0)</f>
        <v>0</v>
      </c>
    </row>
    <row r="96" spans="1:37" ht="13.5" customHeight="1" x14ac:dyDescent="0.15">
      <c r="A96" s="16">
        <v>1050</v>
      </c>
      <c r="B96" s="3" t="s">
        <v>340</v>
      </c>
      <c r="C96" s="3" t="s">
        <v>441</v>
      </c>
      <c r="D96" s="3" t="s">
        <v>456</v>
      </c>
      <c r="E96" s="17" t="s">
        <v>621</v>
      </c>
      <c r="F96" s="18" t="s">
        <v>544</v>
      </c>
      <c r="G96" s="3">
        <v>95</v>
      </c>
      <c r="H96" s="187">
        <f t="shared" si="4"/>
        <v>100000</v>
      </c>
      <c r="I96" s="42"/>
      <c r="J96" s="217">
        <v>100000</v>
      </c>
      <c r="K96" s="218" t="s">
        <v>456</v>
      </c>
      <c r="M96" s="21">
        <f>IF(OR(ISERROR(FIND(DBCS(検索!C$3),DBCS(B96))),検索!C$3=""),0,1)</f>
        <v>0</v>
      </c>
      <c r="N96" s="22">
        <f>IF(OR(ISERROR(FIND(DBCS(検索!D$3),DBCS(C96))),検索!D$3=""),0,1)</f>
        <v>0</v>
      </c>
      <c r="O96" s="22">
        <f>IF(OR(ISERROR(FIND(検索!E$3,D96)),検索!E$3=""),0,1)</f>
        <v>0</v>
      </c>
      <c r="P96" s="20">
        <f>IF(OR(ISERROR(FIND(検索!F$3,E96)),検索!F$3=""),0,1)</f>
        <v>0</v>
      </c>
      <c r="Q96" s="20">
        <f>IF(OR(ISERROR(FIND(検索!G$3,F96)),検索!G$3=""),0,1)</f>
        <v>0</v>
      </c>
      <c r="R96" s="20">
        <f>IF(OR(検索!J$3="00000",M96&amp;N96&amp;O96&amp;P96&amp;Q96&lt;&gt;検索!J$3),0,1)</f>
        <v>0</v>
      </c>
      <c r="S96" s="20">
        <f t="shared" si="5"/>
        <v>0</v>
      </c>
      <c r="T96" s="21">
        <f>IF(OR(ISERROR(FIND(DBCS(検索!C$5),DBCS(B96))),検索!C$5=""),0,1)</f>
        <v>0</v>
      </c>
      <c r="U96" s="22">
        <f>IF(OR(ISERROR(FIND(DBCS(検索!D$5),DBCS(C96))),検索!D$5=""),0,1)</f>
        <v>0</v>
      </c>
      <c r="V96" s="22">
        <f>IF(OR(ISERROR(FIND(検索!E$5,D96)),検索!E$5=""),0,1)</f>
        <v>0</v>
      </c>
      <c r="W96" s="22">
        <f>IF(OR(ISERROR(FIND(検索!F$5,E96)),検索!F$5=""),0,1)</f>
        <v>0</v>
      </c>
      <c r="X96" s="22">
        <f>IF(OR(ISERROR(FIND(検索!G$5,F96)),検索!G$5=""),0,1)</f>
        <v>0</v>
      </c>
      <c r="Y96" s="20">
        <f>IF(OR(検索!J$5="00000",T96&amp;U96&amp;V96&amp;W96&amp;X96&lt;&gt;検索!J$5),0,1)</f>
        <v>0</v>
      </c>
      <c r="Z96" s="23">
        <f t="shared" si="6"/>
        <v>0</v>
      </c>
      <c r="AA96" s="20">
        <f>IF(OR(ISERROR(FIND(DBCS(検索!C$7),DBCS(B96))),検索!C$7=""),0,1)</f>
        <v>0</v>
      </c>
      <c r="AB96" s="20">
        <f>IF(OR(ISERROR(FIND(DBCS(検索!D$7),DBCS(C96))),検索!D$7=""),0,1)</f>
        <v>0</v>
      </c>
      <c r="AC96" s="20">
        <f>IF(OR(ISERROR(FIND(検索!E$7,D96)),検索!E$7=""),0,1)</f>
        <v>0</v>
      </c>
      <c r="AD96" s="20">
        <f>IF(OR(ISERROR(FIND(検索!F$7,E96)),検索!F$7=""),0,1)</f>
        <v>0</v>
      </c>
      <c r="AE96" s="20">
        <f>IF(OR(ISERROR(FIND(検索!G$7,F96)),検索!G$7=""),0,1)</f>
        <v>0</v>
      </c>
      <c r="AF96" s="22">
        <f>IF(OR(検索!J$7="00000",AA96&amp;AB96&amp;AC96&amp;AD96&amp;AE96&lt;&gt;検索!J$7),0,1)</f>
        <v>0</v>
      </c>
      <c r="AG96" s="23">
        <f t="shared" si="7"/>
        <v>0</v>
      </c>
      <c r="AH96" s="20">
        <f>IF(検索!K$3=0,R96,S96)</f>
        <v>0</v>
      </c>
      <c r="AI96" s="20">
        <f>IF(検索!K$5=0,Y96,Z96)</f>
        <v>0</v>
      </c>
      <c r="AJ96" s="20">
        <f>IF(検索!K$7=0,AF96,AG96)</f>
        <v>0</v>
      </c>
      <c r="AK96" s="38">
        <f>IF(IF(検索!J$5="00000",AH96,IF(検索!K$4=0,AH96+AI96,AH96*AI96)*IF(AND(検索!K$6=1,検索!J$7&lt;&gt;"00000"),AJ96,1)+IF(AND(検索!K$6=0,検索!J$7&lt;&gt;"00000"),AJ96,0))&gt;0,MAX($AK$2:AK95)+1,0)</f>
        <v>0</v>
      </c>
    </row>
    <row r="97" spans="1:37" ht="13.5" customHeight="1" x14ac:dyDescent="0.15">
      <c r="A97" s="16">
        <v>1061</v>
      </c>
      <c r="B97" s="3" t="s">
        <v>341</v>
      </c>
      <c r="C97" s="3" t="s">
        <v>442</v>
      </c>
      <c r="D97" s="3" t="s">
        <v>456</v>
      </c>
      <c r="E97" s="17" t="s">
        <v>561</v>
      </c>
      <c r="F97" s="18" t="s">
        <v>545</v>
      </c>
      <c r="G97" s="3">
        <v>96</v>
      </c>
      <c r="H97" s="187">
        <f t="shared" si="4"/>
        <v>100000</v>
      </c>
      <c r="I97" s="42"/>
      <c r="J97" s="217">
        <v>100000</v>
      </c>
      <c r="K97" s="218" t="s">
        <v>456</v>
      </c>
      <c r="M97" s="21">
        <f>IF(OR(ISERROR(FIND(DBCS(検索!C$3),DBCS(B97))),検索!C$3=""),0,1)</f>
        <v>0</v>
      </c>
      <c r="N97" s="22">
        <f>IF(OR(ISERROR(FIND(DBCS(検索!D$3),DBCS(C97))),検索!D$3=""),0,1)</f>
        <v>0</v>
      </c>
      <c r="O97" s="22">
        <f>IF(OR(ISERROR(FIND(検索!E$3,D97)),検索!E$3=""),0,1)</f>
        <v>0</v>
      </c>
      <c r="P97" s="20">
        <f>IF(OR(ISERROR(FIND(検索!F$3,E97)),検索!F$3=""),0,1)</f>
        <v>0</v>
      </c>
      <c r="Q97" s="20">
        <f>IF(OR(ISERROR(FIND(検索!G$3,F97)),検索!G$3=""),0,1)</f>
        <v>0</v>
      </c>
      <c r="R97" s="20">
        <f>IF(OR(検索!J$3="00000",M97&amp;N97&amp;O97&amp;P97&amp;Q97&lt;&gt;検索!J$3),0,1)</f>
        <v>0</v>
      </c>
      <c r="S97" s="20">
        <f t="shared" si="5"/>
        <v>0</v>
      </c>
      <c r="T97" s="21">
        <f>IF(OR(ISERROR(FIND(DBCS(検索!C$5),DBCS(B97))),検索!C$5=""),0,1)</f>
        <v>0</v>
      </c>
      <c r="U97" s="22">
        <f>IF(OR(ISERROR(FIND(DBCS(検索!D$5),DBCS(C97))),検索!D$5=""),0,1)</f>
        <v>0</v>
      </c>
      <c r="V97" s="22">
        <f>IF(OR(ISERROR(FIND(検索!E$5,D97)),検索!E$5=""),0,1)</f>
        <v>0</v>
      </c>
      <c r="W97" s="22">
        <f>IF(OR(ISERROR(FIND(検索!F$5,E97)),検索!F$5=""),0,1)</f>
        <v>0</v>
      </c>
      <c r="X97" s="22">
        <f>IF(OR(ISERROR(FIND(検索!G$5,F97)),検索!G$5=""),0,1)</f>
        <v>0</v>
      </c>
      <c r="Y97" s="20">
        <f>IF(OR(検索!J$5="00000",T97&amp;U97&amp;V97&amp;W97&amp;X97&lt;&gt;検索!J$5),0,1)</f>
        <v>0</v>
      </c>
      <c r="Z97" s="23">
        <f t="shared" si="6"/>
        <v>0</v>
      </c>
      <c r="AA97" s="20">
        <f>IF(OR(ISERROR(FIND(DBCS(検索!C$7),DBCS(B97))),検索!C$7=""),0,1)</f>
        <v>0</v>
      </c>
      <c r="AB97" s="20">
        <f>IF(OR(ISERROR(FIND(DBCS(検索!D$7),DBCS(C97))),検索!D$7=""),0,1)</f>
        <v>0</v>
      </c>
      <c r="AC97" s="20">
        <f>IF(OR(ISERROR(FIND(検索!E$7,D97)),検索!E$7=""),0,1)</f>
        <v>0</v>
      </c>
      <c r="AD97" s="20">
        <f>IF(OR(ISERROR(FIND(検索!F$7,E97)),検索!F$7=""),0,1)</f>
        <v>0</v>
      </c>
      <c r="AE97" s="20">
        <f>IF(OR(ISERROR(FIND(検索!G$7,F97)),検索!G$7=""),0,1)</f>
        <v>0</v>
      </c>
      <c r="AF97" s="22">
        <f>IF(OR(検索!J$7="00000",AA97&amp;AB97&amp;AC97&amp;AD97&amp;AE97&lt;&gt;検索!J$7),0,1)</f>
        <v>0</v>
      </c>
      <c r="AG97" s="23">
        <f t="shared" si="7"/>
        <v>0</v>
      </c>
      <c r="AH97" s="20">
        <f>IF(検索!K$3=0,R97,S97)</f>
        <v>0</v>
      </c>
      <c r="AI97" s="20">
        <f>IF(検索!K$5=0,Y97,Z97)</f>
        <v>0</v>
      </c>
      <c r="AJ97" s="20">
        <f>IF(検索!K$7=0,AF97,AG97)</f>
        <v>0</v>
      </c>
      <c r="AK97" s="38">
        <f>IF(IF(検索!J$5="00000",AH97,IF(検索!K$4=0,AH97+AI97,AH97*AI97)*IF(AND(検索!K$6=1,検索!J$7&lt;&gt;"00000"),AJ97,1)+IF(AND(検索!K$6=0,検索!J$7&lt;&gt;"00000"),AJ97,0))&gt;0,MAX($AK$2:AK96)+1,0)</f>
        <v>0</v>
      </c>
    </row>
    <row r="98" spans="1:37" ht="13.5" customHeight="1" x14ac:dyDescent="0.15">
      <c r="A98" s="16">
        <v>1075</v>
      </c>
      <c r="B98" s="3" t="s">
        <v>342</v>
      </c>
      <c r="C98" s="3" t="s">
        <v>443</v>
      </c>
      <c r="D98" s="3" t="s">
        <v>456</v>
      </c>
      <c r="E98" s="17" t="s">
        <v>612</v>
      </c>
      <c r="F98" s="18" t="s">
        <v>546</v>
      </c>
      <c r="G98" s="3">
        <v>97</v>
      </c>
      <c r="H98" s="187">
        <f t="shared" si="4"/>
        <v>100000</v>
      </c>
      <c r="I98" s="42"/>
      <c r="J98" s="217">
        <v>100000</v>
      </c>
      <c r="K98" s="218" t="s">
        <v>456</v>
      </c>
      <c r="M98" s="21">
        <f>IF(OR(ISERROR(FIND(DBCS(検索!C$3),DBCS(B98))),検索!C$3=""),0,1)</f>
        <v>0</v>
      </c>
      <c r="N98" s="22">
        <f>IF(OR(ISERROR(FIND(DBCS(検索!D$3),DBCS(C98))),検索!D$3=""),0,1)</f>
        <v>0</v>
      </c>
      <c r="O98" s="22">
        <f>IF(OR(ISERROR(FIND(検索!E$3,D98)),検索!E$3=""),0,1)</f>
        <v>0</v>
      </c>
      <c r="P98" s="20">
        <f>IF(OR(ISERROR(FIND(検索!F$3,E98)),検索!F$3=""),0,1)</f>
        <v>0</v>
      </c>
      <c r="Q98" s="20">
        <f>IF(OR(ISERROR(FIND(検索!G$3,F98)),検索!G$3=""),0,1)</f>
        <v>0</v>
      </c>
      <c r="R98" s="20">
        <f>IF(OR(検索!J$3="00000",M98&amp;N98&amp;O98&amp;P98&amp;Q98&lt;&gt;検索!J$3),0,1)</f>
        <v>0</v>
      </c>
      <c r="S98" s="20">
        <f t="shared" si="5"/>
        <v>0</v>
      </c>
      <c r="T98" s="21">
        <f>IF(OR(ISERROR(FIND(DBCS(検索!C$5),DBCS(B98))),検索!C$5=""),0,1)</f>
        <v>0</v>
      </c>
      <c r="U98" s="22">
        <f>IF(OR(ISERROR(FIND(DBCS(検索!D$5),DBCS(C98))),検索!D$5=""),0,1)</f>
        <v>0</v>
      </c>
      <c r="V98" s="22">
        <f>IF(OR(ISERROR(FIND(検索!E$5,D98)),検索!E$5=""),0,1)</f>
        <v>0</v>
      </c>
      <c r="W98" s="22">
        <f>IF(OR(ISERROR(FIND(検索!F$5,E98)),検索!F$5=""),0,1)</f>
        <v>0</v>
      </c>
      <c r="X98" s="22">
        <f>IF(OR(ISERROR(FIND(検索!G$5,F98)),検索!G$5=""),0,1)</f>
        <v>0</v>
      </c>
      <c r="Y98" s="20">
        <f>IF(OR(検索!J$5="00000",T98&amp;U98&amp;V98&amp;W98&amp;X98&lt;&gt;検索!J$5),0,1)</f>
        <v>0</v>
      </c>
      <c r="Z98" s="23">
        <f t="shared" si="6"/>
        <v>0</v>
      </c>
      <c r="AA98" s="20">
        <f>IF(OR(ISERROR(FIND(DBCS(検索!C$7),DBCS(B98))),検索!C$7=""),0,1)</f>
        <v>0</v>
      </c>
      <c r="AB98" s="20">
        <f>IF(OR(ISERROR(FIND(DBCS(検索!D$7),DBCS(C98))),検索!D$7=""),0,1)</f>
        <v>0</v>
      </c>
      <c r="AC98" s="20">
        <f>IF(OR(ISERROR(FIND(検索!E$7,D98)),検索!E$7=""),0,1)</f>
        <v>0</v>
      </c>
      <c r="AD98" s="20">
        <f>IF(OR(ISERROR(FIND(検索!F$7,E98)),検索!F$7=""),0,1)</f>
        <v>0</v>
      </c>
      <c r="AE98" s="20">
        <f>IF(OR(ISERROR(FIND(検索!G$7,F98)),検索!G$7=""),0,1)</f>
        <v>0</v>
      </c>
      <c r="AF98" s="22">
        <f>IF(OR(検索!J$7="00000",AA98&amp;AB98&amp;AC98&amp;AD98&amp;AE98&lt;&gt;検索!J$7),0,1)</f>
        <v>0</v>
      </c>
      <c r="AG98" s="23">
        <f t="shared" si="7"/>
        <v>0</v>
      </c>
      <c r="AH98" s="20">
        <f>IF(検索!K$3=0,R98,S98)</f>
        <v>0</v>
      </c>
      <c r="AI98" s="20">
        <f>IF(検索!K$5=0,Y98,Z98)</f>
        <v>0</v>
      </c>
      <c r="AJ98" s="20">
        <f>IF(検索!K$7=0,AF98,AG98)</f>
        <v>0</v>
      </c>
      <c r="AK98" s="38">
        <f>IF(IF(検索!J$5="00000",AH98,IF(検索!K$4=0,AH98+AI98,AH98*AI98)*IF(AND(検索!K$6=1,検索!J$7&lt;&gt;"00000"),AJ98,1)+IF(AND(検索!K$6=0,検索!J$7&lt;&gt;"00000"),AJ98,0))&gt;0,MAX($AK$2:AK97)+1,0)</f>
        <v>0</v>
      </c>
    </row>
    <row r="99" spans="1:37" ht="13.5" customHeight="1" x14ac:dyDescent="0.15">
      <c r="A99" s="16">
        <v>1085</v>
      </c>
      <c r="B99" s="3" t="s">
        <v>343</v>
      </c>
      <c r="C99" s="3" t="s">
        <v>444</v>
      </c>
      <c r="D99" s="3" t="s">
        <v>456</v>
      </c>
      <c r="E99" s="17" t="s">
        <v>614</v>
      </c>
      <c r="F99" s="18" t="s">
        <v>547</v>
      </c>
      <c r="G99" s="3">
        <v>98</v>
      </c>
      <c r="H99" s="187">
        <f t="shared" si="4"/>
        <v>100000</v>
      </c>
      <c r="I99" s="42"/>
      <c r="J99" s="217">
        <v>100000</v>
      </c>
      <c r="K99" s="218" t="s">
        <v>456</v>
      </c>
      <c r="M99" s="21">
        <f>IF(OR(ISERROR(FIND(DBCS(検索!C$3),DBCS(B99))),検索!C$3=""),0,1)</f>
        <v>0</v>
      </c>
      <c r="N99" s="22">
        <f>IF(OR(ISERROR(FIND(DBCS(検索!D$3),DBCS(C99))),検索!D$3=""),0,1)</f>
        <v>0</v>
      </c>
      <c r="O99" s="22">
        <f>IF(OR(ISERROR(FIND(検索!E$3,D99)),検索!E$3=""),0,1)</f>
        <v>0</v>
      </c>
      <c r="P99" s="20">
        <f>IF(OR(ISERROR(FIND(検索!F$3,E99)),検索!F$3=""),0,1)</f>
        <v>0</v>
      </c>
      <c r="Q99" s="20">
        <f>IF(OR(ISERROR(FIND(検索!G$3,F99)),検索!G$3=""),0,1)</f>
        <v>0</v>
      </c>
      <c r="R99" s="20">
        <f>IF(OR(検索!J$3="00000",M99&amp;N99&amp;O99&amp;P99&amp;Q99&lt;&gt;検索!J$3),0,1)</f>
        <v>0</v>
      </c>
      <c r="S99" s="20">
        <f t="shared" si="5"/>
        <v>0</v>
      </c>
      <c r="T99" s="21">
        <f>IF(OR(ISERROR(FIND(DBCS(検索!C$5),DBCS(B99))),検索!C$5=""),0,1)</f>
        <v>0</v>
      </c>
      <c r="U99" s="22">
        <f>IF(OR(ISERROR(FIND(DBCS(検索!D$5),DBCS(C99))),検索!D$5=""),0,1)</f>
        <v>0</v>
      </c>
      <c r="V99" s="22">
        <f>IF(OR(ISERROR(FIND(検索!E$5,D99)),検索!E$5=""),0,1)</f>
        <v>0</v>
      </c>
      <c r="W99" s="22">
        <f>IF(OR(ISERROR(FIND(検索!F$5,E99)),検索!F$5=""),0,1)</f>
        <v>0</v>
      </c>
      <c r="X99" s="22">
        <f>IF(OR(ISERROR(FIND(検索!G$5,F99)),検索!G$5=""),0,1)</f>
        <v>0</v>
      </c>
      <c r="Y99" s="20">
        <f>IF(OR(検索!J$5="00000",T99&amp;U99&amp;V99&amp;W99&amp;X99&lt;&gt;検索!J$5),0,1)</f>
        <v>0</v>
      </c>
      <c r="Z99" s="23">
        <f t="shared" si="6"/>
        <v>0</v>
      </c>
      <c r="AA99" s="20">
        <f>IF(OR(ISERROR(FIND(DBCS(検索!C$7),DBCS(B99))),検索!C$7=""),0,1)</f>
        <v>0</v>
      </c>
      <c r="AB99" s="20">
        <f>IF(OR(ISERROR(FIND(DBCS(検索!D$7),DBCS(C99))),検索!D$7=""),0,1)</f>
        <v>0</v>
      </c>
      <c r="AC99" s="20">
        <f>IF(OR(ISERROR(FIND(検索!E$7,D99)),検索!E$7=""),0,1)</f>
        <v>0</v>
      </c>
      <c r="AD99" s="20">
        <f>IF(OR(ISERROR(FIND(検索!F$7,E99)),検索!F$7=""),0,1)</f>
        <v>0</v>
      </c>
      <c r="AE99" s="20">
        <f>IF(OR(ISERROR(FIND(検索!G$7,F99)),検索!G$7=""),0,1)</f>
        <v>0</v>
      </c>
      <c r="AF99" s="22">
        <f>IF(OR(検索!J$7="00000",AA99&amp;AB99&amp;AC99&amp;AD99&amp;AE99&lt;&gt;検索!J$7),0,1)</f>
        <v>0</v>
      </c>
      <c r="AG99" s="23">
        <f t="shared" si="7"/>
        <v>0</v>
      </c>
      <c r="AH99" s="20">
        <f>IF(検索!K$3=0,R99,S99)</f>
        <v>0</v>
      </c>
      <c r="AI99" s="20">
        <f>IF(検索!K$5=0,Y99,Z99)</f>
        <v>0</v>
      </c>
      <c r="AJ99" s="20">
        <f>IF(検索!K$7=0,AF99,AG99)</f>
        <v>0</v>
      </c>
      <c r="AK99" s="38">
        <f>IF(IF(検索!J$5="00000",AH99,IF(検索!K$4=0,AH99+AI99,AH99*AI99)*IF(AND(検索!K$6=1,検索!J$7&lt;&gt;"00000"),AJ99,1)+IF(AND(検索!K$6=0,検索!J$7&lt;&gt;"00000"),AJ99,0))&gt;0,MAX($AK$2:AK98)+1,0)</f>
        <v>0</v>
      </c>
    </row>
    <row r="100" spans="1:37" ht="13.5" customHeight="1" x14ac:dyDescent="0.15">
      <c r="A100" s="16">
        <v>1090</v>
      </c>
      <c r="B100" s="3" t="s">
        <v>344</v>
      </c>
      <c r="C100" s="3" t="s">
        <v>445</v>
      </c>
      <c r="D100" s="3" t="s">
        <v>456</v>
      </c>
      <c r="E100" s="17" t="s">
        <v>599</v>
      </c>
      <c r="F100" s="18" t="s">
        <v>548</v>
      </c>
      <c r="G100" s="3">
        <v>99</v>
      </c>
      <c r="H100" s="187">
        <f t="shared" si="4"/>
        <v>100000</v>
      </c>
      <c r="I100" s="42"/>
      <c r="J100" s="217">
        <v>100000</v>
      </c>
      <c r="K100" s="218" t="s">
        <v>456</v>
      </c>
      <c r="M100" s="21">
        <f>IF(OR(ISERROR(FIND(DBCS(検索!C$3),DBCS(B100))),検索!C$3=""),0,1)</f>
        <v>0</v>
      </c>
      <c r="N100" s="22">
        <f>IF(OR(ISERROR(FIND(DBCS(検索!D$3),DBCS(C100))),検索!D$3=""),0,1)</f>
        <v>0</v>
      </c>
      <c r="O100" s="22">
        <f>IF(OR(ISERROR(FIND(検索!E$3,D100)),検索!E$3=""),0,1)</f>
        <v>0</v>
      </c>
      <c r="P100" s="20">
        <f>IF(OR(ISERROR(FIND(検索!F$3,E100)),検索!F$3=""),0,1)</f>
        <v>0</v>
      </c>
      <c r="Q100" s="20">
        <f>IF(OR(ISERROR(FIND(検索!G$3,F100)),検索!G$3=""),0,1)</f>
        <v>0</v>
      </c>
      <c r="R100" s="20">
        <f>IF(OR(検索!J$3="00000",M100&amp;N100&amp;O100&amp;P100&amp;Q100&lt;&gt;検索!J$3),0,1)</f>
        <v>0</v>
      </c>
      <c r="S100" s="20">
        <f t="shared" si="5"/>
        <v>0</v>
      </c>
      <c r="T100" s="21">
        <f>IF(OR(ISERROR(FIND(DBCS(検索!C$5),DBCS(B100))),検索!C$5=""),0,1)</f>
        <v>0</v>
      </c>
      <c r="U100" s="22">
        <f>IF(OR(ISERROR(FIND(DBCS(検索!D$5),DBCS(C100))),検索!D$5=""),0,1)</f>
        <v>0</v>
      </c>
      <c r="V100" s="22">
        <f>IF(OR(ISERROR(FIND(検索!E$5,D100)),検索!E$5=""),0,1)</f>
        <v>0</v>
      </c>
      <c r="W100" s="22">
        <f>IF(OR(ISERROR(FIND(検索!F$5,E100)),検索!F$5=""),0,1)</f>
        <v>0</v>
      </c>
      <c r="X100" s="22">
        <f>IF(OR(ISERROR(FIND(検索!G$5,F100)),検索!G$5=""),0,1)</f>
        <v>0</v>
      </c>
      <c r="Y100" s="20">
        <f>IF(OR(検索!J$5="00000",T100&amp;U100&amp;V100&amp;W100&amp;X100&lt;&gt;検索!J$5),0,1)</f>
        <v>0</v>
      </c>
      <c r="Z100" s="23">
        <f t="shared" si="6"/>
        <v>0</v>
      </c>
      <c r="AA100" s="20">
        <f>IF(OR(ISERROR(FIND(DBCS(検索!C$7),DBCS(B100))),検索!C$7=""),0,1)</f>
        <v>0</v>
      </c>
      <c r="AB100" s="20">
        <f>IF(OR(ISERROR(FIND(DBCS(検索!D$7),DBCS(C100))),検索!D$7=""),0,1)</f>
        <v>0</v>
      </c>
      <c r="AC100" s="20">
        <f>IF(OR(ISERROR(FIND(検索!E$7,D100)),検索!E$7=""),0,1)</f>
        <v>0</v>
      </c>
      <c r="AD100" s="20">
        <f>IF(OR(ISERROR(FIND(検索!F$7,E100)),検索!F$7=""),0,1)</f>
        <v>0</v>
      </c>
      <c r="AE100" s="20">
        <f>IF(OR(ISERROR(FIND(検索!G$7,F100)),検索!G$7=""),0,1)</f>
        <v>0</v>
      </c>
      <c r="AF100" s="22">
        <f>IF(OR(検索!J$7="00000",AA100&amp;AB100&amp;AC100&amp;AD100&amp;AE100&lt;&gt;検索!J$7),0,1)</f>
        <v>0</v>
      </c>
      <c r="AG100" s="23">
        <f t="shared" si="7"/>
        <v>0</v>
      </c>
      <c r="AH100" s="20">
        <f>IF(検索!K$3=0,R100,S100)</f>
        <v>0</v>
      </c>
      <c r="AI100" s="20">
        <f>IF(検索!K$5=0,Y100,Z100)</f>
        <v>0</v>
      </c>
      <c r="AJ100" s="20">
        <f>IF(検索!K$7=0,AF100,AG100)</f>
        <v>0</v>
      </c>
      <c r="AK100" s="38">
        <f>IF(IF(検索!J$5="00000",AH100,IF(検索!K$4=0,AH100+AI100,AH100*AI100)*IF(AND(検索!K$6=1,検索!J$7&lt;&gt;"00000"),AJ100,1)+IF(AND(検索!K$6=0,検索!J$7&lt;&gt;"00000"),AJ100,0))&gt;0,MAX($AK$2:AK99)+1,0)</f>
        <v>0</v>
      </c>
    </row>
    <row r="101" spans="1:37" ht="13.5" customHeight="1" x14ac:dyDescent="0.15">
      <c r="A101" s="16">
        <v>1104</v>
      </c>
      <c r="B101" s="3" t="s">
        <v>345</v>
      </c>
      <c r="C101" s="3" t="s">
        <v>446</v>
      </c>
      <c r="D101" s="3" t="s">
        <v>456</v>
      </c>
      <c r="E101" s="17" t="s">
        <v>562</v>
      </c>
      <c r="F101" s="18" t="s">
        <v>549</v>
      </c>
      <c r="G101" s="3">
        <v>100</v>
      </c>
      <c r="H101" s="187">
        <f t="shared" si="4"/>
        <v>100000</v>
      </c>
      <c r="I101" s="42"/>
      <c r="J101" s="217">
        <v>100000</v>
      </c>
      <c r="K101" s="218" t="s">
        <v>456</v>
      </c>
      <c r="M101" s="21">
        <f>IF(OR(ISERROR(FIND(DBCS(検索!C$3),DBCS(B101))),検索!C$3=""),0,1)</f>
        <v>0</v>
      </c>
      <c r="N101" s="22">
        <f>IF(OR(ISERROR(FIND(DBCS(検索!D$3),DBCS(C101))),検索!D$3=""),0,1)</f>
        <v>0</v>
      </c>
      <c r="O101" s="22">
        <f>IF(OR(ISERROR(FIND(検索!E$3,D101)),検索!E$3=""),0,1)</f>
        <v>0</v>
      </c>
      <c r="P101" s="20">
        <f>IF(OR(ISERROR(FIND(検索!F$3,E101)),検索!F$3=""),0,1)</f>
        <v>0</v>
      </c>
      <c r="Q101" s="20">
        <f>IF(OR(ISERROR(FIND(検索!G$3,F101)),検索!G$3=""),0,1)</f>
        <v>0</v>
      </c>
      <c r="R101" s="20">
        <f>IF(OR(検索!J$3="00000",M101&amp;N101&amp;O101&amp;P101&amp;Q101&lt;&gt;検索!J$3),0,1)</f>
        <v>0</v>
      </c>
      <c r="S101" s="20">
        <f t="shared" si="5"/>
        <v>0</v>
      </c>
      <c r="T101" s="21">
        <f>IF(OR(ISERROR(FIND(DBCS(検索!C$5),DBCS(B101))),検索!C$5=""),0,1)</f>
        <v>0</v>
      </c>
      <c r="U101" s="22">
        <f>IF(OR(ISERROR(FIND(DBCS(検索!D$5),DBCS(C101))),検索!D$5=""),0,1)</f>
        <v>0</v>
      </c>
      <c r="V101" s="22">
        <f>IF(OR(ISERROR(FIND(検索!E$5,D101)),検索!E$5=""),0,1)</f>
        <v>0</v>
      </c>
      <c r="W101" s="22">
        <f>IF(OR(ISERROR(FIND(検索!F$5,E101)),検索!F$5=""),0,1)</f>
        <v>0</v>
      </c>
      <c r="X101" s="22">
        <f>IF(OR(ISERROR(FIND(検索!G$5,F101)),検索!G$5=""),0,1)</f>
        <v>0</v>
      </c>
      <c r="Y101" s="20">
        <f>IF(OR(検索!J$5="00000",T101&amp;U101&amp;V101&amp;W101&amp;X101&lt;&gt;検索!J$5),0,1)</f>
        <v>0</v>
      </c>
      <c r="Z101" s="23">
        <f t="shared" si="6"/>
        <v>0</v>
      </c>
      <c r="AA101" s="20">
        <f>IF(OR(ISERROR(FIND(DBCS(検索!C$7),DBCS(B101))),検索!C$7=""),0,1)</f>
        <v>0</v>
      </c>
      <c r="AB101" s="20">
        <f>IF(OR(ISERROR(FIND(DBCS(検索!D$7),DBCS(C101))),検索!D$7=""),0,1)</f>
        <v>0</v>
      </c>
      <c r="AC101" s="20">
        <f>IF(OR(ISERROR(FIND(検索!E$7,D101)),検索!E$7=""),0,1)</f>
        <v>0</v>
      </c>
      <c r="AD101" s="20">
        <f>IF(OR(ISERROR(FIND(検索!F$7,E101)),検索!F$7=""),0,1)</f>
        <v>0</v>
      </c>
      <c r="AE101" s="20">
        <f>IF(OR(ISERROR(FIND(検索!G$7,F101)),検索!G$7=""),0,1)</f>
        <v>0</v>
      </c>
      <c r="AF101" s="22">
        <f>IF(OR(検索!J$7="00000",AA101&amp;AB101&amp;AC101&amp;AD101&amp;AE101&lt;&gt;検索!J$7),0,1)</f>
        <v>0</v>
      </c>
      <c r="AG101" s="23">
        <f t="shared" si="7"/>
        <v>0</v>
      </c>
      <c r="AH101" s="20">
        <f>IF(検索!K$3=0,R101,S101)</f>
        <v>0</v>
      </c>
      <c r="AI101" s="20">
        <f>IF(検索!K$5=0,Y101,Z101)</f>
        <v>0</v>
      </c>
      <c r="AJ101" s="20">
        <f>IF(検索!K$7=0,AF101,AG101)</f>
        <v>0</v>
      </c>
      <c r="AK101" s="38">
        <f>IF(IF(検索!J$5="00000",AH101,IF(検索!K$4=0,AH101+AI101,AH101*AI101)*IF(AND(検索!K$6=1,検索!J$7&lt;&gt;"00000"),AJ101,1)+IF(AND(検索!K$6=0,検索!J$7&lt;&gt;"00000"),AJ101,0))&gt;0,MAX($AK$2:AK100)+1,0)</f>
        <v>0</v>
      </c>
    </row>
    <row r="102" spans="1:37" ht="13.5" customHeight="1" x14ac:dyDescent="0.15">
      <c r="A102" s="16">
        <v>1119</v>
      </c>
      <c r="B102" s="3" t="s">
        <v>346</v>
      </c>
      <c r="C102" s="3" t="s">
        <v>447</v>
      </c>
      <c r="D102" s="3" t="s">
        <v>456</v>
      </c>
      <c r="E102" s="17" t="s">
        <v>588</v>
      </c>
      <c r="F102" s="18" t="s">
        <v>550</v>
      </c>
      <c r="G102" s="3">
        <v>101</v>
      </c>
      <c r="H102" s="187">
        <f t="shared" si="4"/>
        <v>200000</v>
      </c>
      <c r="I102" s="42"/>
      <c r="J102" s="217">
        <v>100000</v>
      </c>
      <c r="K102" s="218" t="s">
        <v>456</v>
      </c>
      <c r="M102" s="21">
        <f>IF(OR(ISERROR(FIND(DBCS(検索!C$3),DBCS(B102))),検索!C$3=""),0,1)</f>
        <v>0</v>
      </c>
      <c r="N102" s="22">
        <f>IF(OR(ISERROR(FIND(DBCS(検索!D$3),DBCS(C102))),検索!D$3=""),0,1)</f>
        <v>0</v>
      </c>
      <c r="O102" s="22">
        <f>IF(OR(ISERROR(FIND(検索!E$3,D102)),検索!E$3=""),0,1)</f>
        <v>0</v>
      </c>
      <c r="P102" s="20">
        <f>IF(OR(ISERROR(FIND(検索!F$3,E102)),検索!F$3=""),0,1)</f>
        <v>0</v>
      </c>
      <c r="Q102" s="20">
        <f>IF(OR(ISERROR(FIND(検索!G$3,F102)),検索!G$3=""),0,1)</f>
        <v>0</v>
      </c>
      <c r="R102" s="20">
        <f>IF(OR(検索!J$3="00000",M102&amp;N102&amp;O102&amp;P102&amp;Q102&lt;&gt;検索!J$3),0,1)</f>
        <v>0</v>
      </c>
      <c r="S102" s="20">
        <f t="shared" si="5"/>
        <v>0</v>
      </c>
      <c r="T102" s="21">
        <f>IF(OR(ISERROR(FIND(DBCS(検索!C$5),DBCS(B102))),検索!C$5=""),0,1)</f>
        <v>0</v>
      </c>
      <c r="U102" s="22">
        <f>IF(OR(ISERROR(FIND(DBCS(検索!D$5),DBCS(C102))),検索!D$5=""),0,1)</f>
        <v>0</v>
      </c>
      <c r="V102" s="22">
        <f>IF(OR(ISERROR(FIND(検索!E$5,D102)),検索!E$5=""),0,1)</f>
        <v>0</v>
      </c>
      <c r="W102" s="22">
        <f>IF(OR(ISERROR(FIND(検索!F$5,E102)),検索!F$5=""),0,1)</f>
        <v>0</v>
      </c>
      <c r="X102" s="22">
        <f>IF(OR(ISERROR(FIND(検索!G$5,F102)),検索!G$5=""),0,1)</f>
        <v>0</v>
      </c>
      <c r="Y102" s="20">
        <f>IF(OR(検索!J$5="00000",T102&amp;U102&amp;V102&amp;W102&amp;X102&lt;&gt;検索!J$5),0,1)</f>
        <v>0</v>
      </c>
      <c r="Z102" s="23">
        <f t="shared" si="6"/>
        <v>0</v>
      </c>
      <c r="AA102" s="20">
        <f>IF(OR(ISERROR(FIND(DBCS(検索!C$7),DBCS(B102))),検索!C$7=""),0,1)</f>
        <v>0</v>
      </c>
      <c r="AB102" s="20">
        <f>IF(OR(ISERROR(FIND(DBCS(検索!D$7),DBCS(C102))),検索!D$7=""),0,1)</f>
        <v>0</v>
      </c>
      <c r="AC102" s="20">
        <f>IF(OR(ISERROR(FIND(検索!E$7,D102)),検索!E$7=""),0,1)</f>
        <v>0</v>
      </c>
      <c r="AD102" s="20">
        <f>IF(OR(ISERROR(FIND(検索!F$7,E102)),検索!F$7=""),0,1)</f>
        <v>0</v>
      </c>
      <c r="AE102" s="20">
        <f>IF(OR(ISERROR(FIND(検索!G$7,F102)),検索!G$7=""),0,1)</f>
        <v>0</v>
      </c>
      <c r="AF102" s="22">
        <f>IF(OR(検索!J$7="00000",AA102&amp;AB102&amp;AC102&amp;AD102&amp;AE102&lt;&gt;検索!J$7),0,1)</f>
        <v>0</v>
      </c>
      <c r="AG102" s="23">
        <f t="shared" si="7"/>
        <v>0</v>
      </c>
      <c r="AH102" s="20">
        <f>IF(検索!K$3=0,R102,S102)</f>
        <v>0</v>
      </c>
      <c r="AI102" s="20">
        <f>IF(検索!K$5=0,Y102,Z102)</f>
        <v>0</v>
      </c>
      <c r="AJ102" s="20">
        <f>IF(検索!K$7=0,AF102,AG102)</f>
        <v>0</v>
      </c>
      <c r="AK102" s="38">
        <f>IF(IF(検索!J$5="00000",AH102,IF(検索!K$4=0,AH102+AI102,AH102*AI102)*IF(AND(検索!K$6=1,検索!J$7&lt;&gt;"00000"),AJ102,1)+IF(AND(検索!K$6=0,検索!J$7&lt;&gt;"00000"),AJ102,0))&gt;0,MAX($AK$2:AK101)+1,0)</f>
        <v>0</v>
      </c>
    </row>
    <row r="103" spans="1:37" ht="13.5" customHeight="1" x14ac:dyDescent="0.15">
      <c r="A103" s="16">
        <v>1126</v>
      </c>
      <c r="B103" s="3" t="s">
        <v>346</v>
      </c>
      <c r="C103" s="3" t="s">
        <v>448</v>
      </c>
      <c r="D103" s="3" t="s">
        <v>456</v>
      </c>
      <c r="E103" s="17" t="s">
        <v>588</v>
      </c>
      <c r="F103" s="18" t="s">
        <v>551</v>
      </c>
      <c r="G103" s="3">
        <v>102</v>
      </c>
      <c r="H103" s="187">
        <f t="shared" si="4"/>
        <v>200000</v>
      </c>
      <c r="I103" s="42"/>
      <c r="J103" s="217">
        <v>100000</v>
      </c>
      <c r="K103" s="218" t="s">
        <v>456</v>
      </c>
      <c r="M103" s="21">
        <f>IF(OR(ISERROR(FIND(DBCS(検索!C$3),DBCS(B103))),検索!C$3=""),0,1)</f>
        <v>0</v>
      </c>
      <c r="N103" s="22">
        <f>IF(OR(ISERROR(FIND(DBCS(検索!D$3),DBCS(C103))),検索!D$3=""),0,1)</f>
        <v>0</v>
      </c>
      <c r="O103" s="22">
        <f>IF(OR(ISERROR(FIND(検索!E$3,D103)),検索!E$3=""),0,1)</f>
        <v>0</v>
      </c>
      <c r="P103" s="20">
        <f>IF(OR(ISERROR(FIND(検索!F$3,E103)),検索!F$3=""),0,1)</f>
        <v>0</v>
      </c>
      <c r="Q103" s="20">
        <f>IF(OR(ISERROR(FIND(検索!G$3,F103)),検索!G$3=""),0,1)</f>
        <v>0</v>
      </c>
      <c r="R103" s="20">
        <f>IF(OR(検索!J$3="00000",M103&amp;N103&amp;O103&amp;P103&amp;Q103&lt;&gt;検索!J$3),0,1)</f>
        <v>0</v>
      </c>
      <c r="S103" s="20">
        <f t="shared" si="5"/>
        <v>0</v>
      </c>
      <c r="T103" s="21">
        <f>IF(OR(ISERROR(FIND(DBCS(検索!C$5),DBCS(B103))),検索!C$5=""),0,1)</f>
        <v>0</v>
      </c>
      <c r="U103" s="22">
        <f>IF(OR(ISERROR(FIND(DBCS(検索!D$5),DBCS(C103))),検索!D$5=""),0,1)</f>
        <v>0</v>
      </c>
      <c r="V103" s="22">
        <f>IF(OR(ISERROR(FIND(検索!E$5,D103)),検索!E$5=""),0,1)</f>
        <v>0</v>
      </c>
      <c r="W103" s="22">
        <f>IF(OR(ISERROR(FIND(検索!F$5,E103)),検索!F$5=""),0,1)</f>
        <v>0</v>
      </c>
      <c r="X103" s="22">
        <f>IF(OR(ISERROR(FIND(検索!G$5,F103)),検索!G$5=""),0,1)</f>
        <v>0</v>
      </c>
      <c r="Y103" s="20">
        <f>IF(OR(検索!J$5="00000",T103&amp;U103&amp;V103&amp;W103&amp;X103&lt;&gt;検索!J$5),0,1)</f>
        <v>0</v>
      </c>
      <c r="Z103" s="23">
        <f t="shared" si="6"/>
        <v>0</v>
      </c>
      <c r="AA103" s="20">
        <f>IF(OR(ISERROR(FIND(DBCS(検索!C$7),DBCS(B103))),検索!C$7=""),0,1)</f>
        <v>0</v>
      </c>
      <c r="AB103" s="20">
        <f>IF(OR(ISERROR(FIND(DBCS(検索!D$7),DBCS(C103))),検索!D$7=""),0,1)</f>
        <v>0</v>
      </c>
      <c r="AC103" s="20">
        <f>IF(OR(ISERROR(FIND(検索!E$7,D103)),検索!E$7=""),0,1)</f>
        <v>0</v>
      </c>
      <c r="AD103" s="20">
        <f>IF(OR(ISERROR(FIND(検索!F$7,E103)),検索!F$7=""),0,1)</f>
        <v>0</v>
      </c>
      <c r="AE103" s="20">
        <f>IF(OR(ISERROR(FIND(検索!G$7,F103)),検索!G$7=""),0,1)</f>
        <v>0</v>
      </c>
      <c r="AF103" s="22">
        <f>IF(OR(検索!J$7="00000",AA103&amp;AB103&amp;AC103&amp;AD103&amp;AE103&lt;&gt;検索!J$7),0,1)</f>
        <v>0</v>
      </c>
      <c r="AG103" s="23">
        <f t="shared" si="7"/>
        <v>0</v>
      </c>
      <c r="AH103" s="20">
        <f>IF(検索!K$3=0,R103,S103)</f>
        <v>0</v>
      </c>
      <c r="AI103" s="20">
        <f>IF(検索!K$5=0,Y103,Z103)</f>
        <v>0</v>
      </c>
      <c r="AJ103" s="20">
        <f>IF(検索!K$7=0,AF103,AG103)</f>
        <v>0</v>
      </c>
      <c r="AK103" s="38">
        <f>IF(IF(検索!J$5="00000",AH103,IF(検索!K$4=0,AH103+AI103,AH103*AI103)*IF(AND(検索!K$6=1,検索!J$7&lt;&gt;"00000"),AJ103,1)+IF(AND(検索!K$6=0,検索!J$7&lt;&gt;"00000"),AJ103,0))&gt;0,MAX($AK$2:AK102)+1,0)</f>
        <v>0</v>
      </c>
    </row>
    <row r="104" spans="1:37" ht="13.5" customHeight="1" x14ac:dyDescent="0.15">
      <c r="A104" s="16">
        <v>1131</v>
      </c>
      <c r="B104" s="3" t="s">
        <v>262</v>
      </c>
      <c r="C104" s="3" t="s">
        <v>449</v>
      </c>
      <c r="D104" s="3" t="s">
        <v>456</v>
      </c>
      <c r="E104" s="17" t="s">
        <v>622</v>
      </c>
      <c r="F104" s="18" t="s">
        <v>263</v>
      </c>
      <c r="G104" s="3">
        <v>103</v>
      </c>
      <c r="H104" s="187">
        <f t="shared" si="4"/>
        <v>100000</v>
      </c>
      <c r="I104" s="42"/>
      <c r="J104" s="217">
        <v>100000</v>
      </c>
      <c r="K104" s="218" t="s">
        <v>456</v>
      </c>
      <c r="M104" s="21">
        <f>IF(OR(ISERROR(FIND(DBCS(検索!C$3),DBCS(B104))),検索!C$3=""),0,1)</f>
        <v>0</v>
      </c>
      <c r="N104" s="22">
        <f>IF(OR(ISERROR(FIND(DBCS(検索!D$3),DBCS(C104))),検索!D$3=""),0,1)</f>
        <v>0</v>
      </c>
      <c r="O104" s="22">
        <f>IF(OR(ISERROR(FIND(検索!E$3,D104)),検索!E$3=""),0,1)</f>
        <v>0</v>
      </c>
      <c r="P104" s="20">
        <f>IF(OR(ISERROR(FIND(検索!F$3,E104)),検索!F$3=""),0,1)</f>
        <v>0</v>
      </c>
      <c r="Q104" s="20">
        <f>IF(OR(ISERROR(FIND(検索!G$3,F104)),検索!G$3=""),0,1)</f>
        <v>0</v>
      </c>
      <c r="R104" s="20">
        <f>IF(OR(検索!J$3="00000",M104&amp;N104&amp;O104&amp;P104&amp;Q104&lt;&gt;検索!J$3),0,1)</f>
        <v>0</v>
      </c>
      <c r="S104" s="20">
        <f t="shared" si="5"/>
        <v>0</v>
      </c>
      <c r="T104" s="21">
        <f>IF(OR(ISERROR(FIND(DBCS(検索!C$5),DBCS(B104))),検索!C$5=""),0,1)</f>
        <v>0</v>
      </c>
      <c r="U104" s="22">
        <f>IF(OR(ISERROR(FIND(DBCS(検索!D$5),DBCS(C104))),検索!D$5=""),0,1)</f>
        <v>0</v>
      </c>
      <c r="V104" s="22">
        <f>IF(OR(ISERROR(FIND(検索!E$5,D104)),検索!E$5=""),0,1)</f>
        <v>0</v>
      </c>
      <c r="W104" s="22">
        <f>IF(OR(ISERROR(FIND(検索!F$5,E104)),検索!F$5=""),0,1)</f>
        <v>0</v>
      </c>
      <c r="X104" s="22">
        <f>IF(OR(ISERROR(FIND(検索!G$5,F104)),検索!G$5=""),0,1)</f>
        <v>0</v>
      </c>
      <c r="Y104" s="20">
        <f>IF(OR(検索!J$5="00000",T104&amp;U104&amp;V104&amp;W104&amp;X104&lt;&gt;検索!J$5),0,1)</f>
        <v>0</v>
      </c>
      <c r="Z104" s="23">
        <f t="shared" si="6"/>
        <v>0</v>
      </c>
      <c r="AA104" s="20">
        <f>IF(OR(ISERROR(FIND(DBCS(検索!C$7),DBCS(B104))),検索!C$7=""),0,1)</f>
        <v>0</v>
      </c>
      <c r="AB104" s="20">
        <f>IF(OR(ISERROR(FIND(DBCS(検索!D$7),DBCS(C104))),検索!D$7=""),0,1)</f>
        <v>0</v>
      </c>
      <c r="AC104" s="20">
        <f>IF(OR(ISERROR(FIND(検索!E$7,D104)),検索!E$7=""),0,1)</f>
        <v>0</v>
      </c>
      <c r="AD104" s="20">
        <f>IF(OR(ISERROR(FIND(検索!F$7,E104)),検索!F$7=""),0,1)</f>
        <v>0</v>
      </c>
      <c r="AE104" s="20">
        <f>IF(OR(ISERROR(FIND(検索!G$7,F104)),検索!G$7=""),0,1)</f>
        <v>0</v>
      </c>
      <c r="AF104" s="22">
        <f>IF(OR(検索!J$7="00000",AA104&amp;AB104&amp;AC104&amp;AD104&amp;AE104&lt;&gt;検索!J$7),0,1)</f>
        <v>0</v>
      </c>
      <c r="AG104" s="23">
        <f t="shared" si="7"/>
        <v>0</v>
      </c>
      <c r="AH104" s="20">
        <f>IF(検索!K$3=0,R104,S104)</f>
        <v>0</v>
      </c>
      <c r="AI104" s="20">
        <f>IF(検索!K$5=0,Y104,Z104)</f>
        <v>0</v>
      </c>
      <c r="AJ104" s="20">
        <f>IF(検索!K$7=0,AF104,AG104)</f>
        <v>0</v>
      </c>
      <c r="AK104" s="38">
        <f>IF(IF(検索!J$5="00000",AH104,IF(検索!K$4=0,AH104+AI104,AH104*AI104)*IF(AND(検索!K$6=1,検索!J$7&lt;&gt;"00000"),AJ104,1)+IF(AND(検索!K$6=0,検索!J$7&lt;&gt;"00000"),AJ104,0))&gt;0,MAX($AK$2:AK103)+1,0)</f>
        <v>0</v>
      </c>
    </row>
    <row r="105" spans="1:37" ht="13.5" customHeight="1" x14ac:dyDescent="0.15">
      <c r="A105" s="16">
        <v>1147</v>
      </c>
      <c r="B105" s="3" t="s">
        <v>278</v>
      </c>
      <c r="C105" s="3" t="s">
        <v>450</v>
      </c>
      <c r="D105" s="3" t="s">
        <v>456</v>
      </c>
      <c r="E105" s="17" t="s">
        <v>623</v>
      </c>
      <c r="F105" s="18" t="s">
        <v>283</v>
      </c>
      <c r="G105" s="3">
        <v>104</v>
      </c>
      <c r="H105" s="187">
        <f t="shared" si="4"/>
        <v>200000</v>
      </c>
      <c r="I105" s="42"/>
      <c r="J105" s="217">
        <v>100000</v>
      </c>
      <c r="K105" s="218" t="s">
        <v>456</v>
      </c>
      <c r="M105" s="21">
        <f>IF(OR(ISERROR(FIND(DBCS(検索!C$3),DBCS(B105))),検索!C$3=""),0,1)</f>
        <v>0</v>
      </c>
      <c r="N105" s="22">
        <f>IF(OR(ISERROR(FIND(DBCS(検索!D$3),DBCS(C105))),検索!D$3=""),0,1)</f>
        <v>0</v>
      </c>
      <c r="O105" s="22">
        <f>IF(OR(ISERROR(FIND(検索!E$3,D105)),検索!E$3=""),0,1)</f>
        <v>0</v>
      </c>
      <c r="P105" s="20">
        <f>IF(OR(ISERROR(FIND(検索!F$3,E105)),検索!F$3=""),0,1)</f>
        <v>0</v>
      </c>
      <c r="Q105" s="20">
        <f>IF(OR(ISERROR(FIND(検索!G$3,F105)),検索!G$3=""),0,1)</f>
        <v>0</v>
      </c>
      <c r="R105" s="20">
        <f>IF(OR(検索!J$3="00000",M105&amp;N105&amp;O105&amp;P105&amp;Q105&lt;&gt;検索!J$3),0,1)</f>
        <v>0</v>
      </c>
      <c r="S105" s="20">
        <f t="shared" si="5"/>
        <v>0</v>
      </c>
      <c r="T105" s="21">
        <f>IF(OR(ISERROR(FIND(DBCS(検索!C$5),DBCS(B105))),検索!C$5=""),0,1)</f>
        <v>0</v>
      </c>
      <c r="U105" s="22">
        <f>IF(OR(ISERROR(FIND(DBCS(検索!D$5),DBCS(C105))),検索!D$5=""),0,1)</f>
        <v>0</v>
      </c>
      <c r="V105" s="22">
        <f>IF(OR(ISERROR(FIND(検索!E$5,D105)),検索!E$5=""),0,1)</f>
        <v>0</v>
      </c>
      <c r="W105" s="22">
        <f>IF(OR(ISERROR(FIND(検索!F$5,E105)),検索!F$5=""),0,1)</f>
        <v>0</v>
      </c>
      <c r="X105" s="22">
        <f>IF(OR(ISERROR(FIND(検索!G$5,F105)),検索!G$5=""),0,1)</f>
        <v>0</v>
      </c>
      <c r="Y105" s="20">
        <f>IF(OR(検索!J$5="00000",T105&amp;U105&amp;V105&amp;W105&amp;X105&lt;&gt;検索!J$5),0,1)</f>
        <v>0</v>
      </c>
      <c r="Z105" s="23">
        <f t="shared" si="6"/>
        <v>0</v>
      </c>
      <c r="AA105" s="20">
        <f>IF(OR(ISERROR(FIND(DBCS(検索!C$7),DBCS(B105))),検索!C$7=""),0,1)</f>
        <v>0</v>
      </c>
      <c r="AB105" s="20">
        <f>IF(OR(ISERROR(FIND(DBCS(検索!D$7),DBCS(C105))),検索!D$7=""),0,1)</f>
        <v>0</v>
      </c>
      <c r="AC105" s="20">
        <f>IF(OR(ISERROR(FIND(検索!E$7,D105)),検索!E$7=""),0,1)</f>
        <v>0</v>
      </c>
      <c r="AD105" s="20">
        <f>IF(OR(ISERROR(FIND(検索!F$7,E105)),検索!F$7=""),0,1)</f>
        <v>0</v>
      </c>
      <c r="AE105" s="20">
        <f>IF(OR(ISERROR(FIND(検索!G$7,F105)),検索!G$7=""),0,1)</f>
        <v>0</v>
      </c>
      <c r="AF105" s="22">
        <f>IF(OR(検索!J$7="00000",AA105&amp;AB105&amp;AC105&amp;AD105&amp;AE105&lt;&gt;検索!J$7),0,1)</f>
        <v>0</v>
      </c>
      <c r="AG105" s="23">
        <f t="shared" si="7"/>
        <v>0</v>
      </c>
      <c r="AH105" s="20">
        <f>IF(検索!K$3=0,R105,S105)</f>
        <v>0</v>
      </c>
      <c r="AI105" s="20">
        <f>IF(検索!K$5=0,Y105,Z105)</f>
        <v>0</v>
      </c>
      <c r="AJ105" s="20">
        <f>IF(検索!K$7=0,AF105,AG105)</f>
        <v>0</v>
      </c>
      <c r="AK105" s="38">
        <f>IF(IF(検索!J$5="00000",AH105,IF(検索!K$4=0,AH105+AI105,AH105*AI105)*IF(AND(検索!K$6=1,検索!J$7&lt;&gt;"00000"),AJ105,1)+IF(AND(検索!K$6=0,検索!J$7&lt;&gt;"00000"),AJ105,0))&gt;0,MAX($AK$2:AK104)+1,0)</f>
        <v>0</v>
      </c>
    </row>
    <row r="106" spans="1:37" ht="13.5" customHeight="1" x14ac:dyDescent="0.15">
      <c r="A106" s="16">
        <v>1150</v>
      </c>
      <c r="B106" s="3" t="s">
        <v>278</v>
      </c>
      <c r="C106" s="3" t="s">
        <v>451</v>
      </c>
      <c r="D106" s="3" t="s">
        <v>456</v>
      </c>
      <c r="E106" s="17" t="s">
        <v>623</v>
      </c>
      <c r="F106" s="18" t="s">
        <v>279</v>
      </c>
      <c r="G106" s="3">
        <v>105</v>
      </c>
      <c r="H106" s="187">
        <f t="shared" si="4"/>
        <v>200000</v>
      </c>
      <c r="I106" s="42"/>
      <c r="J106" s="217">
        <v>100000</v>
      </c>
      <c r="K106" s="218" t="s">
        <v>456</v>
      </c>
      <c r="M106" s="21">
        <f>IF(OR(ISERROR(FIND(DBCS(検索!C$3),DBCS(B106))),検索!C$3=""),0,1)</f>
        <v>0</v>
      </c>
      <c r="N106" s="22">
        <f>IF(OR(ISERROR(FIND(DBCS(検索!D$3),DBCS(C106))),検索!D$3=""),0,1)</f>
        <v>0</v>
      </c>
      <c r="O106" s="22">
        <f>IF(OR(ISERROR(FIND(検索!E$3,D106)),検索!E$3=""),0,1)</f>
        <v>0</v>
      </c>
      <c r="P106" s="20">
        <f>IF(OR(ISERROR(FIND(検索!F$3,E106)),検索!F$3=""),0,1)</f>
        <v>0</v>
      </c>
      <c r="Q106" s="20">
        <f>IF(OR(ISERROR(FIND(検索!G$3,F106)),検索!G$3=""),0,1)</f>
        <v>0</v>
      </c>
      <c r="R106" s="20">
        <f>IF(OR(検索!J$3="00000",M106&amp;N106&amp;O106&amp;P106&amp;Q106&lt;&gt;検索!J$3),0,1)</f>
        <v>0</v>
      </c>
      <c r="S106" s="20">
        <f t="shared" si="5"/>
        <v>0</v>
      </c>
      <c r="T106" s="21">
        <f>IF(OR(ISERROR(FIND(DBCS(検索!C$5),DBCS(B106))),検索!C$5=""),0,1)</f>
        <v>0</v>
      </c>
      <c r="U106" s="22">
        <f>IF(OR(ISERROR(FIND(DBCS(検索!D$5),DBCS(C106))),検索!D$5=""),0,1)</f>
        <v>0</v>
      </c>
      <c r="V106" s="22">
        <f>IF(OR(ISERROR(FIND(検索!E$5,D106)),検索!E$5=""),0,1)</f>
        <v>0</v>
      </c>
      <c r="W106" s="22">
        <f>IF(OR(ISERROR(FIND(検索!F$5,E106)),検索!F$5=""),0,1)</f>
        <v>0</v>
      </c>
      <c r="X106" s="22">
        <f>IF(OR(ISERROR(FIND(検索!G$5,F106)),検索!G$5=""),0,1)</f>
        <v>0</v>
      </c>
      <c r="Y106" s="20">
        <f>IF(OR(検索!J$5="00000",T106&amp;U106&amp;V106&amp;W106&amp;X106&lt;&gt;検索!J$5),0,1)</f>
        <v>0</v>
      </c>
      <c r="Z106" s="23">
        <f t="shared" si="6"/>
        <v>0</v>
      </c>
      <c r="AA106" s="20">
        <f>IF(OR(ISERROR(FIND(DBCS(検索!C$7),DBCS(B106))),検索!C$7=""),0,1)</f>
        <v>0</v>
      </c>
      <c r="AB106" s="20">
        <f>IF(OR(ISERROR(FIND(DBCS(検索!D$7),DBCS(C106))),検索!D$7=""),0,1)</f>
        <v>0</v>
      </c>
      <c r="AC106" s="20">
        <f>IF(OR(ISERROR(FIND(検索!E$7,D106)),検索!E$7=""),0,1)</f>
        <v>0</v>
      </c>
      <c r="AD106" s="20">
        <f>IF(OR(ISERROR(FIND(検索!F$7,E106)),検索!F$7=""),0,1)</f>
        <v>0</v>
      </c>
      <c r="AE106" s="20">
        <f>IF(OR(ISERROR(FIND(検索!G$7,F106)),検索!G$7=""),0,1)</f>
        <v>0</v>
      </c>
      <c r="AF106" s="22">
        <f>IF(OR(検索!J$7="00000",AA106&amp;AB106&amp;AC106&amp;AD106&amp;AE106&lt;&gt;検索!J$7),0,1)</f>
        <v>0</v>
      </c>
      <c r="AG106" s="23">
        <f t="shared" si="7"/>
        <v>0</v>
      </c>
      <c r="AH106" s="20">
        <f>IF(検索!K$3=0,R106,S106)</f>
        <v>0</v>
      </c>
      <c r="AI106" s="20">
        <f>IF(検索!K$5=0,Y106,Z106)</f>
        <v>0</v>
      </c>
      <c r="AJ106" s="20">
        <f>IF(検索!K$7=0,AF106,AG106)</f>
        <v>0</v>
      </c>
      <c r="AK106" s="38">
        <f>IF(IF(検索!J$5="00000",AH106,IF(検索!K$4=0,AH106+AI106,AH106*AI106)*IF(AND(検索!K$6=1,検索!J$7&lt;&gt;"00000"),AJ106,1)+IF(AND(検索!K$6=0,検索!J$7&lt;&gt;"00000"),AJ106,0))&gt;0,MAX($AK$2:AK105)+1,0)</f>
        <v>0</v>
      </c>
    </row>
    <row r="107" spans="1:37" ht="13.5" customHeight="1" x14ac:dyDescent="0.15">
      <c r="A107" s="16">
        <v>1168</v>
      </c>
      <c r="B107" s="3" t="s">
        <v>264</v>
      </c>
      <c r="C107" s="3" t="s">
        <v>452</v>
      </c>
      <c r="D107" s="3" t="s">
        <v>456</v>
      </c>
      <c r="E107" s="17" t="s">
        <v>586</v>
      </c>
      <c r="F107" s="18" t="s">
        <v>280</v>
      </c>
      <c r="G107" s="3">
        <v>106</v>
      </c>
      <c r="H107" s="187">
        <f t="shared" si="4"/>
        <v>100000</v>
      </c>
      <c r="I107" s="42"/>
      <c r="J107" s="217">
        <v>100000</v>
      </c>
      <c r="K107" s="218" t="s">
        <v>456</v>
      </c>
      <c r="M107" s="21">
        <f>IF(OR(ISERROR(FIND(DBCS(検索!C$3),DBCS(B107))),検索!C$3=""),0,1)</f>
        <v>0</v>
      </c>
      <c r="N107" s="22">
        <f>IF(OR(ISERROR(FIND(DBCS(検索!D$3),DBCS(C107))),検索!D$3=""),0,1)</f>
        <v>0</v>
      </c>
      <c r="O107" s="22">
        <f>IF(OR(ISERROR(FIND(検索!E$3,D107)),検索!E$3=""),0,1)</f>
        <v>0</v>
      </c>
      <c r="P107" s="20">
        <f>IF(OR(ISERROR(FIND(検索!F$3,E107)),検索!F$3=""),0,1)</f>
        <v>0</v>
      </c>
      <c r="Q107" s="20">
        <f>IF(OR(ISERROR(FIND(検索!G$3,F107)),検索!G$3=""),0,1)</f>
        <v>0</v>
      </c>
      <c r="R107" s="20">
        <f>IF(OR(検索!J$3="00000",M107&amp;N107&amp;O107&amp;P107&amp;Q107&lt;&gt;検索!J$3),0,1)</f>
        <v>0</v>
      </c>
      <c r="S107" s="20">
        <f t="shared" si="5"/>
        <v>0</v>
      </c>
      <c r="T107" s="21">
        <f>IF(OR(ISERROR(FIND(DBCS(検索!C$5),DBCS(B107))),検索!C$5=""),0,1)</f>
        <v>0</v>
      </c>
      <c r="U107" s="22">
        <f>IF(OR(ISERROR(FIND(DBCS(検索!D$5),DBCS(C107))),検索!D$5=""),0,1)</f>
        <v>0</v>
      </c>
      <c r="V107" s="22">
        <f>IF(OR(ISERROR(FIND(検索!E$5,D107)),検索!E$5=""),0,1)</f>
        <v>0</v>
      </c>
      <c r="W107" s="22">
        <f>IF(OR(ISERROR(FIND(検索!F$5,E107)),検索!F$5=""),0,1)</f>
        <v>0</v>
      </c>
      <c r="X107" s="22">
        <f>IF(OR(ISERROR(FIND(検索!G$5,F107)),検索!G$5=""),0,1)</f>
        <v>0</v>
      </c>
      <c r="Y107" s="20">
        <f>IF(OR(検索!J$5="00000",T107&amp;U107&amp;V107&amp;W107&amp;X107&lt;&gt;検索!J$5),0,1)</f>
        <v>0</v>
      </c>
      <c r="Z107" s="23">
        <f t="shared" si="6"/>
        <v>0</v>
      </c>
      <c r="AA107" s="20">
        <f>IF(OR(ISERROR(FIND(DBCS(検索!C$7),DBCS(B107))),検索!C$7=""),0,1)</f>
        <v>0</v>
      </c>
      <c r="AB107" s="20">
        <f>IF(OR(ISERROR(FIND(DBCS(検索!D$7),DBCS(C107))),検索!D$7=""),0,1)</f>
        <v>0</v>
      </c>
      <c r="AC107" s="20">
        <f>IF(OR(ISERROR(FIND(検索!E$7,D107)),検索!E$7=""),0,1)</f>
        <v>0</v>
      </c>
      <c r="AD107" s="20">
        <f>IF(OR(ISERROR(FIND(検索!F$7,E107)),検索!F$7=""),0,1)</f>
        <v>0</v>
      </c>
      <c r="AE107" s="20">
        <f>IF(OR(ISERROR(FIND(検索!G$7,F107)),検索!G$7=""),0,1)</f>
        <v>0</v>
      </c>
      <c r="AF107" s="22">
        <f>IF(OR(検索!J$7="00000",AA107&amp;AB107&amp;AC107&amp;AD107&amp;AE107&lt;&gt;検索!J$7),0,1)</f>
        <v>0</v>
      </c>
      <c r="AG107" s="23">
        <f t="shared" si="7"/>
        <v>0</v>
      </c>
      <c r="AH107" s="20">
        <f>IF(検索!K$3=0,R107,S107)</f>
        <v>0</v>
      </c>
      <c r="AI107" s="20">
        <f>IF(検索!K$5=0,Y107,Z107)</f>
        <v>0</v>
      </c>
      <c r="AJ107" s="20">
        <f>IF(検索!K$7=0,AF107,AG107)</f>
        <v>0</v>
      </c>
      <c r="AK107" s="38">
        <f>IF(IF(検索!J$5="00000",AH107,IF(検索!K$4=0,AH107+AI107,AH107*AI107)*IF(AND(検索!K$6=1,検索!J$7&lt;&gt;"00000"),AJ107,1)+IF(AND(検索!K$6=0,検索!J$7&lt;&gt;"00000"),AJ107,0))&gt;0,MAX($AK$2:AK106)+1,0)</f>
        <v>0</v>
      </c>
    </row>
    <row r="108" spans="1:37" ht="13.5" customHeight="1" x14ac:dyDescent="0.15">
      <c r="A108" s="16">
        <v>1175</v>
      </c>
      <c r="B108" s="3" t="s">
        <v>347</v>
      </c>
      <c r="C108" s="3" t="s">
        <v>453</v>
      </c>
      <c r="D108" s="3" t="s">
        <v>456</v>
      </c>
      <c r="E108" s="17" t="s">
        <v>624</v>
      </c>
      <c r="F108" s="18" t="s">
        <v>552</v>
      </c>
      <c r="G108" s="3">
        <v>107</v>
      </c>
      <c r="H108" s="187">
        <f t="shared" si="4"/>
        <v>100000</v>
      </c>
      <c r="I108" s="42"/>
      <c r="J108" s="217">
        <v>100000</v>
      </c>
      <c r="K108" s="218" t="s">
        <v>456</v>
      </c>
      <c r="M108" s="21">
        <f>IF(OR(ISERROR(FIND(DBCS(検索!C$3),DBCS(B108))),検索!C$3=""),0,1)</f>
        <v>0</v>
      </c>
      <c r="N108" s="22">
        <f>IF(OR(ISERROR(FIND(DBCS(検索!D$3),DBCS(C108))),検索!D$3=""),0,1)</f>
        <v>0</v>
      </c>
      <c r="O108" s="22">
        <f>IF(OR(ISERROR(FIND(検索!E$3,D108)),検索!E$3=""),0,1)</f>
        <v>0</v>
      </c>
      <c r="P108" s="20">
        <f>IF(OR(ISERROR(FIND(検索!F$3,E108)),検索!F$3=""),0,1)</f>
        <v>0</v>
      </c>
      <c r="Q108" s="20">
        <f>IF(OR(ISERROR(FIND(検索!G$3,F108)),検索!G$3=""),0,1)</f>
        <v>0</v>
      </c>
      <c r="R108" s="20">
        <f>IF(OR(検索!J$3="00000",M108&amp;N108&amp;O108&amp;P108&amp;Q108&lt;&gt;検索!J$3),0,1)</f>
        <v>0</v>
      </c>
      <c r="S108" s="20">
        <f t="shared" si="5"/>
        <v>0</v>
      </c>
      <c r="T108" s="21">
        <f>IF(OR(ISERROR(FIND(DBCS(検索!C$5),DBCS(B108))),検索!C$5=""),0,1)</f>
        <v>0</v>
      </c>
      <c r="U108" s="22">
        <f>IF(OR(ISERROR(FIND(DBCS(検索!D$5),DBCS(C108))),検索!D$5=""),0,1)</f>
        <v>0</v>
      </c>
      <c r="V108" s="22">
        <f>IF(OR(ISERROR(FIND(検索!E$5,D108)),検索!E$5=""),0,1)</f>
        <v>0</v>
      </c>
      <c r="W108" s="22">
        <f>IF(OR(ISERROR(FIND(検索!F$5,E108)),検索!F$5=""),0,1)</f>
        <v>0</v>
      </c>
      <c r="X108" s="22">
        <f>IF(OR(ISERROR(FIND(検索!G$5,F108)),検索!G$5=""),0,1)</f>
        <v>0</v>
      </c>
      <c r="Y108" s="20">
        <f>IF(OR(検索!J$5="00000",T108&amp;U108&amp;V108&amp;W108&amp;X108&lt;&gt;検索!J$5),0,1)</f>
        <v>0</v>
      </c>
      <c r="Z108" s="23">
        <f t="shared" si="6"/>
        <v>0</v>
      </c>
      <c r="AA108" s="20">
        <f>IF(OR(ISERROR(FIND(DBCS(検索!C$7),DBCS(B108))),検索!C$7=""),0,1)</f>
        <v>0</v>
      </c>
      <c r="AB108" s="20">
        <f>IF(OR(ISERROR(FIND(DBCS(検索!D$7),DBCS(C108))),検索!D$7=""),0,1)</f>
        <v>0</v>
      </c>
      <c r="AC108" s="20">
        <f>IF(OR(ISERROR(FIND(検索!E$7,D108)),検索!E$7=""),0,1)</f>
        <v>0</v>
      </c>
      <c r="AD108" s="20">
        <f>IF(OR(ISERROR(FIND(検索!F$7,E108)),検索!F$7=""),0,1)</f>
        <v>0</v>
      </c>
      <c r="AE108" s="20">
        <f>IF(OR(ISERROR(FIND(検索!G$7,F108)),検索!G$7=""),0,1)</f>
        <v>0</v>
      </c>
      <c r="AF108" s="22">
        <f>IF(OR(検索!J$7="00000",AA108&amp;AB108&amp;AC108&amp;AD108&amp;AE108&lt;&gt;検索!J$7),0,1)</f>
        <v>0</v>
      </c>
      <c r="AG108" s="23">
        <f t="shared" si="7"/>
        <v>0</v>
      </c>
      <c r="AH108" s="20">
        <f>IF(検索!K$3=0,R108,S108)</f>
        <v>0</v>
      </c>
      <c r="AI108" s="20">
        <f>IF(検索!K$5=0,Y108,Z108)</f>
        <v>0</v>
      </c>
      <c r="AJ108" s="20">
        <f>IF(検索!K$7=0,AF108,AG108)</f>
        <v>0</v>
      </c>
      <c r="AK108" s="38">
        <f>IF(IF(検索!J$5="00000",AH108,IF(検索!K$4=0,AH108+AI108,AH108*AI108)*IF(AND(検索!K$6=1,検索!J$7&lt;&gt;"00000"),AJ108,1)+IF(AND(検索!K$6=0,検索!J$7&lt;&gt;"00000"),AJ108,0))&gt;0,MAX($AK$2:AK107)+1,0)</f>
        <v>0</v>
      </c>
    </row>
    <row r="109" spans="1:37" ht="13.5" customHeight="1" x14ac:dyDescent="0.15">
      <c r="A109" s="16">
        <v>1184</v>
      </c>
      <c r="B109" s="3" t="s">
        <v>265</v>
      </c>
      <c r="C109" s="3" t="s">
        <v>454</v>
      </c>
      <c r="D109" s="3" t="s">
        <v>456</v>
      </c>
      <c r="E109" s="17" t="s">
        <v>625</v>
      </c>
      <c r="F109" s="18" t="s">
        <v>553</v>
      </c>
      <c r="G109" s="3">
        <v>108</v>
      </c>
      <c r="H109" s="187">
        <f t="shared" si="4"/>
        <v>100000</v>
      </c>
      <c r="I109" s="42"/>
      <c r="J109" s="217">
        <v>100000</v>
      </c>
      <c r="K109" s="218" t="s">
        <v>456</v>
      </c>
      <c r="M109" s="21">
        <f>IF(OR(ISERROR(FIND(DBCS(検索!C$3),DBCS(B109))),検索!C$3=""),0,1)</f>
        <v>0</v>
      </c>
      <c r="N109" s="22">
        <f>IF(OR(ISERROR(FIND(DBCS(検索!D$3),DBCS(C109))),検索!D$3=""),0,1)</f>
        <v>0</v>
      </c>
      <c r="O109" s="22">
        <f>IF(OR(ISERROR(FIND(検索!E$3,D109)),検索!E$3=""),0,1)</f>
        <v>0</v>
      </c>
      <c r="P109" s="20">
        <f>IF(OR(ISERROR(FIND(検索!F$3,E109)),検索!F$3=""),0,1)</f>
        <v>0</v>
      </c>
      <c r="Q109" s="20">
        <f>IF(OR(ISERROR(FIND(検索!G$3,F109)),検索!G$3=""),0,1)</f>
        <v>0</v>
      </c>
      <c r="R109" s="20">
        <f>IF(OR(検索!J$3="00000",M109&amp;N109&amp;O109&amp;P109&amp;Q109&lt;&gt;検索!J$3),0,1)</f>
        <v>0</v>
      </c>
      <c r="S109" s="20">
        <f t="shared" si="5"/>
        <v>0</v>
      </c>
      <c r="T109" s="21">
        <f>IF(OR(ISERROR(FIND(DBCS(検索!C$5),DBCS(B109))),検索!C$5=""),0,1)</f>
        <v>0</v>
      </c>
      <c r="U109" s="22">
        <f>IF(OR(ISERROR(FIND(DBCS(検索!D$5),DBCS(C109))),検索!D$5=""),0,1)</f>
        <v>0</v>
      </c>
      <c r="V109" s="22">
        <f>IF(OR(ISERROR(FIND(検索!E$5,D109)),検索!E$5=""),0,1)</f>
        <v>0</v>
      </c>
      <c r="W109" s="22">
        <f>IF(OR(ISERROR(FIND(検索!F$5,E109)),検索!F$5=""),0,1)</f>
        <v>0</v>
      </c>
      <c r="X109" s="22">
        <f>IF(OR(ISERROR(FIND(検索!G$5,F109)),検索!G$5=""),0,1)</f>
        <v>0</v>
      </c>
      <c r="Y109" s="20">
        <f>IF(OR(検索!J$5="00000",T109&amp;U109&amp;V109&amp;W109&amp;X109&lt;&gt;検索!J$5),0,1)</f>
        <v>0</v>
      </c>
      <c r="Z109" s="23">
        <f t="shared" si="6"/>
        <v>0</v>
      </c>
      <c r="AA109" s="20">
        <f>IF(OR(ISERROR(FIND(DBCS(検索!C$7),DBCS(B109))),検索!C$7=""),0,1)</f>
        <v>0</v>
      </c>
      <c r="AB109" s="20">
        <f>IF(OR(ISERROR(FIND(DBCS(検索!D$7),DBCS(C109))),検索!D$7=""),0,1)</f>
        <v>0</v>
      </c>
      <c r="AC109" s="20">
        <f>IF(OR(ISERROR(FIND(検索!E$7,D109)),検索!E$7=""),0,1)</f>
        <v>0</v>
      </c>
      <c r="AD109" s="20">
        <f>IF(OR(ISERROR(FIND(検索!F$7,E109)),検索!F$7=""),0,1)</f>
        <v>0</v>
      </c>
      <c r="AE109" s="20">
        <f>IF(OR(ISERROR(FIND(検索!G$7,F109)),検索!G$7=""),0,1)</f>
        <v>0</v>
      </c>
      <c r="AF109" s="22">
        <f>IF(OR(検索!J$7="00000",AA109&amp;AB109&amp;AC109&amp;AD109&amp;AE109&lt;&gt;検索!J$7),0,1)</f>
        <v>0</v>
      </c>
      <c r="AG109" s="23">
        <f t="shared" si="7"/>
        <v>0</v>
      </c>
      <c r="AH109" s="20">
        <f>IF(検索!K$3=0,R109,S109)</f>
        <v>0</v>
      </c>
      <c r="AI109" s="20">
        <f>IF(検索!K$5=0,Y109,Z109)</f>
        <v>0</v>
      </c>
      <c r="AJ109" s="20">
        <f>IF(検索!K$7=0,AF109,AG109)</f>
        <v>0</v>
      </c>
      <c r="AK109" s="38">
        <f>IF(IF(検索!J$5="00000",AH109,IF(検索!K$4=0,AH109+AI109,AH109*AI109)*IF(AND(検索!K$6=1,検索!J$7&lt;&gt;"00000"),AJ109,1)+IF(AND(検索!K$6=0,検索!J$7&lt;&gt;"00000"),AJ109,0))&gt;0,MAX($AK$2:AK108)+1,0)</f>
        <v>0</v>
      </c>
    </row>
    <row r="110" spans="1:37" ht="13.5" customHeight="1" x14ac:dyDescent="0.15">
      <c r="A110" s="16">
        <v>1196</v>
      </c>
      <c r="B110" s="3" t="s">
        <v>348</v>
      </c>
      <c r="C110" s="3" t="s">
        <v>455</v>
      </c>
      <c r="D110" s="3" t="s">
        <v>456</v>
      </c>
      <c r="E110" s="17" t="s">
        <v>625</v>
      </c>
      <c r="F110" s="18" t="s">
        <v>554</v>
      </c>
      <c r="G110" s="3">
        <v>109</v>
      </c>
      <c r="H110" s="187">
        <f t="shared" si="4"/>
        <v>100000</v>
      </c>
      <c r="I110" s="42"/>
      <c r="J110" s="217">
        <v>100000</v>
      </c>
      <c r="K110" s="218" t="s">
        <v>456</v>
      </c>
      <c r="M110" s="21">
        <f>IF(OR(ISERROR(FIND(DBCS(検索!C$3),DBCS(B110))),検索!C$3=""),0,1)</f>
        <v>0</v>
      </c>
      <c r="N110" s="22">
        <f>IF(OR(ISERROR(FIND(DBCS(検索!D$3),DBCS(C110))),検索!D$3=""),0,1)</f>
        <v>0</v>
      </c>
      <c r="O110" s="22">
        <f>IF(OR(ISERROR(FIND(検索!E$3,D110)),検索!E$3=""),0,1)</f>
        <v>0</v>
      </c>
      <c r="P110" s="20">
        <f>IF(OR(ISERROR(FIND(検索!F$3,E110)),検索!F$3=""),0,1)</f>
        <v>0</v>
      </c>
      <c r="Q110" s="20">
        <f>IF(OR(ISERROR(FIND(検索!G$3,F110)),検索!G$3=""),0,1)</f>
        <v>0</v>
      </c>
      <c r="R110" s="20">
        <f>IF(OR(検索!J$3="00000",M110&amp;N110&amp;O110&amp;P110&amp;Q110&lt;&gt;検索!J$3),0,1)</f>
        <v>0</v>
      </c>
      <c r="S110" s="20">
        <f t="shared" si="5"/>
        <v>0</v>
      </c>
      <c r="T110" s="21">
        <f>IF(OR(ISERROR(FIND(DBCS(検索!C$5),DBCS(B110))),検索!C$5=""),0,1)</f>
        <v>0</v>
      </c>
      <c r="U110" s="22">
        <f>IF(OR(ISERROR(FIND(DBCS(検索!D$5),DBCS(C110))),検索!D$5=""),0,1)</f>
        <v>0</v>
      </c>
      <c r="V110" s="22">
        <f>IF(OR(ISERROR(FIND(検索!E$5,D110)),検索!E$5=""),0,1)</f>
        <v>0</v>
      </c>
      <c r="W110" s="22">
        <f>IF(OR(ISERROR(FIND(検索!F$5,E110)),検索!F$5=""),0,1)</f>
        <v>0</v>
      </c>
      <c r="X110" s="22">
        <f>IF(OR(ISERROR(FIND(検索!G$5,F110)),検索!G$5=""),0,1)</f>
        <v>0</v>
      </c>
      <c r="Y110" s="20">
        <f>IF(OR(検索!J$5="00000",T110&amp;U110&amp;V110&amp;W110&amp;X110&lt;&gt;検索!J$5),0,1)</f>
        <v>0</v>
      </c>
      <c r="Z110" s="23">
        <f t="shared" si="6"/>
        <v>0</v>
      </c>
      <c r="AA110" s="20">
        <f>IF(OR(ISERROR(FIND(DBCS(検索!C$7),DBCS(B110))),検索!C$7=""),0,1)</f>
        <v>0</v>
      </c>
      <c r="AB110" s="20">
        <f>IF(OR(ISERROR(FIND(DBCS(検索!D$7),DBCS(C110))),検索!D$7=""),0,1)</f>
        <v>0</v>
      </c>
      <c r="AC110" s="20">
        <f>IF(OR(ISERROR(FIND(検索!E$7,D110)),検索!E$7=""),0,1)</f>
        <v>0</v>
      </c>
      <c r="AD110" s="20">
        <f>IF(OR(ISERROR(FIND(検索!F$7,E110)),検索!F$7=""),0,1)</f>
        <v>0</v>
      </c>
      <c r="AE110" s="20">
        <f>IF(OR(ISERROR(FIND(検索!G$7,F110)),検索!G$7=""),0,1)</f>
        <v>0</v>
      </c>
      <c r="AF110" s="22">
        <f>IF(OR(検索!J$7="00000",AA110&amp;AB110&amp;AC110&amp;AD110&amp;AE110&lt;&gt;検索!J$7),0,1)</f>
        <v>0</v>
      </c>
      <c r="AG110" s="23">
        <f t="shared" si="7"/>
        <v>0</v>
      </c>
      <c r="AH110" s="20">
        <f>IF(検索!K$3=0,R110,S110)</f>
        <v>0</v>
      </c>
      <c r="AI110" s="20">
        <f>IF(検索!K$5=0,Y110,Z110)</f>
        <v>0</v>
      </c>
      <c r="AJ110" s="20">
        <f>IF(検索!K$7=0,AF110,AG110)</f>
        <v>0</v>
      </c>
      <c r="AK110" s="38">
        <f>IF(IF(検索!J$5="00000",AH110,IF(検索!K$4=0,AH110+AI110,AH110*AI110)*IF(AND(検索!K$6=1,検索!J$7&lt;&gt;"00000"),AJ110,1)+IF(AND(検索!K$6=0,検索!J$7&lt;&gt;"00000"),AJ110,0))&gt;0,MAX($AK$2:AK109)+1,0)</f>
        <v>0</v>
      </c>
    </row>
    <row r="111" spans="1:37" ht="13.5" customHeight="1" x14ac:dyDescent="0.15">
      <c r="G111" s="3">
        <v>110</v>
      </c>
      <c r="H111" s="187">
        <f t="shared" si="4"/>
        <v>0</v>
      </c>
      <c r="I111" s="42"/>
      <c r="M111" s="21">
        <f>IF(OR(ISERROR(FIND(DBCS(検索!C$3),DBCS(B111))),検索!C$3=""),0,1)</f>
        <v>0</v>
      </c>
      <c r="N111" s="22">
        <f>IF(OR(ISERROR(FIND(DBCS(検索!D$3),DBCS(C111))),検索!D$3=""),0,1)</f>
        <v>0</v>
      </c>
      <c r="O111" s="22">
        <f>IF(OR(ISERROR(FIND(検索!E$3,D111)),検索!E$3=""),0,1)</f>
        <v>0</v>
      </c>
      <c r="P111" s="20">
        <f>IF(OR(ISERROR(FIND(検索!F$3,E111)),検索!F$3=""),0,1)</f>
        <v>0</v>
      </c>
      <c r="Q111" s="20">
        <f>IF(OR(ISERROR(FIND(検索!G$3,F111)),検索!G$3=""),0,1)</f>
        <v>0</v>
      </c>
      <c r="R111" s="20">
        <f>IF(OR(検索!J$3="00000",M111&amp;N111&amp;O111&amp;P111&amp;Q111&lt;&gt;検索!J$3),0,1)</f>
        <v>0</v>
      </c>
      <c r="S111" s="20">
        <f t="shared" si="5"/>
        <v>0</v>
      </c>
      <c r="T111" s="21">
        <f>IF(OR(ISERROR(FIND(DBCS(検索!C$5),DBCS(B111))),検索!C$5=""),0,1)</f>
        <v>0</v>
      </c>
      <c r="U111" s="22">
        <f>IF(OR(ISERROR(FIND(DBCS(検索!D$5),DBCS(C111))),検索!D$5=""),0,1)</f>
        <v>0</v>
      </c>
      <c r="V111" s="22">
        <f>IF(OR(ISERROR(FIND(検索!E$5,D111)),検索!E$5=""),0,1)</f>
        <v>0</v>
      </c>
      <c r="W111" s="22">
        <f>IF(OR(ISERROR(FIND(検索!F$5,E111)),検索!F$5=""),0,1)</f>
        <v>0</v>
      </c>
      <c r="X111" s="22">
        <f>IF(OR(ISERROR(FIND(検索!G$5,F111)),検索!G$5=""),0,1)</f>
        <v>0</v>
      </c>
      <c r="Y111" s="20">
        <f>IF(OR(検索!J$5="00000",T111&amp;U111&amp;V111&amp;W111&amp;X111&lt;&gt;検索!J$5),0,1)</f>
        <v>0</v>
      </c>
      <c r="Z111" s="23">
        <f t="shared" si="6"/>
        <v>0</v>
      </c>
      <c r="AA111" s="20">
        <f>IF(OR(ISERROR(FIND(DBCS(検索!C$7),DBCS(B111))),検索!C$7=""),0,1)</f>
        <v>0</v>
      </c>
      <c r="AB111" s="20">
        <f>IF(OR(ISERROR(FIND(DBCS(検索!D$7),DBCS(C111))),検索!D$7=""),0,1)</f>
        <v>0</v>
      </c>
      <c r="AC111" s="20">
        <f>IF(OR(ISERROR(FIND(検索!E$7,D111)),検索!E$7=""),0,1)</f>
        <v>0</v>
      </c>
      <c r="AD111" s="20">
        <f>IF(OR(ISERROR(FIND(検索!F$7,E111)),検索!F$7=""),0,1)</f>
        <v>0</v>
      </c>
      <c r="AE111" s="20">
        <f>IF(OR(ISERROR(FIND(検索!G$7,F111)),検索!G$7=""),0,1)</f>
        <v>0</v>
      </c>
      <c r="AF111" s="22">
        <f>IF(OR(検索!J$7="00000",AA111&amp;AB111&amp;AC111&amp;AD111&amp;AE111&lt;&gt;検索!J$7),0,1)</f>
        <v>0</v>
      </c>
      <c r="AG111" s="23">
        <f t="shared" si="7"/>
        <v>0</v>
      </c>
      <c r="AH111" s="20">
        <f>IF(検索!K$3=0,R111,S111)</f>
        <v>0</v>
      </c>
      <c r="AI111" s="20">
        <f>IF(検索!K$5=0,Y111,Z111)</f>
        <v>0</v>
      </c>
      <c r="AJ111" s="20">
        <f>IF(検索!K$7=0,AF111,AG111)</f>
        <v>0</v>
      </c>
      <c r="AK111" s="38">
        <f>IF(IF(検索!J$5="00000",AH111,IF(検索!K$4=0,AH111+AI111,AH111*AI111)*IF(AND(検索!K$6=1,検索!J$7&lt;&gt;"00000"),AJ111,1)+IF(AND(検索!K$6=0,検索!J$7&lt;&gt;"00000"),AJ111,0))&gt;0,MAX($AK$2:AK110)+1,0)</f>
        <v>0</v>
      </c>
    </row>
    <row r="112" spans="1:37" ht="13.5" customHeight="1" x14ac:dyDescent="0.15">
      <c r="G112" s="3">
        <v>111</v>
      </c>
      <c r="H112" s="187">
        <f t="shared" si="4"/>
        <v>0</v>
      </c>
      <c r="I112" s="42"/>
      <c r="M112" s="21">
        <f>IF(OR(ISERROR(FIND(DBCS(検索!C$3),DBCS(B112))),検索!C$3=""),0,1)</f>
        <v>0</v>
      </c>
      <c r="N112" s="22">
        <f>IF(OR(ISERROR(FIND(DBCS(検索!D$3),DBCS(C112))),検索!D$3=""),0,1)</f>
        <v>0</v>
      </c>
      <c r="O112" s="22">
        <f>IF(OR(ISERROR(FIND(検索!E$3,D112)),検索!E$3=""),0,1)</f>
        <v>0</v>
      </c>
      <c r="P112" s="20">
        <f>IF(OR(ISERROR(FIND(検索!F$3,E112)),検索!F$3=""),0,1)</f>
        <v>0</v>
      </c>
      <c r="Q112" s="20">
        <f>IF(OR(ISERROR(FIND(検索!G$3,F112)),検索!G$3=""),0,1)</f>
        <v>0</v>
      </c>
      <c r="R112" s="20">
        <f>IF(OR(検索!J$3="00000",M112&amp;N112&amp;O112&amp;P112&amp;Q112&lt;&gt;検索!J$3),0,1)</f>
        <v>0</v>
      </c>
      <c r="S112" s="20">
        <f t="shared" si="5"/>
        <v>0</v>
      </c>
      <c r="T112" s="21">
        <f>IF(OR(ISERROR(FIND(DBCS(検索!C$5),DBCS(B112))),検索!C$5=""),0,1)</f>
        <v>0</v>
      </c>
      <c r="U112" s="22">
        <f>IF(OR(ISERROR(FIND(DBCS(検索!D$5),DBCS(C112))),検索!D$5=""),0,1)</f>
        <v>0</v>
      </c>
      <c r="V112" s="22">
        <f>IF(OR(ISERROR(FIND(検索!E$5,D112)),検索!E$5=""),0,1)</f>
        <v>0</v>
      </c>
      <c r="W112" s="22">
        <f>IF(OR(ISERROR(FIND(検索!F$5,E112)),検索!F$5=""),0,1)</f>
        <v>0</v>
      </c>
      <c r="X112" s="22">
        <f>IF(OR(ISERROR(FIND(検索!G$5,F112)),検索!G$5=""),0,1)</f>
        <v>0</v>
      </c>
      <c r="Y112" s="20">
        <f>IF(OR(検索!J$5="00000",T112&amp;U112&amp;V112&amp;W112&amp;X112&lt;&gt;検索!J$5),0,1)</f>
        <v>0</v>
      </c>
      <c r="Z112" s="23">
        <f t="shared" si="6"/>
        <v>0</v>
      </c>
      <c r="AA112" s="20">
        <f>IF(OR(ISERROR(FIND(DBCS(検索!C$7),DBCS(B112))),検索!C$7=""),0,1)</f>
        <v>0</v>
      </c>
      <c r="AB112" s="20">
        <f>IF(OR(ISERROR(FIND(DBCS(検索!D$7),DBCS(C112))),検索!D$7=""),0,1)</f>
        <v>0</v>
      </c>
      <c r="AC112" s="20">
        <f>IF(OR(ISERROR(FIND(検索!E$7,D112)),検索!E$7=""),0,1)</f>
        <v>0</v>
      </c>
      <c r="AD112" s="20">
        <f>IF(OR(ISERROR(FIND(検索!F$7,E112)),検索!F$7=""),0,1)</f>
        <v>0</v>
      </c>
      <c r="AE112" s="20">
        <f>IF(OR(ISERROR(FIND(検索!G$7,F112)),検索!G$7=""),0,1)</f>
        <v>0</v>
      </c>
      <c r="AF112" s="22">
        <f>IF(OR(検索!J$7="00000",AA112&amp;AB112&amp;AC112&amp;AD112&amp;AE112&lt;&gt;検索!J$7),0,1)</f>
        <v>0</v>
      </c>
      <c r="AG112" s="23">
        <f t="shared" si="7"/>
        <v>0</v>
      </c>
      <c r="AH112" s="20">
        <f>IF(検索!K$3=0,R112,S112)</f>
        <v>0</v>
      </c>
      <c r="AI112" s="20">
        <f>IF(検索!K$5=0,Y112,Z112)</f>
        <v>0</v>
      </c>
      <c r="AJ112" s="20">
        <f>IF(検索!K$7=0,AF112,AG112)</f>
        <v>0</v>
      </c>
      <c r="AK112" s="38">
        <f>IF(IF(検索!J$5="00000",AH112,IF(検索!K$4=0,AH112+AI112,AH112*AI112)*IF(AND(検索!K$6=1,検索!J$7&lt;&gt;"00000"),AJ112,1)+IF(AND(検索!K$6=0,検索!J$7&lt;&gt;"00000"),AJ112,0))&gt;0,MAX($AK$2:AK111)+1,0)</f>
        <v>0</v>
      </c>
    </row>
    <row r="113" spans="7:37" ht="13.5" customHeight="1" x14ac:dyDescent="0.15">
      <c r="G113" s="3">
        <v>112</v>
      </c>
      <c r="H113" s="187">
        <f t="shared" si="4"/>
        <v>0</v>
      </c>
      <c r="I113" s="42"/>
      <c r="M113" s="21">
        <f>IF(OR(ISERROR(FIND(DBCS(検索!C$3),DBCS(B113))),検索!C$3=""),0,1)</f>
        <v>0</v>
      </c>
      <c r="N113" s="22">
        <f>IF(OR(ISERROR(FIND(DBCS(検索!D$3),DBCS(C113))),検索!D$3=""),0,1)</f>
        <v>0</v>
      </c>
      <c r="O113" s="22">
        <f>IF(OR(ISERROR(FIND(検索!E$3,D113)),検索!E$3=""),0,1)</f>
        <v>0</v>
      </c>
      <c r="P113" s="20">
        <f>IF(OR(ISERROR(FIND(検索!F$3,E113)),検索!F$3=""),0,1)</f>
        <v>0</v>
      </c>
      <c r="Q113" s="20">
        <f>IF(OR(ISERROR(FIND(検索!G$3,F113)),検索!G$3=""),0,1)</f>
        <v>0</v>
      </c>
      <c r="R113" s="20">
        <f>IF(OR(検索!J$3="00000",M113&amp;N113&amp;O113&amp;P113&amp;Q113&lt;&gt;検索!J$3),0,1)</f>
        <v>0</v>
      </c>
      <c r="S113" s="20">
        <f t="shared" si="5"/>
        <v>0</v>
      </c>
      <c r="T113" s="21">
        <f>IF(OR(ISERROR(FIND(DBCS(検索!C$5),DBCS(B113))),検索!C$5=""),0,1)</f>
        <v>0</v>
      </c>
      <c r="U113" s="22">
        <f>IF(OR(ISERROR(FIND(DBCS(検索!D$5),DBCS(C113))),検索!D$5=""),0,1)</f>
        <v>0</v>
      </c>
      <c r="V113" s="22">
        <f>IF(OR(ISERROR(FIND(検索!E$5,D113)),検索!E$5=""),0,1)</f>
        <v>0</v>
      </c>
      <c r="W113" s="22">
        <f>IF(OR(ISERROR(FIND(検索!F$5,E113)),検索!F$5=""),0,1)</f>
        <v>0</v>
      </c>
      <c r="X113" s="22">
        <f>IF(OR(ISERROR(FIND(検索!G$5,F113)),検索!G$5=""),0,1)</f>
        <v>0</v>
      </c>
      <c r="Y113" s="20">
        <f>IF(OR(検索!J$5="00000",T113&amp;U113&amp;V113&amp;W113&amp;X113&lt;&gt;検索!J$5),0,1)</f>
        <v>0</v>
      </c>
      <c r="Z113" s="23">
        <f t="shared" si="6"/>
        <v>0</v>
      </c>
      <c r="AA113" s="20">
        <f>IF(OR(ISERROR(FIND(DBCS(検索!C$7),DBCS(B113))),検索!C$7=""),0,1)</f>
        <v>0</v>
      </c>
      <c r="AB113" s="20">
        <f>IF(OR(ISERROR(FIND(DBCS(検索!D$7),DBCS(C113))),検索!D$7=""),0,1)</f>
        <v>0</v>
      </c>
      <c r="AC113" s="20">
        <f>IF(OR(ISERROR(FIND(検索!E$7,D113)),検索!E$7=""),0,1)</f>
        <v>0</v>
      </c>
      <c r="AD113" s="20">
        <f>IF(OR(ISERROR(FIND(検索!F$7,E113)),検索!F$7=""),0,1)</f>
        <v>0</v>
      </c>
      <c r="AE113" s="20">
        <f>IF(OR(ISERROR(FIND(検索!G$7,F113)),検索!G$7=""),0,1)</f>
        <v>0</v>
      </c>
      <c r="AF113" s="22">
        <f>IF(OR(検索!J$7="00000",AA113&amp;AB113&amp;AC113&amp;AD113&amp;AE113&lt;&gt;検索!J$7),0,1)</f>
        <v>0</v>
      </c>
      <c r="AG113" s="23">
        <f t="shared" si="7"/>
        <v>0</v>
      </c>
      <c r="AH113" s="20">
        <f>IF(検索!K$3=0,R113,S113)</f>
        <v>0</v>
      </c>
      <c r="AI113" s="20">
        <f>IF(検索!K$5=0,Y113,Z113)</f>
        <v>0</v>
      </c>
      <c r="AJ113" s="20">
        <f>IF(検索!K$7=0,AF113,AG113)</f>
        <v>0</v>
      </c>
      <c r="AK113" s="38">
        <f>IF(IF(検索!J$5="00000",AH113,IF(検索!K$4=0,AH113+AI113,AH113*AI113)*IF(AND(検索!K$6=1,検索!J$7&lt;&gt;"00000"),AJ113,1)+IF(AND(検索!K$6=0,検索!J$7&lt;&gt;"00000"),AJ113,0))&gt;0,MAX($AK$2:AK112)+1,0)</f>
        <v>0</v>
      </c>
    </row>
    <row r="114" spans="7:37" ht="13.5" customHeight="1" x14ac:dyDescent="0.15">
      <c r="G114" s="3">
        <v>113</v>
      </c>
      <c r="H114" s="187">
        <f t="shared" si="4"/>
        <v>0</v>
      </c>
      <c r="I114" s="42"/>
      <c r="M114" s="21">
        <f>IF(OR(ISERROR(FIND(DBCS(検索!C$3),DBCS(B114))),検索!C$3=""),0,1)</f>
        <v>0</v>
      </c>
      <c r="N114" s="22">
        <f>IF(OR(ISERROR(FIND(DBCS(検索!D$3),DBCS(C114))),検索!D$3=""),0,1)</f>
        <v>0</v>
      </c>
      <c r="O114" s="22">
        <f>IF(OR(ISERROR(FIND(検索!E$3,D114)),検索!E$3=""),0,1)</f>
        <v>0</v>
      </c>
      <c r="P114" s="20">
        <f>IF(OR(ISERROR(FIND(検索!F$3,E114)),検索!F$3=""),0,1)</f>
        <v>0</v>
      </c>
      <c r="Q114" s="20">
        <f>IF(OR(ISERROR(FIND(検索!G$3,F114)),検索!G$3=""),0,1)</f>
        <v>0</v>
      </c>
      <c r="R114" s="20">
        <f>IF(OR(検索!J$3="00000",M114&amp;N114&amp;O114&amp;P114&amp;Q114&lt;&gt;検索!J$3),0,1)</f>
        <v>0</v>
      </c>
      <c r="S114" s="20">
        <f t="shared" si="5"/>
        <v>0</v>
      </c>
      <c r="T114" s="21">
        <f>IF(OR(ISERROR(FIND(DBCS(検索!C$5),DBCS(B114))),検索!C$5=""),0,1)</f>
        <v>0</v>
      </c>
      <c r="U114" s="22">
        <f>IF(OR(ISERROR(FIND(DBCS(検索!D$5),DBCS(C114))),検索!D$5=""),0,1)</f>
        <v>0</v>
      </c>
      <c r="V114" s="22">
        <f>IF(OR(ISERROR(FIND(検索!E$5,D114)),検索!E$5=""),0,1)</f>
        <v>0</v>
      </c>
      <c r="W114" s="22">
        <f>IF(OR(ISERROR(FIND(検索!F$5,E114)),検索!F$5=""),0,1)</f>
        <v>0</v>
      </c>
      <c r="X114" s="22">
        <f>IF(OR(ISERROR(FIND(検索!G$5,F114)),検索!G$5=""),0,1)</f>
        <v>0</v>
      </c>
      <c r="Y114" s="20">
        <f>IF(OR(検索!J$5="00000",T114&amp;U114&amp;V114&amp;W114&amp;X114&lt;&gt;検索!J$5),0,1)</f>
        <v>0</v>
      </c>
      <c r="Z114" s="23">
        <f t="shared" si="6"/>
        <v>0</v>
      </c>
      <c r="AA114" s="20">
        <f>IF(OR(ISERROR(FIND(DBCS(検索!C$7),DBCS(B114))),検索!C$7=""),0,1)</f>
        <v>0</v>
      </c>
      <c r="AB114" s="20">
        <f>IF(OR(ISERROR(FIND(DBCS(検索!D$7),DBCS(C114))),検索!D$7=""),0,1)</f>
        <v>0</v>
      </c>
      <c r="AC114" s="20">
        <f>IF(OR(ISERROR(FIND(検索!E$7,D114)),検索!E$7=""),0,1)</f>
        <v>0</v>
      </c>
      <c r="AD114" s="20">
        <f>IF(OR(ISERROR(FIND(検索!F$7,E114)),検索!F$7=""),0,1)</f>
        <v>0</v>
      </c>
      <c r="AE114" s="20">
        <f>IF(OR(ISERROR(FIND(検索!G$7,F114)),検索!G$7=""),0,1)</f>
        <v>0</v>
      </c>
      <c r="AF114" s="22">
        <f>IF(OR(検索!J$7="00000",AA114&amp;AB114&amp;AC114&amp;AD114&amp;AE114&lt;&gt;検索!J$7),0,1)</f>
        <v>0</v>
      </c>
      <c r="AG114" s="23">
        <f t="shared" si="7"/>
        <v>0</v>
      </c>
      <c r="AH114" s="20">
        <f>IF(検索!K$3=0,R114,S114)</f>
        <v>0</v>
      </c>
      <c r="AI114" s="20">
        <f>IF(検索!K$5=0,Y114,Z114)</f>
        <v>0</v>
      </c>
      <c r="AJ114" s="20">
        <f>IF(検索!K$7=0,AF114,AG114)</f>
        <v>0</v>
      </c>
      <c r="AK114" s="38">
        <f>IF(IF(検索!J$5="00000",AH114,IF(検索!K$4=0,AH114+AI114,AH114*AI114)*IF(AND(検索!K$6=1,検索!J$7&lt;&gt;"00000"),AJ114,1)+IF(AND(検索!K$6=0,検索!J$7&lt;&gt;"00000"),AJ114,0))&gt;0,MAX($AK$2:AK113)+1,0)</f>
        <v>0</v>
      </c>
    </row>
    <row r="115" spans="7:37" ht="13.5" customHeight="1" x14ac:dyDescent="0.15">
      <c r="G115" s="3">
        <v>114</v>
      </c>
      <c r="H115" s="187">
        <f t="shared" si="4"/>
        <v>0</v>
      </c>
      <c r="I115" s="42"/>
      <c r="M115" s="21">
        <f>IF(OR(ISERROR(FIND(DBCS(検索!C$3),DBCS(B115))),検索!C$3=""),0,1)</f>
        <v>0</v>
      </c>
      <c r="N115" s="22">
        <f>IF(OR(ISERROR(FIND(DBCS(検索!D$3),DBCS(C115))),検索!D$3=""),0,1)</f>
        <v>0</v>
      </c>
      <c r="O115" s="22">
        <f>IF(OR(ISERROR(FIND(検索!E$3,D115)),検索!E$3=""),0,1)</f>
        <v>0</v>
      </c>
      <c r="P115" s="20">
        <f>IF(OR(ISERROR(FIND(検索!F$3,E115)),検索!F$3=""),0,1)</f>
        <v>0</v>
      </c>
      <c r="Q115" s="20">
        <f>IF(OR(ISERROR(FIND(検索!G$3,F115)),検索!G$3=""),0,1)</f>
        <v>0</v>
      </c>
      <c r="R115" s="20">
        <f>IF(OR(検索!J$3="00000",M115&amp;N115&amp;O115&amp;P115&amp;Q115&lt;&gt;検索!J$3),0,1)</f>
        <v>0</v>
      </c>
      <c r="S115" s="20">
        <f t="shared" si="5"/>
        <v>0</v>
      </c>
      <c r="T115" s="21">
        <f>IF(OR(ISERROR(FIND(DBCS(検索!C$5),DBCS(B115))),検索!C$5=""),0,1)</f>
        <v>0</v>
      </c>
      <c r="U115" s="22">
        <f>IF(OR(ISERROR(FIND(DBCS(検索!D$5),DBCS(C115))),検索!D$5=""),0,1)</f>
        <v>0</v>
      </c>
      <c r="V115" s="22">
        <f>IF(OR(ISERROR(FIND(検索!E$5,D115)),検索!E$5=""),0,1)</f>
        <v>0</v>
      </c>
      <c r="W115" s="22">
        <f>IF(OR(ISERROR(FIND(検索!F$5,E115)),検索!F$5=""),0,1)</f>
        <v>0</v>
      </c>
      <c r="X115" s="22">
        <f>IF(OR(ISERROR(FIND(検索!G$5,F115)),検索!G$5=""),0,1)</f>
        <v>0</v>
      </c>
      <c r="Y115" s="20">
        <f>IF(OR(検索!J$5="00000",T115&amp;U115&amp;V115&amp;W115&amp;X115&lt;&gt;検索!J$5),0,1)</f>
        <v>0</v>
      </c>
      <c r="Z115" s="23">
        <f t="shared" si="6"/>
        <v>0</v>
      </c>
      <c r="AA115" s="20">
        <f>IF(OR(ISERROR(FIND(DBCS(検索!C$7),DBCS(B115))),検索!C$7=""),0,1)</f>
        <v>0</v>
      </c>
      <c r="AB115" s="20">
        <f>IF(OR(ISERROR(FIND(DBCS(検索!D$7),DBCS(C115))),検索!D$7=""),0,1)</f>
        <v>0</v>
      </c>
      <c r="AC115" s="20">
        <f>IF(OR(ISERROR(FIND(検索!E$7,D115)),検索!E$7=""),0,1)</f>
        <v>0</v>
      </c>
      <c r="AD115" s="20">
        <f>IF(OR(ISERROR(FIND(検索!F$7,E115)),検索!F$7=""),0,1)</f>
        <v>0</v>
      </c>
      <c r="AE115" s="20">
        <f>IF(OR(ISERROR(FIND(検索!G$7,F115)),検索!G$7=""),0,1)</f>
        <v>0</v>
      </c>
      <c r="AF115" s="22">
        <f>IF(OR(検索!J$7="00000",AA115&amp;AB115&amp;AC115&amp;AD115&amp;AE115&lt;&gt;検索!J$7),0,1)</f>
        <v>0</v>
      </c>
      <c r="AG115" s="23">
        <f t="shared" si="7"/>
        <v>0</v>
      </c>
      <c r="AH115" s="20">
        <f>IF(検索!K$3=0,R115,S115)</f>
        <v>0</v>
      </c>
      <c r="AI115" s="20">
        <f>IF(検索!K$5=0,Y115,Z115)</f>
        <v>0</v>
      </c>
      <c r="AJ115" s="20">
        <f>IF(検索!K$7=0,AF115,AG115)</f>
        <v>0</v>
      </c>
      <c r="AK115" s="38">
        <f>IF(IF(検索!J$5="00000",AH115,IF(検索!K$4=0,AH115+AI115,AH115*AI115)*IF(AND(検索!K$6=1,検索!J$7&lt;&gt;"00000"),AJ115,1)+IF(AND(検索!K$6=0,検索!J$7&lt;&gt;"00000"),AJ115,0))&gt;0,MAX($AK$2:AK114)+1,0)</f>
        <v>0</v>
      </c>
    </row>
    <row r="116" spans="7:37" ht="13.5" customHeight="1" x14ac:dyDescent="0.15">
      <c r="G116" s="3">
        <v>115</v>
      </c>
      <c r="H116" s="187">
        <f t="shared" si="4"/>
        <v>0</v>
      </c>
      <c r="I116" s="42"/>
      <c r="M116" s="21">
        <f>IF(OR(ISERROR(FIND(DBCS(検索!C$3),DBCS(B116))),検索!C$3=""),0,1)</f>
        <v>0</v>
      </c>
      <c r="N116" s="22">
        <f>IF(OR(ISERROR(FIND(DBCS(検索!D$3),DBCS(C116))),検索!D$3=""),0,1)</f>
        <v>0</v>
      </c>
      <c r="O116" s="22">
        <f>IF(OR(ISERROR(FIND(検索!E$3,D116)),検索!E$3=""),0,1)</f>
        <v>0</v>
      </c>
      <c r="P116" s="20">
        <f>IF(OR(ISERROR(FIND(検索!F$3,E116)),検索!F$3=""),0,1)</f>
        <v>0</v>
      </c>
      <c r="Q116" s="20">
        <f>IF(OR(ISERROR(FIND(検索!G$3,F116)),検索!G$3=""),0,1)</f>
        <v>0</v>
      </c>
      <c r="R116" s="20">
        <f>IF(OR(検索!J$3="00000",M116&amp;N116&amp;O116&amp;P116&amp;Q116&lt;&gt;検索!J$3),0,1)</f>
        <v>0</v>
      </c>
      <c r="S116" s="20">
        <f t="shared" si="5"/>
        <v>0</v>
      </c>
      <c r="T116" s="21">
        <f>IF(OR(ISERROR(FIND(DBCS(検索!C$5),DBCS(B116))),検索!C$5=""),0,1)</f>
        <v>0</v>
      </c>
      <c r="U116" s="22">
        <f>IF(OR(ISERROR(FIND(DBCS(検索!D$5),DBCS(C116))),検索!D$5=""),0,1)</f>
        <v>0</v>
      </c>
      <c r="V116" s="22">
        <f>IF(OR(ISERROR(FIND(検索!E$5,D116)),検索!E$5=""),0,1)</f>
        <v>0</v>
      </c>
      <c r="W116" s="22">
        <f>IF(OR(ISERROR(FIND(検索!F$5,E116)),検索!F$5=""),0,1)</f>
        <v>0</v>
      </c>
      <c r="X116" s="22">
        <f>IF(OR(ISERROR(FIND(検索!G$5,F116)),検索!G$5=""),0,1)</f>
        <v>0</v>
      </c>
      <c r="Y116" s="20">
        <f>IF(OR(検索!J$5="00000",T116&amp;U116&amp;V116&amp;W116&amp;X116&lt;&gt;検索!J$5),0,1)</f>
        <v>0</v>
      </c>
      <c r="Z116" s="23">
        <f t="shared" si="6"/>
        <v>0</v>
      </c>
      <c r="AA116" s="20">
        <f>IF(OR(ISERROR(FIND(DBCS(検索!C$7),DBCS(B116))),検索!C$7=""),0,1)</f>
        <v>0</v>
      </c>
      <c r="AB116" s="20">
        <f>IF(OR(ISERROR(FIND(DBCS(検索!D$7),DBCS(C116))),検索!D$7=""),0,1)</f>
        <v>0</v>
      </c>
      <c r="AC116" s="20">
        <f>IF(OR(ISERROR(FIND(検索!E$7,D116)),検索!E$7=""),0,1)</f>
        <v>0</v>
      </c>
      <c r="AD116" s="20">
        <f>IF(OR(ISERROR(FIND(検索!F$7,E116)),検索!F$7=""),0,1)</f>
        <v>0</v>
      </c>
      <c r="AE116" s="20">
        <f>IF(OR(ISERROR(FIND(検索!G$7,F116)),検索!G$7=""),0,1)</f>
        <v>0</v>
      </c>
      <c r="AF116" s="22">
        <f>IF(OR(検索!J$7="00000",AA116&amp;AB116&amp;AC116&amp;AD116&amp;AE116&lt;&gt;検索!J$7),0,1)</f>
        <v>0</v>
      </c>
      <c r="AG116" s="23">
        <f t="shared" si="7"/>
        <v>0</v>
      </c>
      <c r="AH116" s="20">
        <f>IF(検索!K$3=0,R116,S116)</f>
        <v>0</v>
      </c>
      <c r="AI116" s="20">
        <f>IF(検索!K$5=0,Y116,Z116)</f>
        <v>0</v>
      </c>
      <c r="AJ116" s="20">
        <f>IF(検索!K$7=0,AF116,AG116)</f>
        <v>0</v>
      </c>
      <c r="AK116" s="38">
        <f>IF(IF(検索!J$5="00000",AH116,IF(検索!K$4=0,AH116+AI116,AH116*AI116)*IF(AND(検索!K$6=1,検索!J$7&lt;&gt;"00000"),AJ116,1)+IF(AND(検索!K$6=0,検索!J$7&lt;&gt;"00000"),AJ116,0))&gt;0,MAX($AK$2:AK115)+1,0)</f>
        <v>0</v>
      </c>
    </row>
    <row r="117" spans="7:37" ht="13.5" customHeight="1" x14ac:dyDescent="0.15">
      <c r="G117" s="3">
        <v>116</v>
      </c>
      <c r="H117" s="187">
        <f t="shared" si="4"/>
        <v>0</v>
      </c>
      <c r="I117" s="42"/>
      <c r="M117" s="21">
        <f>IF(OR(ISERROR(FIND(DBCS(検索!C$3),DBCS(B117))),検索!C$3=""),0,1)</f>
        <v>0</v>
      </c>
      <c r="N117" s="22">
        <f>IF(OR(ISERROR(FIND(DBCS(検索!D$3),DBCS(C117))),検索!D$3=""),0,1)</f>
        <v>0</v>
      </c>
      <c r="O117" s="22">
        <f>IF(OR(ISERROR(FIND(検索!E$3,D117)),検索!E$3=""),0,1)</f>
        <v>0</v>
      </c>
      <c r="P117" s="20">
        <f>IF(OR(ISERROR(FIND(検索!F$3,E117)),検索!F$3=""),0,1)</f>
        <v>0</v>
      </c>
      <c r="Q117" s="20">
        <f>IF(OR(ISERROR(FIND(検索!G$3,F117)),検索!G$3=""),0,1)</f>
        <v>0</v>
      </c>
      <c r="R117" s="20">
        <f>IF(OR(検索!J$3="00000",M117&amp;N117&amp;O117&amp;P117&amp;Q117&lt;&gt;検索!J$3),0,1)</f>
        <v>0</v>
      </c>
      <c r="S117" s="20">
        <f t="shared" si="5"/>
        <v>0</v>
      </c>
      <c r="T117" s="21">
        <f>IF(OR(ISERROR(FIND(DBCS(検索!C$5),DBCS(B117))),検索!C$5=""),0,1)</f>
        <v>0</v>
      </c>
      <c r="U117" s="22">
        <f>IF(OR(ISERROR(FIND(DBCS(検索!D$5),DBCS(C117))),検索!D$5=""),0,1)</f>
        <v>0</v>
      </c>
      <c r="V117" s="22">
        <f>IF(OR(ISERROR(FIND(検索!E$5,D117)),検索!E$5=""),0,1)</f>
        <v>0</v>
      </c>
      <c r="W117" s="22">
        <f>IF(OR(ISERROR(FIND(検索!F$5,E117)),検索!F$5=""),0,1)</f>
        <v>0</v>
      </c>
      <c r="X117" s="22">
        <f>IF(OR(ISERROR(FIND(検索!G$5,F117)),検索!G$5=""),0,1)</f>
        <v>0</v>
      </c>
      <c r="Y117" s="20">
        <f>IF(OR(検索!J$5="00000",T117&amp;U117&amp;V117&amp;W117&amp;X117&lt;&gt;検索!J$5),0,1)</f>
        <v>0</v>
      </c>
      <c r="Z117" s="23">
        <f t="shared" si="6"/>
        <v>0</v>
      </c>
      <c r="AA117" s="20">
        <f>IF(OR(ISERROR(FIND(DBCS(検索!C$7),DBCS(B117))),検索!C$7=""),0,1)</f>
        <v>0</v>
      </c>
      <c r="AB117" s="20">
        <f>IF(OR(ISERROR(FIND(DBCS(検索!D$7),DBCS(C117))),検索!D$7=""),0,1)</f>
        <v>0</v>
      </c>
      <c r="AC117" s="20">
        <f>IF(OR(ISERROR(FIND(検索!E$7,D117)),検索!E$7=""),0,1)</f>
        <v>0</v>
      </c>
      <c r="AD117" s="20">
        <f>IF(OR(ISERROR(FIND(検索!F$7,E117)),検索!F$7=""),0,1)</f>
        <v>0</v>
      </c>
      <c r="AE117" s="20">
        <f>IF(OR(ISERROR(FIND(検索!G$7,F117)),検索!G$7=""),0,1)</f>
        <v>0</v>
      </c>
      <c r="AF117" s="22">
        <f>IF(OR(検索!J$7="00000",AA117&amp;AB117&amp;AC117&amp;AD117&amp;AE117&lt;&gt;検索!J$7),0,1)</f>
        <v>0</v>
      </c>
      <c r="AG117" s="23">
        <f t="shared" si="7"/>
        <v>0</v>
      </c>
      <c r="AH117" s="20">
        <f>IF(検索!K$3=0,R117,S117)</f>
        <v>0</v>
      </c>
      <c r="AI117" s="20">
        <f>IF(検索!K$5=0,Y117,Z117)</f>
        <v>0</v>
      </c>
      <c r="AJ117" s="20">
        <f>IF(検索!K$7=0,AF117,AG117)</f>
        <v>0</v>
      </c>
      <c r="AK117" s="38">
        <f>IF(IF(検索!J$5="00000",AH117,IF(検索!K$4=0,AH117+AI117,AH117*AI117)*IF(AND(検索!K$6=1,検索!J$7&lt;&gt;"00000"),AJ117,1)+IF(AND(検索!K$6=0,検索!J$7&lt;&gt;"00000"),AJ117,0))&gt;0,MAX($AK$2:AK116)+1,0)</f>
        <v>0</v>
      </c>
    </row>
    <row r="118" spans="7:37" ht="13.5" customHeight="1" x14ac:dyDescent="0.15">
      <c r="G118" s="3">
        <v>117</v>
      </c>
      <c r="H118" s="187">
        <f t="shared" si="4"/>
        <v>0</v>
      </c>
      <c r="I118" s="42"/>
      <c r="M118" s="21">
        <f>IF(OR(ISERROR(FIND(DBCS(検索!C$3),DBCS(B118))),検索!C$3=""),0,1)</f>
        <v>0</v>
      </c>
      <c r="N118" s="22">
        <f>IF(OR(ISERROR(FIND(DBCS(検索!D$3),DBCS(C118))),検索!D$3=""),0,1)</f>
        <v>0</v>
      </c>
      <c r="O118" s="22">
        <f>IF(OR(ISERROR(FIND(検索!E$3,D118)),検索!E$3=""),0,1)</f>
        <v>0</v>
      </c>
      <c r="P118" s="20">
        <f>IF(OR(ISERROR(FIND(検索!F$3,E118)),検索!F$3=""),0,1)</f>
        <v>0</v>
      </c>
      <c r="Q118" s="20">
        <f>IF(OR(ISERROR(FIND(検索!G$3,F118)),検索!G$3=""),0,1)</f>
        <v>0</v>
      </c>
      <c r="R118" s="20">
        <f>IF(OR(検索!J$3="00000",M118&amp;N118&amp;O118&amp;P118&amp;Q118&lt;&gt;検索!J$3),0,1)</f>
        <v>0</v>
      </c>
      <c r="S118" s="20">
        <f t="shared" si="5"/>
        <v>0</v>
      </c>
      <c r="T118" s="21">
        <f>IF(OR(ISERROR(FIND(DBCS(検索!C$5),DBCS(B118))),検索!C$5=""),0,1)</f>
        <v>0</v>
      </c>
      <c r="U118" s="22">
        <f>IF(OR(ISERROR(FIND(DBCS(検索!D$5),DBCS(C118))),検索!D$5=""),0,1)</f>
        <v>0</v>
      </c>
      <c r="V118" s="22">
        <f>IF(OR(ISERROR(FIND(検索!E$5,D118)),検索!E$5=""),0,1)</f>
        <v>0</v>
      </c>
      <c r="W118" s="22">
        <f>IF(OR(ISERROR(FIND(検索!F$5,E118)),検索!F$5=""),0,1)</f>
        <v>0</v>
      </c>
      <c r="X118" s="22">
        <f>IF(OR(ISERROR(FIND(検索!G$5,F118)),検索!G$5=""),0,1)</f>
        <v>0</v>
      </c>
      <c r="Y118" s="20">
        <f>IF(OR(検索!J$5="00000",T118&amp;U118&amp;V118&amp;W118&amp;X118&lt;&gt;検索!J$5),0,1)</f>
        <v>0</v>
      </c>
      <c r="Z118" s="23">
        <f t="shared" si="6"/>
        <v>0</v>
      </c>
      <c r="AA118" s="20">
        <f>IF(OR(ISERROR(FIND(DBCS(検索!C$7),DBCS(B118))),検索!C$7=""),0,1)</f>
        <v>0</v>
      </c>
      <c r="AB118" s="20">
        <f>IF(OR(ISERROR(FIND(DBCS(検索!D$7),DBCS(C118))),検索!D$7=""),0,1)</f>
        <v>0</v>
      </c>
      <c r="AC118" s="20">
        <f>IF(OR(ISERROR(FIND(検索!E$7,D118)),検索!E$7=""),0,1)</f>
        <v>0</v>
      </c>
      <c r="AD118" s="20">
        <f>IF(OR(ISERROR(FIND(検索!F$7,E118)),検索!F$7=""),0,1)</f>
        <v>0</v>
      </c>
      <c r="AE118" s="20">
        <f>IF(OR(ISERROR(FIND(検索!G$7,F118)),検索!G$7=""),0,1)</f>
        <v>0</v>
      </c>
      <c r="AF118" s="22">
        <f>IF(OR(検索!J$7="00000",AA118&amp;AB118&amp;AC118&amp;AD118&amp;AE118&lt;&gt;検索!J$7),0,1)</f>
        <v>0</v>
      </c>
      <c r="AG118" s="23">
        <f t="shared" si="7"/>
        <v>0</v>
      </c>
      <c r="AH118" s="20">
        <f>IF(検索!K$3=0,R118,S118)</f>
        <v>0</v>
      </c>
      <c r="AI118" s="20">
        <f>IF(検索!K$5=0,Y118,Z118)</f>
        <v>0</v>
      </c>
      <c r="AJ118" s="20">
        <f>IF(検索!K$7=0,AF118,AG118)</f>
        <v>0</v>
      </c>
      <c r="AK118" s="38">
        <f>IF(IF(検索!J$5="00000",AH118,IF(検索!K$4=0,AH118+AI118,AH118*AI118)*IF(AND(検索!K$6=1,検索!J$7&lt;&gt;"00000"),AJ118,1)+IF(AND(検索!K$6=0,検索!J$7&lt;&gt;"00000"),AJ118,0))&gt;0,MAX($AK$2:AK117)+1,0)</f>
        <v>0</v>
      </c>
    </row>
    <row r="119" spans="7:37" ht="13.5" customHeight="1" x14ac:dyDescent="0.15">
      <c r="G119" s="3">
        <v>118</v>
      </c>
      <c r="H119" s="187">
        <f t="shared" si="4"/>
        <v>0</v>
      </c>
      <c r="I119" s="42"/>
      <c r="M119" s="21">
        <f>IF(OR(ISERROR(FIND(DBCS(検索!C$3),DBCS(B119))),検索!C$3=""),0,1)</f>
        <v>0</v>
      </c>
      <c r="N119" s="22">
        <f>IF(OR(ISERROR(FIND(DBCS(検索!D$3),DBCS(C119))),検索!D$3=""),0,1)</f>
        <v>0</v>
      </c>
      <c r="O119" s="22">
        <f>IF(OR(ISERROR(FIND(検索!E$3,D119)),検索!E$3=""),0,1)</f>
        <v>0</v>
      </c>
      <c r="P119" s="20">
        <f>IF(OR(ISERROR(FIND(検索!F$3,E119)),検索!F$3=""),0,1)</f>
        <v>0</v>
      </c>
      <c r="Q119" s="20">
        <f>IF(OR(ISERROR(FIND(検索!G$3,F119)),検索!G$3=""),0,1)</f>
        <v>0</v>
      </c>
      <c r="R119" s="20">
        <f>IF(OR(検索!J$3="00000",M119&amp;N119&amp;O119&amp;P119&amp;Q119&lt;&gt;検索!J$3),0,1)</f>
        <v>0</v>
      </c>
      <c r="S119" s="20">
        <f t="shared" si="5"/>
        <v>0</v>
      </c>
      <c r="T119" s="21">
        <f>IF(OR(ISERROR(FIND(DBCS(検索!C$5),DBCS(B119))),検索!C$5=""),0,1)</f>
        <v>0</v>
      </c>
      <c r="U119" s="22">
        <f>IF(OR(ISERROR(FIND(DBCS(検索!D$5),DBCS(C119))),検索!D$5=""),0,1)</f>
        <v>0</v>
      </c>
      <c r="V119" s="22">
        <f>IF(OR(ISERROR(FIND(検索!E$5,D119)),検索!E$5=""),0,1)</f>
        <v>0</v>
      </c>
      <c r="W119" s="22">
        <f>IF(OR(ISERROR(FIND(検索!F$5,E119)),検索!F$5=""),0,1)</f>
        <v>0</v>
      </c>
      <c r="X119" s="22">
        <f>IF(OR(ISERROR(FIND(検索!G$5,F119)),検索!G$5=""),0,1)</f>
        <v>0</v>
      </c>
      <c r="Y119" s="20">
        <f>IF(OR(検索!J$5="00000",T119&amp;U119&amp;V119&amp;W119&amp;X119&lt;&gt;検索!J$5),0,1)</f>
        <v>0</v>
      </c>
      <c r="Z119" s="23">
        <f t="shared" si="6"/>
        <v>0</v>
      </c>
      <c r="AA119" s="20">
        <f>IF(OR(ISERROR(FIND(DBCS(検索!C$7),DBCS(B119))),検索!C$7=""),0,1)</f>
        <v>0</v>
      </c>
      <c r="AB119" s="20">
        <f>IF(OR(ISERROR(FIND(DBCS(検索!D$7),DBCS(C119))),検索!D$7=""),0,1)</f>
        <v>0</v>
      </c>
      <c r="AC119" s="20">
        <f>IF(OR(ISERROR(FIND(検索!E$7,D119)),検索!E$7=""),0,1)</f>
        <v>0</v>
      </c>
      <c r="AD119" s="20">
        <f>IF(OR(ISERROR(FIND(検索!F$7,E119)),検索!F$7=""),0,1)</f>
        <v>0</v>
      </c>
      <c r="AE119" s="20">
        <f>IF(OR(ISERROR(FIND(検索!G$7,F119)),検索!G$7=""),0,1)</f>
        <v>0</v>
      </c>
      <c r="AF119" s="22">
        <f>IF(OR(検索!J$7="00000",AA119&amp;AB119&amp;AC119&amp;AD119&amp;AE119&lt;&gt;検索!J$7),0,1)</f>
        <v>0</v>
      </c>
      <c r="AG119" s="23">
        <f t="shared" si="7"/>
        <v>0</v>
      </c>
      <c r="AH119" s="20">
        <f>IF(検索!K$3=0,R119,S119)</f>
        <v>0</v>
      </c>
      <c r="AI119" s="20">
        <f>IF(検索!K$5=0,Y119,Z119)</f>
        <v>0</v>
      </c>
      <c r="AJ119" s="20">
        <f>IF(検索!K$7=0,AF119,AG119)</f>
        <v>0</v>
      </c>
      <c r="AK119" s="38">
        <f>IF(IF(検索!J$5="00000",AH119,IF(検索!K$4=0,AH119+AI119,AH119*AI119)*IF(AND(検索!K$6=1,検索!J$7&lt;&gt;"00000"),AJ119,1)+IF(AND(検索!K$6=0,検索!J$7&lt;&gt;"00000"),AJ119,0))&gt;0,MAX($AK$2:AK118)+1,0)</f>
        <v>0</v>
      </c>
    </row>
    <row r="120" spans="7:37" ht="13.5" customHeight="1" x14ac:dyDescent="0.15">
      <c r="G120" s="3">
        <v>119</v>
      </c>
      <c r="H120" s="187">
        <f t="shared" si="4"/>
        <v>0</v>
      </c>
      <c r="I120" s="42"/>
      <c r="M120" s="21">
        <f>IF(OR(ISERROR(FIND(DBCS(検索!C$3),DBCS(B120))),検索!C$3=""),0,1)</f>
        <v>0</v>
      </c>
      <c r="N120" s="22">
        <f>IF(OR(ISERROR(FIND(DBCS(検索!D$3),DBCS(C120))),検索!D$3=""),0,1)</f>
        <v>0</v>
      </c>
      <c r="O120" s="22">
        <f>IF(OR(ISERROR(FIND(検索!E$3,D120)),検索!E$3=""),0,1)</f>
        <v>0</v>
      </c>
      <c r="P120" s="20">
        <f>IF(OR(ISERROR(FIND(検索!F$3,E120)),検索!F$3=""),0,1)</f>
        <v>0</v>
      </c>
      <c r="Q120" s="20">
        <f>IF(OR(ISERROR(FIND(検索!G$3,F120)),検索!G$3=""),0,1)</f>
        <v>0</v>
      </c>
      <c r="R120" s="20">
        <f>IF(OR(検索!J$3="00000",M120&amp;N120&amp;O120&amp;P120&amp;Q120&lt;&gt;検索!J$3),0,1)</f>
        <v>0</v>
      </c>
      <c r="S120" s="20">
        <f t="shared" si="5"/>
        <v>0</v>
      </c>
      <c r="T120" s="21">
        <f>IF(OR(ISERROR(FIND(DBCS(検索!C$5),DBCS(B120))),検索!C$5=""),0,1)</f>
        <v>0</v>
      </c>
      <c r="U120" s="22">
        <f>IF(OR(ISERROR(FIND(DBCS(検索!D$5),DBCS(C120))),検索!D$5=""),0,1)</f>
        <v>0</v>
      </c>
      <c r="V120" s="22">
        <f>IF(OR(ISERROR(FIND(検索!E$5,D120)),検索!E$5=""),0,1)</f>
        <v>0</v>
      </c>
      <c r="W120" s="22">
        <f>IF(OR(ISERROR(FIND(検索!F$5,E120)),検索!F$5=""),0,1)</f>
        <v>0</v>
      </c>
      <c r="X120" s="22">
        <f>IF(OR(ISERROR(FIND(検索!G$5,F120)),検索!G$5=""),0,1)</f>
        <v>0</v>
      </c>
      <c r="Y120" s="20">
        <f>IF(OR(検索!J$5="00000",T120&amp;U120&amp;V120&amp;W120&amp;X120&lt;&gt;検索!J$5),0,1)</f>
        <v>0</v>
      </c>
      <c r="Z120" s="23">
        <f t="shared" si="6"/>
        <v>0</v>
      </c>
      <c r="AA120" s="20">
        <f>IF(OR(ISERROR(FIND(DBCS(検索!C$7),DBCS(B120))),検索!C$7=""),0,1)</f>
        <v>0</v>
      </c>
      <c r="AB120" s="20">
        <f>IF(OR(ISERROR(FIND(DBCS(検索!D$7),DBCS(C120))),検索!D$7=""),0,1)</f>
        <v>0</v>
      </c>
      <c r="AC120" s="20">
        <f>IF(OR(ISERROR(FIND(検索!E$7,D120)),検索!E$7=""),0,1)</f>
        <v>0</v>
      </c>
      <c r="AD120" s="20">
        <f>IF(OR(ISERROR(FIND(検索!F$7,E120)),検索!F$7=""),0,1)</f>
        <v>0</v>
      </c>
      <c r="AE120" s="20">
        <f>IF(OR(ISERROR(FIND(検索!G$7,F120)),検索!G$7=""),0,1)</f>
        <v>0</v>
      </c>
      <c r="AF120" s="22">
        <f>IF(OR(検索!J$7="00000",AA120&amp;AB120&amp;AC120&amp;AD120&amp;AE120&lt;&gt;検索!J$7),0,1)</f>
        <v>0</v>
      </c>
      <c r="AG120" s="23">
        <f t="shared" si="7"/>
        <v>0</v>
      </c>
      <c r="AH120" s="20">
        <f>IF(検索!K$3=0,R120,S120)</f>
        <v>0</v>
      </c>
      <c r="AI120" s="20">
        <f>IF(検索!K$5=0,Y120,Z120)</f>
        <v>0</v>
      </c>
      <c r="AJ120" s="20">
        <f>IF(検索!K$7=0,AF120,AG120)</f>
        <v>0</v>
      </c>
      <c r="AK120" s="38">
        <f>IF(IF(検索!J$5="00000",AH120,IF(検索!K$4=0,AH120+AI120,AH120*AI120)*IF(AND(検索!K$6=1,検索!J$7&lt;&gt;"00000"),AJ120,1)+IF(AND(検索!K$6=0,検索!J$7&lt;&gt;"00000"),AJ120,0))&gt;0,MAX($AK$2:AK119)+1,0)</f>
        <v>0</v>
      </c>
    </row>
    <row r="121" spans="7:37" ht="13.5" customHeight="1" x14ac:dyDescent="0.15">
      <c r="G121" s="3">
        <v>120</v>
      </c>
      <c r="H121" s="187">
        <f t="shared" si="4"/>
        <v>0</v>
      </c>
      <c r="I121" s="42"/>
      <c r="M121" s="21">
        <f>IF(OR(ISERROR(FIND(DBCS(検索!C$3),DBCS(B121))),検索!C$3=""),0,1)</f>
        <v>0</v>
      </c>
      <c r="N121" s="22">
        <f>IF(OR(ISERROR(FIND(DBCS(検索!D$3),DBCS(C121))),検索!D$3=""),0,1)</f>
        <v>0</v>
      </c>
      <c r="O121" s="22">
        <f>IF(OR(ISERROR(FIND(検索!E$3,D121)),検索!E$3=""),0,1)</f>
        <v>0</v>
      </c>
      <c r="P121" s="20">
        <f>IF(OR(ISERROR(FIND(検索!F$3,E121)),検索!F$3=""),0,1)</f>
        <v>0</v>
      </c>
      <c r="Q121" s="20">
        <f>IF(OR(ISERROR(FIND(検索!G$3,F121)),検索!G$3=""),0,1)</f>
        <v>0</v>
      </c>
      <c r="R121" s="20">
        <f>IF(OR(検索!J$3="00000",M121&amp;N121&amp;O121&amp;P121&amp;Q121&lt;&gt;検索!J$3),0,1)</f>
        <v>0</v>
      </c>
      <c r="S121" s="20">
        <f t="shared" si="5"/>
        <v>0</v>
      </c>
      <c r="T121" s="21">
        <f>IF(OR(ISERROR(FIND(DBCS(検索!C$5),DBCS(B121))),検索!C$5=""),0,1)</f>
        <v>0</v>
      </c>
      <c r="U121" s="22">
        <f>IF(OR(ISERROR(FIND(DBCS(検索!D$5),DBCS(C121))),検索!D$5=""),0,1)</f>
        <v>0</v>
      </c>
      <c r="V121" s="22">
        <f>IF(OR(ISERROR(FIND(検索!E$5,D121)),検索!E$5=""),0,1)</f>
        <v>0</v>
      </c>
      <c r="W121" s="22">
        <f>IF(OR(ISERROR(FIND(検索!F$5,E121)),検索!F$5=""),0,1)</f>
        <v>0</v>
      </c>
      <c r="X121" s="22">
        <f>IF(OR(ISERROR(FIND(検索!G$5,F121)),検索!G$5=""),0,1)</f>
        <v>0</v>
      </c>
      <c r="Y121" s="20">
        <f>IF(OR(検索!J$5="00000",T121&amp;U121&amp;V121&amp;W121&amp;X121&lt;&gt;検索!J$5),0,1)</f>
        <v>0</v>
      </c>
      <c r="Z121" s="23">
        <f t="shared" si="6"/>
        <v>0</v>
      </c>
      <c r="AA121" s="20">
        <f>IF(OR(ISERROR(FIND(DBCS(検索!C$7),DBCS(B121))),検索!C$7=""),0,1)</f>
        <v>0</v>
      </c>
      <c r="AB121" s="20">
        <f>IF(OR(ISERROR(FIND(DBCS(検索!D$7),DBCS(C121))),検索!D$7=""),0,1)</f>
        <v>0</v>
      </c>
      <c r="AC121" s="20">
        <f>IF(OR(ISERROR(FIND(検索!E$7,D121)),検索!E$7=""),0,1)</f>
        <v>0</v>
      </c>
      <c r="AD121" s="20">
        <f>IF(OR(ISERROR(FIND(検索!F$7,E121)),検索!F$7=""),0,1)</f>
        <v>0</v>
      </c>
      <c r="AE121" s="20">
        <f>IF(OR(ISERROR(FIND(検索!G$7,F121)),検索!G$7=""),0,1)</f>
        <v>0</v>
      </c>
      <c r="AF121" s="22">
        <f>IF(OR(検索!J$7="00000",AA121&amp;AB121&amp;AC121&amp;AD121&amp;AE121&lt;&gt;検索!J$7),0,1)</f>
        <v>0</v>
      </c>
      <c r="AG121" s="23">
        <f t="shared" si="7"/>
        <v>0</v>
      </c>
      <c r="AH121" s="20">
        <f>IF(検索!K$3=0,R121,S121)</f>
        <v>0</v>
      </c>
      <c r="AI121" s="20">
        <f>IF(検索!K$5=0,Y121,Z121)</f>
        <v>0</v>
      </c>
      <c r="AJ121" s="20">
        <f>IF(検索!K$7=0,AF121,AG121)</f>
        <v>0</v>
      </c>
      <c r="AK121" s="38">
        <f>IF(IF(検索!J$5="00000",AH121,IF(検索!K$4=0,AH121+AI121,AH121*AI121)*IF(AND(検索!K$6=1,検索!J$7&lt;&gt;"00000"),AJ121,1)+IF(AND(検索!K$6=0,検索!J$7&lt;&gt;"00000"),AJ121,0))&gt;0,MAX($AK$2:AK120)+1,0)</f>
        <v>0</v>
      </c>
    </row>
    <row r="122" spans="7:37" ht="13.5" customHeight="1" x14ac:dyDescent="0.15">
      <c r="G122" s="3">
        <v>121</v>
      </c>
      <c r="H122" s="187">
        <f t="shared" si="4"/>
        <v>0</v>
      </c>
      <c r="I122" s="42"/>
      <c r="M122" s="21">
        <f>IF(OR(ISERROR(FIND(DBCS(検索!C$3),DBCS(B122))),検索!C$3=""),0,1)</f>
        <v>0</v>
      </c>
      <c r="N122" s="22">
        <f>IF(OR(ISERROR(FIND(DBCS(検索!D$3),DBCS(C122))),検索!D$3=""),0,1)</f>
        <v>0</v>
      </c>
      <c r="O122" s="22">
        <f>IF(OR(ISERROR(FIND(検索!E$3,D122)),検索!E$3=""),0,1)</f>
        <v>0</v>
      </c>
      <c r="P122" s="20">
        <f>IF(OR(ISERROR(FIND(検索!F$3,E122)),検索!F$3=""),0,1)</f>
        <v>0</v>
      </c>
      <c r="Q122" s="20">
        <f>IF(OR(ISERROR(FIND(検索!G$3,F122)),検索!G$3=""),0,1)</f>
        <v>0</v>
      </c>
      <c r="R122" s="20">
        <f>IF(OR(検索!J$3="00000",M122&amp;N122&amp;O122&amp;P122&amp;Q122&lt;&gt;検索!J$3),0,1)</f>
        <v>0</v>
      </c>
      <c r="S122" s="20">
        <f t="shared" si="5"/>
        <v>0</v>
      </c>
      <c r="T122" s="21">
        <f>IF(OR(ISERROR(FIND(DBCS(検索!C$5),DBCS(B122))),検索!C$5=""),0,1)</f>
        <v>0</v>
      </c>
      <c r="U122" s="22">
        <f>IF(OR(ISERROR(FIND(DBCS(検索!D$5),DBCS(C122))),検索!D$5=""),0,1)</f>
        <v>0</v>
      </c>
      <c r="V122" s="22">
        <f>IF(OR(ISERROR(FIND(検索!E$5,D122)),検索!E$5=""),0,1)</f>
        <v>0</v>
      </c>
      <c r="W122" s="22">
        <f>IF(OR(ISERROR(FIND(検索!F$5,E122)),検索!F$5=""),0,1)</f>
        <v>0</v>
      </c>
      <c r="X122" s="22">
        <f>IF(OR(ISERROR(FIND(検索!G$5,F122)),検索!G$5=""),0,1)</f>
        <v>0</v>
      </c>
      <c r="Y122" s="20">
        <f>IF(OR(検索!J$5="00000",T122&amp;U122&amp;V122&amp;W122&amp;X122&lt;&gt;検索!J$5),0,1)</f>
        <v>0</v>
      </c>
      <c r="Z122" s="23">
        <f t="shared" si="6"/>
        <v>0</v>
      </c>
      <c r="AA122" s="20">
        <f>IF(OR(ISERROR(FIND(DBCS(検索!C$7),DBCS(B122))),検索!C$7=""),0,1)</f>
        <v>0</v>
      </c>
      <c r="AB122" s="20">
        <f>IF(OR(ISERROR(FIND(DBCS(検索!D$7),DBCS(C122))),検索!D$7=""),0,1)</f>
        <v>0</v>
      </c>
      <c r="AC122" s="20">
        <f>IF(OR(ISERROR(FIND(検索!E$7,D122)),検索!E$7=""),0,1)</f>
        <v>0</v>
      </c>
      <c r="AD122" s="20">
        <f>IF(OR(ISERROR(FIND(検索!F$7,E122)),検索!F$7=""),0,1)</f>
        <v>0</v>
      </c>
      <c r="AE122" s="20">
        <f>IF(OR(ISERROR(FIND(検索!G$7,F122)),検索!G$7=""),0,1)</f>
        <v>0</v>
      </c>
      <c r="AF122" s="22">
        <f>IF(OR(検索!J$7="00000",AA122&amp;AB122&amp;AC122&amp;AD122&amp;AE122&lt;&gt;検索!J$7),0,1)</f>
        <v>0</v>
      </c>
      <c r="AG122" s="23">
        <f t="shared" si="7"/>
        <v>0</v>
      </c>
      <c r="AH122" s="20">
        <f>IF(検索!K$3=0,R122,S122)</f>
        <v>0</v>
      </c>
      <c r="AI122" s="20">
        <f>IF(検索!K$5=0,Y122,Z122)</f>
        <v>0</v>
      </c>
      <c r="AJ122" s="20">
        <f>IF(検索!K$7=0,AF122,AG122)</f>
        <v>0</v>
      </c>
      <c r="AK122" s="38">
        <f>IF(IF(検索!J$5="00000",AH122,IF(検索!K$4=0,AH122+AI122,AH122*AI122)*IF(AND(検索!K$6=1,検索!J$7&lt;&gt;"00000"),AJ122,1)+IF(AND(検索!K$6=0,検索!J$7&lt;&gt;"00000"),AJ122,0))&gt;0,MAX($AK$2:AK121)+1,0)</f>
        <v>0</v>
      </c>
    </row>
    <row r="123" spans="7:37" ht="13.5" customHeight="1" x14ac:dyDescent="0.15">
      <c r="G123" s="3">
        <v>122</v>
      </c>
      <c r="H123" s="187">
        <f t="shared" si="4"/>
        <v>0</v>
      </c>
      <c r="I123" s="42"/>
      <c r="M123" s="21">
        <f>IF(OR(ISERROR(FIND(DBCS(検索!C$3),DBCS(B123))),検索!C$3=""),0,1)</f>
        <v>0</v>
      </c>
      <c r="N123" s="22">
        <f>IF(OR(ISERROR(FIND(DBCS(検索!D$3),DBCS(C123))),検索!D$3=""),0,1)</f>
        <v>0</v>
      </c>
      <c r="O123" s="22">
        <f>IF(OR(ISERROR(FIND(検索!E$3,D123)),検索!E$3=""),0,1)</f>
        <v>0</v>
      </c>
      <c r="P123" s="20">
        <f>IF(OR(ISERROR(FIND(検索!F$3,E123)),検索!F$3=""),0,1)</f>
        <v>0</v>
      </c>
      <c r="Q123" s="20">
        <f>IF(OR(ISERROR(FIND(検索!G$3,F123)),検索!G$3=""),0,1)</f>
        <v>0</v>
      </c>
      <c r="R123" s="20">
        <f>IF(OR(検索!J$3="00000",M123&amp;N123&amp;O123&amp;P123&amp;Q123&lt;&gt;検索!J$3),0,1)</f>
        <v>0</v>
      </c>
      <c r="S123" s="20">
        <f t="shared" si="5"/>
        <v>0</v>
      </c>
      <c r="T123" s="21">
        <f>IF(OR(ISERROR(FIND(DBCS(検索!C$5),DBCS(B123))),検索!C$5=""),0,1)</f>
        <v>0</v>
      </c>
      <c r="U123" s="22">
        <f>IF(OR(ISERROR(FIND(DBCS(検索!D$5),DBCS(C123))),検索!D$5=""),0,1)</f>
        <v>0</v>
      </c>
      <c r="V123" s="22">
        <f>IF(OR(ISERROR(FIND(検索!E$5,D123)),検索!E$5=""),0,1)</f>
        <v>0</v>
      </c>
      <c r="W123" s="22">
        <f>IF(OR(ISERROR(FIND(検索!F$5,E123)),検索!F$5=""),0,1)</f>
        <v>0</v>
      </c>
      <c r="X123" s="22">
        <f>IF(OR(ISERROR(FIND(検索!G$5,F123)),検索!G$5=""),0,1)</f>
        <v>0</v>
      </c>
      <c r="Y123" s="20">
        <f>IF(OR(検索!J$5="00000",T123&amp;U123&amp;V123&amp;W123&amp;X123&lt;&gt;検索!J$5),0,1)</f>
        <v>0</v>
      </c>
      <c r="Z123" s="23">
        <f t="shared" si="6"/>
        <v>0</v>
      </c>
      <c r="AA123" s="20">
        <f>IF(OR(ISERROR(FIND(DBCS(検索!C$7),DBCS(B123))),検索!C$7=""),0,1)</f>
        <v>0</v>
      </c>
      <c r="AB123" s="20">
        <f>IF(OR(ISERROR(FIND(DBCS(検索!D$7),DBCS(C123))),検索!D$7=""),0,1)</f>
        <v>0</v>
      </c>
      <c r="AC123" s="20">
        <f>IF(OR(ISERROR(FIND(検索!E$7,D123)),検索!E$7=""),0,1)</f>
        <v>0</v>
      </c>
      <c r="AD123" s="20">
        <f>IF(OR(ISERROR(FIND(検索!F$7,E123)),検索!F$7=""),0,1)</f>
        <v>0</v>
      </c>
      <c r="AE123" s="20">
        <f>IF(OR(ISERROR(FIND(検索!G$7,F123)),検索!G$7=""),0,1)</f>
        <v>0</v>
      </c>
      <c r="AF123" s="22">
        <f>IF(OR(検索!J$7="00000",AA123&amp;AB123&amp;AC123&amp;AD123&amp;AE123&lt;&gt;検索!J$7),0,1)</f>
        <v>0</v>
      </c>
      <c r="AG123" s="23">
        <f t="shared" si="7"/>
        <v>0</v>
      </c>
      <c r="AH123" s="20">
        <f>IF(検索!K$3=0,R123,S123)</f>
        <v>0</v>
      </c>
      <c r="AI123" s="20">
        <f>IF(検索!K$5=0,Y123,Z123)</f>
        <v>0</v>
      </c>
      <c r="AJ123" s="20">
        <f>IF(検索!K$7=0,AF123,AG123)</f>
        <v>0</v>
      </c>
      <c r="AK123" s="38">
        <f>IF(IF(検索!J$5="00000",AH123,IF(検索!K$4=0,AH123+AI123,AH123*AI123)*IF(AND(検索!K$6=1,検索!J$7&lt;&gt;"00000"),AJ123,1)+IF(AND(検索!K$6=0,検索!J$7&lt;&gt;"00000"),AJ123,0))&gt;0,MAX($AK$2:AK122)+1,0)</f>
        <v>0</v>
      </c>
    </row>
    <row r="124" spans="7:37" ht="13.5" customHeight="1" x14ac:dyDescent="0.15">
      <c r="G124" s="3">
        <v>123</v>
      </c>
      <c r="H124" s="187">
        <f t="shared" si="4"/>
        <v>0</v>
      </c>
      <c r="I124" s="42"/>
      <c r="M124" s="21">
        <f>IF(OR(ISERROR(FIND(DBCS(検索!C$3),DBCS(B124))),検索!C$3=""),0,1)</f>
        <v>0</v>
      </c>
      <c r="N124" s="22">
        <f>IF(OR(ISERROR(FIND(DBCS(検索!D$3),DBCS(C124))),検索!D$3=""),0,1)</f>
        <v>0</v>
      </c>
      <c r="O124" s="22">
        <f>IF(OR(ISERROR(FIND(検索!E$3,D124)),検索!E$3=""),0,1)</f>
        <v>0</v>
      </c>
      <c r="P124" s="20">
        <f>IF(OR(ISERROR(FIND(検索!F$3,E124)),検索!F$3=""),0,1)</f>
        <v>0</v>
      </c>
      <c r="Q124" s="20">
        <f>IF(OR(ISERROR(FIND(検索!G$3,F124)),検索!G$3=""),0,1)</f>
        <v>0</v>
      </c>
      <c r="R124" s="20">
        <f>IF(OR(検索!J$3="00000",M124&amp;N124&amp;O124&amp;P124&amp;Q124&lt;&gt;検索!J$3),0,1)</f>
        <v>0</v>
      </c>
      <c r="S124" s="20">
        <f t="shared" si="5"/>
        <v>0</v>
      </c>
      <c r="T124" s="21">
        <f>IF(OR(ISERROR(FIND(DBCS(検索!C$5),DBCS(B124))),検索!C$5=""),0,1)</f>
        <v>0</v>
      </c>
      <c r="U124" s="22">
        <f>IF(OR(ISERROR(FIND(DBCS(検索!D$5),DBCS(C124))),検索!D$5=""),0,1)</f>
        <v>0</v>
      </c>
      <c r="V124" s="22">
        <f>IF(OR(ISERROR(FIND(検索!E$5,D124)),検索!E$5=""),0,1)</f>
        <v>0</v>
      </c>
      <c r="W124" s="22">
        <f>IF(OR(ISERROR(FIND(検索!F$5,E124)),検索!F$5=""),0,1)</f>
        <v>0</v>
      </c>
      <c r="X124" s="22">
        <f>IF(OR(ISERROR(FIND(検索!G$5,F124)),検索!G$5=""),0,1)</f>
        <v>0</v>
      </c>
      <c r="Y124" s="20">
        <f>IF(OR(検索!J$5="00000",T124&amp;U124&amp;V124&amp;W124&amp;X124&lt;&gt;検索!J$5),0,1)</f>
        <v>0</v>
      </c>
      <c r="Z124" s="23">
        <f t="shared" si="6"/>
        <v>0</v>
      </c>
      <c r="AA124" s="20">
        <f>IF(OR(ISERROR(FIND(DBCS(検索!C$7),DBCS(B124))),検索!C$7=""),0,1)</f>
        <v>0</v>
      </c>
      <c r="AB124" s="20">
        <f>IF(OR(ISERROR(FIND(DBCS(検索!D$7),DBCS(C124))),検索!D$7=""),0,1)</f>
        <v>0</v>
      </c>
      <c r="AC124" s="20">
        <f>IF(OR(ISERROR(FIND(検索!E$7,D124)),検索!E$7=""),0,1)</f>
        <v>0</v>
      </c>
      <c r="AD124" s="20">
        <f>IF(OR(ISERROR(FIND(検索!F$7,E124)),検索!F$7=""),0,1)</f>
        <v>0</v>
      </c>
      <c r="AE124" s="20">
        <f>IF(OR(ISERROR(FIND(検索!G$7,F124)),検索!G$7=""),0,1)</f>
        <v>0</v>
      </c>
      <c r="AF124" s="22">
        <f>IF(OR(検索!J$7="00000",AA124&amp;AB124&amp;AC124&amp;AD124&amp;AE124&lt;&gt;検索!J$7),0,1)</f>
        <v>0</v>
      </c>
      <c r="AG124" s="23">
        <f t="shared" si="7"/>
        <v>0</v>
      </c>
      <c r="AH124" s="20">
        <f>IF(検索!K$3=0,R124,S124)</f>
        <v>0</v>
      </c>
      <c r="AI124" s="20">
        <f>IF(検索!K$5=0,Y124,Z124)</f>
        <v>0</v>
      </c>
      <c r="AJ124" s="20">
        <f>IF(検索!K$7=0,AF124,AG124)</f>
        <v>0</v>
      </c>
      <c r="AK124" s="38">
        <f>IF(IF(検索!J$5="00000",AH124,IF(検索!K$4=0,AH124+AI124,AH124*AI124)*IF(AND(検索!K$6=1,検索!J$7&lt;&gt;"00000"),AJ124,1)+IF(AND(検索!K$6=0,検索!J$7&lt;&gt;"00000"),AJ124,0))&gt;0,MAX($AK$2:AK123)+1,0)</f>
        <v>0</v>
      </c>
    </row>
    <row r="125" spans="7:37" ht="13.5" customHeight="1" x14ac:dyDescent="0.15">
      <c r="G125" s="3">
        <v>124</v>
      </c>
      <c r="H125" s="187">
        <f t="shared" si="4"/>
        <v>0</v>
      </c>
      <c r="I125" s="42"/>
      <c r="M125" s="21">
        <f>IF(OR(ISERROR(FIND(DBCS(検索!C$3),DBCS(B125))),検索!C$3=""),0,1)</f>
        <v>0</v>
      </c>
      <c r="N125" s="22">
        <f>IF(OR(ISERROR(FIND(DBCS(検索!D$3),DBCS(C125))),検索!D$3=""),0,1)</f>
        <v>0</v>
      </c>
      <c r="O125" s="22">
        <f>IF(OR(ISERROR(FIND(検索!E$3,D125)),検索!E$3=""),0,1)</f>
        <v>0</v>
      </c>
      <c r="P125" s="20">
        <f>IF(OR(ISERROR(FIND(検索!F$3,E125)),検索!F$3=""),0,1)</f>
        <v>0</v>
      </c>
      <c r="Q125" s="20">
        <f>IF(OR(ISERROR(FIND(検索!G$3,F125)),検索!G$3=""),0,1)</f>
        <v>0</v>
      </c>
      <c r="R125" s="20">
        <f>IF(OR(検索!J$3="00000",M125&amp;N125&amp;O125&amp;P125&amp;Q125&lt;&gt;検索!J$3),0,1)</f>
        <v>0</v>
      </c>
      <c r="S125" s="20">
        <f t="shared" si="5"/>
        <v>0</v>
      </c>
      <c r="T125" s="21">
        <f>IF(OR(ISERROR(FIND(DBCS(検索!C$5),DBCS(B125))),検索!C$5=""),0,1)</f>
        <v>0</v>
      </c>
      <c r="U125" s="22">
        <f>IF(OR(ISERROR(FIND(DBCS(検索!D$5),DBCS(C125))),検索!D$5=""),0,1)</f>
        <v>0</v>
      </c>
      <c r="V125" s="22">
        <f>IF(OR(ISERROR(FIND(検索!E$5,D125)),検索!E$5=""),0,1)</f>
        <v>0</v>
      </c>
      <c r="W125" s="22">
        <f>IF(OR(ISERROR(FIND(検索!F$5,E125)),検索!F$5=""),0,1)</f>
        <v>0</v>
      </c>
      <c r="X125" s="22">
        <f>IF(OR(ISERROR(FIND(検索!G$5,F125)),検索!G$5=""),0,1)</f>
        <v>0</v>
      </c>
      <c r="Y125" s="20">
        <f>IF(OR(検索!J$5="00000",T125&amp;U125&amp;V125&amp;W125&amp;X125&lt;&gt;検索!J$5),0,1)</f>
        <v>0</v>
      </c>
      <c r="Z125" s="23">
        <f t="shared" si="6"/>
        <v>0</v>
      </c>
      <c r="AA125" s="20">
        <f>IF(OR(ISERROR(FIND(DBCS(検索!C$7),DBCS(B125))),検索!C$7=""),0,1)</f>
        <v>0</v>
      </c>
      <c r="AB125" s="20">
        <f>IF(OR(ISERROR(FIND(DBCS(検索!D$7),DBCS(C125))),検索!D$7=""),0,1)</f>
        <v>0</v>
      </c>
      <c r="AC125" s="20">
        <f>IF(OR(ISERROR(FIND(検索!E$7,D125)),検索!E$7=""),0,1)</f>
        <v>0</v>
      </c>
      <c r="AD125" s="20">
        <f>IF(OR(ISERROR(FIND(検索!F$7,E125)),検索!F$7=""),0,1)</f>
        <v>0</v>
      </c>
      <c r="AE125" s="20">
        <f>IF(OR(ISERROR(FIND(検索!G$7,F125)),検索!G$7=""),0,1)</f>
        <v>0</v>
      </c>
      <c r="AF125" s="22">
        <f>IF(OR(検索!J$7="00000",AA125&amp;AB125&amp;AC125&amp;AD125&amp;AE125&lt;&gt;検索!J$7),0,1)</f>
        <v>0</v>
      </c>
      <c r="AG125" s="23">
        <f t="shared" si="7"/>
        <v>0</v>
      </c>
      <c r="AH125" s="20">
        <f>IF(検索!K$3=0,R125,S125)</f>
        <v>0</v>
      </c>
      <c r="AI125" s="20">
        <f>IF(検索!K$5=0,Y125,Z125)</f>
        <v>0</v>
      </c>
      <c r="AJ125" s="20">
        <f>IF(検索!K$7=0,AF125,AG125)</f>
        <v>0</v>
      </c>
      <c r="AK125" s="38">
        <f>IF(IF(検索!J$5="00000",AH125,IF(検索!K$4=0,AH125+AI125,AH125*AI125)*IF(AND(検索!K$6=1,検索!J$7&lt;&gt;"00000"),AJ125,1)+IF(AND(検索!K$6=0,検索!J$7&lt;&gt;"00000"),AJ125,0))&gt;0,MAX($AK$2:AK124)+1,0)</f>
        <v>0</v>
      </c>
    </row>
    <row r="126" spans="7:37" ht="13.5" customHeight="1" x14ac:dyDescent="0.15">
      <c r="G126" s="3">
        <v>125</v>
      </c>
      <c r="H126" s="187">
        <f t="shared" si="4"/>
        <v>0</v>
      </c>
      <c r="I126" s="42"/>
      <c r="M126" s="21">
        <f>IF(OR(ISERROR(FIND(DBCS(検索!C$3),DBCS(B126))),検索!C$3=""),0,1)</f>
        <v>0</v>
      </c>
      <c r="N126" s="22">
        <f>IF(OR(ISERROR(FIND(DBCS(検索!D$3),DBCS(C126))),検索!D$3=""),0,1)</f>
        <v>0</v>
      </c>
      <c r="O126" s="22">
        <f>IF(OR(ISERROR(FIND(検索!E$3,D126)),検索!E$3=""),0,1)</f>
        <v>0</v>
      </c>
      <c r="P126" s="20">
        <f>IF(OR(ISERROR(FIND(検索!F$3,E126)),検索!F$3=""),0,1)</f>
        <v>0</v>
      </c>
      <c r="Q126" s="20">
        <f>IF(OR(ISERROR(FIND(検索!G$3,F126)),検索!G$3=""),0,1)</f>
        <v>0</v>
      </c>
      <c r="R126" s="20">
        <f>IF(OR(検索!J$3="00000",M126&amp;N126&amp;O126&amp;P126&amp;Q126&lt;&gt;検索!J$3),0,1)</f>
        <v>0</v>
      </c>
      <c r="S126" s="20">
        <f t="shared" si="5"/>
        <v>0</v>
      </c>
      <c r="T126" s="21">
        <f>IF(OR(ISERROR(FIND(DBCS(検索!C$5),DBCS(B126))),検索!C$5=""),0,1)</f>
        <v>0</v>
      </c>
      <c r="U126" s="22">
        <f>IF(OR(ISERROR(FIND(DBCS(検索!D$5),DBCS(C126))),検索!D$5=""),0,1)</f>
        <v>0</v>
      </c>
      <c r="V126" s="22">
        <f>IF(OR(ISERROR(FIND(検索!E$5,D126)),検索!E$5=""),0,1)</f>
        <v>0</v>
      </c>
      <c r="W126" s="22">
        <f>IF(OR(ISERROR(FIND(検索!F$5,E126)),検索!F$5=""),0,1)</f>
        <v>0</v>
      </c>
      <c r="X126" s="22">
        <f>IF(OR(ISERROR(FIND(検索!G$5,F126)),検索!G$5=""),0,1)</f>
        <v>0</v>
      </c>
      <c r="Y126" s="20">
        <f>IF(OR(検索!J$5="00000",T126&amp;U126&amp;V126&amp;W126&amp;X126&lt;&gt;検索!J$5),0,1)</f>
        <v>0</v>
      </c>
      <c r="Z126" s="23">
        <f t="shared" si="6"/>
        <v>0</v>
      </c>
      <c r="AA126" s="20">
        <f>IF(OR(ISERROR(FIND(DBCS(検索!C$7),DBCS(B126))),検索!C$7=""),0,1)</f>
        <v>0</v>
      </c>
      <c r="AB126" s="20">
        <f>IF(OR(ISERROR(FIND(DBCS(検索!D$7),DBCS(C126))),検索!D$7=""),0,1)</f>
        <v>0</v>
      </c>
      <c r="AC126" s="20">
        <f>IF(OR(ISERROR(FIND(検索!E$7,D126)),検索!E$7=""),0,1)</f>
        <v>0</v>
      </c>
      <c r="AD126" s="20">
        <f>IF(OR(ISERROR(FIND(検索!F$7,E126)),検索!F$7=""),0,1)</f>
        <v>0</v>
      </c>
      <c r="AE126" s="20">
        <f>IF(OR(ISERROR(FIND(検索!G$7,F126)),検索!G$7=""),0,1)</f>
        <v>0</v>
      </c>
      <c r="AF126" s="22">
        <f>IF(OR(検索!J$7="00000",AA126&amp;AB126&amp;AC126&amp;AD126&amp;AE126&lt;&gt;検索!J$7),0,1)</f>
        <v>0</v>
      </c>
      <c r="AG126" s="23">
        <f t="shared" si="7"/>
        <v>0</v>
      </c>
      <c r="AH126" s="20">
        <f>IF(検索!K$3=0,R126,S126)</f>
        <v>0</v>
      </c>
      <c r="AI126" s="20">
        <f>IF(検索!K$5=0,Y126,Z126)</f>
        <v>0</v>
      </c>
      <c r="AJ126" s="20">
        <f>IF(検索!K$7=0,AF126,AG126)</f>
        <v>0</v>
      </c>
      <c r="AK126" s="38">
        <f>IF(IF(検索!J$5="00000",AH126,IF(検索!K$4=0,AH126+AI126,AH126*AI126)*IF(AND(検索!K$6=1,検索!J$7&lt;&gt;"00000"),AJ126,1)+IF(AND(検索!K$6=0,検索!J$7&lt;&gt;"00000"),AJ126,0))&gt;0,MAX($AK$2:AK125)+1,0)</f>
        <v>0</v>
      </c>
    </row>
    <row r="127" spans="7:37" ht="13.5" customHeight="1" x14ac:dyDescent="0.15">
      <c r="G127" s="3">
        <v>126</v>
      </c>
      <c r="H127" s="187">
        <f t="shared" si="4"/>
        <v>0</v>
      </c>
      <c r="I127" s="42"/>
      <c r="M127" s="21">
        <f>IF(OR(ISERROR(FIND(DBCS(検索!C$3),DBCS(B127))),検索!C$3=""),0,1)</f>
        <v>0</v>
      </c>
      <c r="N127" s="22">
        <f>IF(OR(ISERROR(FIND(DBCS(検索!D$3),DBCS(C127))),検索!D$3=""),0,1)</f>
        <v>0</v>
      </c>
      <c r="O127" s="22">
        <f>IF(OR(ISERROR(FIND(検索!E$3,D127)),検索!E$3=""),0,1)</f>
        <v>0</v>
      </c>
      <c r="P127" s="20">
        <f>IF(OR(ISERROR(FIND(検索!F$3,E127)),検索!F$3=""),0,1)</f>
        <v>0</v>
      </c>
      <c r="Q127" s="20">
        <f>IF(OR(ISERROR(FIND(検索!G$3,F127)),検索!G$3=""),0,1)</f>
        <v>0</v>
      </c>
      <c r="R127" s="20">
        <f>IF(OR(検索!J$3="00000",M127&amp;N127&amp;O127&amp;P127&amp;Q127&lt;&gt;検索!J$3),0,1)</f>
        <v>0</v>
      </c>
      <c r="S127" s="20">
        <f t="shared" si="5"/>
        <v>0</v>
      </c>
      <c r="T127" s="21">
        <f>IF(OR(ISERROR(FIND(DBCS(検索!C$5),DBCS(B127))),検索!C$5=""),0,1)</f>
        <v>0</v>
      </c>
      <c r="U127" s="22">
        <f>IF(OR(ISERROR(FIND(DBCS(検索!D$5),DBCS(C127))),検索!D$5=""),0,1)</f>
        <v>0</v>
      </c>
      <c r="V127" s="22">
        <f>IF(OR(ISERROR(FIND(検索!E$5,D127)),検索!E$5=""),0,1)</f>
        <v>0</v>
      </c>
      <c r="W127" s="22">
        <f>IF(OR(ISERROR(FIND(検索!F$5,E127)),検索!F$5=""),0,1)</f>
        <v>0</v>
      </c>
      <c r="X127" s="22">
        <f>IF(OR(ISERROR(FIND(検索!G$5,F127)),検索!G$5=""),0,1)</f>
        <v>0</v>
      </c>
      <c r="Y127" s="20">
        <f>IF(OR(検索!J$5="00000",T127&amp;U127&amp;V127&amp;W127&amp;X127&lt;&gt;検索!J$5),0,1)</f>
        <v>0</v>
      </c>
      <c r="Z127" s="23">
        <f t="shared" si="6"/>
        <v>0</v>
      </c>
      <c r="AA127" s="20">
        <f>IF(OR(ISERROR(FIND(DBCS(検索!C$7),DBCS(B127))),検索!C$7=""),0,1)</f>
        <v>0</v>
      </c>
      <c r="AB127" s="20">
        <f>IF(OR(ISERROR(FIND(DBCS(検索!D$7),DBCS(C127))),検索!D$7=""),0,1)</f>
        <v>0</v>
      </c>
      <c r="AC127" s="20">
        <f>IF(OR(ISERROR(FIND(検索!E$7,D127)),検索!E$7=""),0,1)</f>
        <v>0</v>
      </c>
      <c r="AD127" s="20">
        <f>IF(OR(ISERROR(FIND(検索!F$7,E127)),検索!F$7=""),0,1)</f>
        <v>0</v>
      </c>
      <c r="AE127" s="20">
        <f>IF(OR(ISERROR(FIND(検索!G$7,F127)),検索!G$7=""),0,1)</f>
        <v>0</v>
      </c>
      <c r="AF127" s="22">
        <f>IF(OR(検索!J$7="00000",AA127&amp;AB127&amp;AC127&amp;AD127&amp;AE127&lt;&gt;検索!J$7),0,1)</f>
        <v>0</v>
      </c>
      <c r="AG127" s="23">
        <f t="shared" si="7"/>
        <v>0</v>
      </c>
      <c r="AH127" s="20">
        <f>IF(検索!K$3=0,R127,S127)</f>
        <v>0</v>
      </c>
      <c r="AI127" s="20">
        <f>IF(検索!K$5=0,Y127,Z127)</f>
        <v>0</v>
      </c>
      <c r="AJ127" s="20">
        <f>IF(検索!K$7=0,AF127,AG127)</f>
        <v>0</v>
      </c>
      <c r="AK127" s="38">
        <f>IF(IF(検索!J$5="00000",AH127,IF(検索!K$4=0,AH127+AI127,AH127*AI127)*IF(AND(検索!K$6=1,検索!J$7&lt;&gt;"00000"),AJ127,1)+IF(AND(検索!K$6=0,検索!J$7&lt;&gt;"00000"),AJ127,0))&gt;0,MAX($AK$2:AK126)+1,0)</f>
        <v>0</v>
      </c>
    </row>
    <row r="128" spans="7:37" ht="13.5" customHeight="1" x14ac:dyDescent="0.15">
      <c r="G128" s="3">
        <v>127</v>
      </c>
      <c r="H128" s="187">
        <f t="shared" si="4"/>
        <v>0</v>
      </c>
      <c r="I128" s="42"/>
      <c r="M128" s="21">
        <f>IF(OR(ISERROR(FIND(DBCS(検索!C$3),DBCS(B128))),検索!C$3=""),0,1)</f>
        <v>0</v>
      </c>
      <c r="N128" s="22">
        <f>IF(OR(ISERROR(FIND(DBCS(検索!D$3),DBCS(C128))),検索!D$3=""),0,1)</f>
        <v>0</v>
      </c>
      <c r="O128" s="22">
        <f>IF(OR(ISERROR(FIND(検索!E$3,D128)),検索!E$3=""),0,1)</f>
        <v>0</v>
      </c>
      <c r="P128" s="20">
        <f>IF(OR(ISERROR(FIND(検索!F$3,E128)),検索!F$3=""),0,1)</f>
        <v>0</v>
      </c>
      <c r="Q128" s="20">
        <f>IF(OR(ISERROR(FIND(検索!G$3,F128)),検索!G$3=""),0,1)</f>
        <v>0</v>
      </c>
      <c r="R128" s="20">
        <f>IF(OR(検索!J$3="00000",M128&amp;N128&amp;O128&amp;P128&amp;Q128&lt;&gt;検索!J$3),0,1)</f>
        <v>0</v>
      </c>
      <c r="S128" s="20">
        <f t="shared" si="5"/>
        <v>0</v>
      </c>
      <c r="T128" s="21">
        <f>IF(OR(ISERROR(FIND(DBCS(検索!C$5),DBCS(B128))),検索!C$5=""),0,1)</f>
        <v>0</v>
      </c>
      <c r="U128" s="22">
        <f>IF(OR(ISERROR(FIND(DBCS(検索!D$5),DBCS(C128))),検索!D$5=""),0,1)</f>
        <v>0</v>
      </c>
      <c r="V128" s="22">
        <f>IF(OR(ISERROR(FIND(検索!E$5,D128)),検索!E$5=""),0,1)</f>
        <v>0</v>
      </c>
      <c r="W128" s="22">
        <f>IF(OR(ISERROR(FIND(検索!F$5,E128)),検索!F$5=""),0,1)</f>
        <v>0</v>
      </c>
      <c r="X128" s="22">
        <f>IF(OR(ISERROR(FIND(検索!G$5,F128)),検索!G$5=""),0,1)</f>
        <v>0</v>
      </c>
      <c r="Y128" s="20">
        <f>IF(OR(検索!J$5="00000",T128&amp;U128&amp;V128&amp;W128&amp;X128&lt;&gt;検索!J$5),0,1)</f>
        <v>0</v>
      </c>
      <c r="Z128" s="23">
        <f t="shared" si="6"/>
        <v>0</v>
      </c>
      <c r="AA128" s="20">
        <f>IF(OR(ISERROR(FIND(DBCS(検索!C$7),DBCS(B128))),検索!C$7=""),0,1)</f>
        <v>0</v>
      </c>
      <c r="AB128" s="20">
        <f>IF(OR(ISERROR(FIND(DBCS(検索!D$7),DBCS(C128))),検索!D$7=""),0,1)</f>
        <v>0</v>
      </c>
      <c r="AC128" s="20">
        <f>IF(OR(ISERROR(FIND(検索!E$7,D128)),検索!E$7=""),0,1)</f>
        <v>0</v>
      </c>
      <c r="AD128" s="20">
        <f>IF(OR(ISERROR(FIND(検索!F$7,E128)),検索!F$7=""),0,1)</f>
        <v>0</v>
      </c>
      <c r="AE128" s="20">
        <f>IF(OR(ISERROR(FIND(検索!G$7,F128)),検索!G$7=""),0,1)</f>
        <v>0</v>
      </c>
      <c r="AF128" s="22">
        <f>IF(OR(検索!J$7="00000",AA128&amp;AB128&amp;AC128&amp;AD128&amp;AE128&lt;&gt;検索!J$7),0,1)</f>
        <v>0</v>
      </c>
      <c r="AG128" s="23">
        <f t="shared" si="7"/>
        <v>0</v>
      </c>
      <c r="AH128" s="20">
        <f>IF(検索!K$3=0,R128,S128)</f>
        <v>0</v>
      </c>
      <c r="AI128" s="20">
        <f>IF(検索!K$5=0,Y128,Z128)</f>
        <v>0</v>
      </c>
      <c r="AJ128" s="20">
        <f>IF(検索!K$7=0,AF128,AG128)</f>
        <v>0</v>
      </c>
      <c r="AK128" s="38">
        <f>IF(IF(検索!J$5="00000",AH128,IF(検索!K$4=0,AH128+AI128,AH128*AI128)*IF(AND(検索!K$6=1,検索!J$7&lt;&gt;"00000"),AJ128,1)+IF(AND(検索!K$6=0,検索!J$7&lt;&gt;"00000"),AJ128,0))&gt;0,MAX($AK$2:AK127)+1,0)</f>
        <v>0</v>
      </c>
    </row>
    <row r="129" spans="7:37" ht="13.5" customHeight="1" x14ac:dyDescent="0.15">
      <c r="G129" s="3">
        <v>128</v>
      </c>
      <c r="H129" s="187">
        <f t="shared" si="4"/>
        <v>0</v>
      </c>
      <c r="I129" s="42"/>
      <c r="M129" s="21">
        <f>IF(OR(ISERROR(FIND(DBCS(検索!C$3),DBCS(B129))),検索!C$3=""),0,1)</f>
        <v>0</v>
      </c>
      <c r="N129" s="22">
        <f>IF(OR(ISERROR(FIND(DBCS(検索!D$3),DBCS(C129))),検索!D$3=""),0,1)</f>
        <v>0</v>
      </c>
      <c r="O129" s="22">
        <f>IF(OR(ISERROR(FIND(検索!E$3,D129)),検索!E$3=""),0,1)</f>
        <v>0</v>
      </c>
      <c r="P129" s="20">
        <f>IF(OR(ISERROR(FIND(検索!F$3,E129)),検索!F$3=""),0,1)</f>
        <v>0</v>
      </c>
      <c r="Q129" s="20">
        <f>IF(OR(ISERROR(FIND(検索!G$3,F129)),検索!G$3=""),0,1)</f>
        <v>0</v>
      </c>
      <c r="R129" s="20">
        <f>IF(OR(検索!J$3="00000",M129&amp;N129&amp;O129&amp;P129&amp;Q129&lt;&gt;検索!J$3),0,1)</f>
        <v>0</v>
      </c>
      <c r="S129" s="20">
        <f t="shared" si="5"/>
        <v>0</v>
      </c>
      <c r="T129" s="21">
        <f>IF(OR(ISERROR(FIND(DBCS(検索!C$5),DBCS(B129))),検索!C$5=""),0,1)</f>
        <v>0</v>
      </c>
      <c r="U129" s="22">
        <f>IF(OR(ISERROR(FIND(DBCS(検索!D$5),DBCS(C129))),検索!D$5=""),0,1)</f>
        <v>0</v>
      </c>
      <c r="V129" s="22">
        <f>IF(OR(ISERROR(FIND(検索!E$5,D129)),検索!E$5=""),0,1)</f>
        <v>0</v>
      </c>
      <c r="W129" s="22">
        <f>IF(OR(ISERROR(FIND(検索!F$5,E129)),検索!F$5=""),0,1)</f>
        <v>0</v>
      </c>
      <c r="X129" s="22">
        <f>IF(OR(ISERROR(FIND(検索!G$5,F129)),検索!G$5=""),0,1)</f>
        <v>0</v>
      </c>
      <c r="Y129" s="20">
        <f>IF(OR(検索!J$5="00000",T129&amp;U129&amp;V129&amp;W129&amp;X129&lt;&gt;検索!J$5),0,1)</f>
        <v>0</v>
      </c>
      <c r="Z129" s="23">
        <f t="shared" si="6"/>
        <v>0</v>
      </c>
      <c r="AA129" s="20">
        <f>IF(OR(ISERROR(FIND(DBCS(検索!C$7),DBCS(B129))),検索!C$7=""),0,1)</f>
        <v>0</v>
      </c>
      <c r="AB129" s="20">
        <f>IF(OR(ISERROR(FIND(DBCS(検索!D$7),DBCS(C129))),検索!D$7=""),0,1)</f>
        <v>0</v>
      </c>
      <c r="AC129" s="20">
        <f>IF(OR(ISERROR(FIND(検索!E$7,D129)),検索!E$7=""),0,1)</f>
        <v>0</v>
      </c>
      <c r="AD129" s="20">
        <f>IF(OR(ISERROR(FIND(検索!F$7,E129)),検索!F$7=""),0,1)</f>
        <v>0</v>
      </c>
      <c r="AE129" s="20">
        <f>IF(OR(ISERROR(FIND(検索!G$7,F129)),検索!G$7=""),0,1)</f>
        <v>0</v>
      </c>
      <c r="AF129" s="22">
        <f>IF(OR(検索!J$7="00000",AA129&amp;AB129&amp;AC129&amp;AD129&amp;AE129&lt;&gt;検索!J$7),0,1)</f>
        <v>0</v>
      </c>
      <c r="AG129" s="23">
        <f t="shared" si="7"/>
        <v>0</v>
      </c>
      <c r="AH129" s="20">
        <f>IF(検索!K$3=0,R129,S129)</f>
        <v>0</v>
      </c>
      <c r="AI129" s="20">
        <f>IF(検索!K$5=0,Y129,Z129)</f>
        <v>0</v>
      </c>
      <c r="AJ129" s="20">
        <f>IF(検索!K$7=0,AF129,AG129)</f>
        <v>0</v>
      </c>
      <c r="AK129" s="38">
        <f>IF(IF(検索!J$5="00000",AH129,IF(検索!K$4=0,AH129+AI129,AH129*AI129)*IF(AND(検索!K$6=1,検索!J$7&lt;&gt;"00000"),AJ129,1)+IF(AND(検索!K$6=0,検索!J$7&lt;&gt;"00000"),AJ129,0))&gt;0,MAX($AK$2:AK128)+1,0)</f>
        <v>0</v>
      </c>
    </row>
    <row r="130" spans="7:37" ht="13.5" customHeight="1" x14ac:dyDescent="0.15">
      <c r="G130" s="3">
        <v>129</v>
      </c>
      <c r="H130" s="187">
        <f t="shared" si="4"/>
        <v>0</v>
      </c>
      <c r="I130" s="42"/>
      <c r="M130" s="21">
        <f>IF(OR(ISERROR(FIND(DBCS(検索!C$3),DBCS(B130))),検索!C$3=""),0,1)</f>
        <v>0</v>
      </c>
      <c r="N130" s="22">
        <f>IF(OR(ISERROR(FIND(DBCS(検索!D$3),DBCS(C130))),検索!D$3=""),0,1)</f>
        <v>0</v>
      </c>
      <c r="O130" s="22">
        <f>IF(OR(ISERROR(FIND(検索!E$3,D130)),検索!E$3=""),0,1)</f>
        <v>0</v>
      </c>
      <c r="P130" s="20">
        <f>IF(OR(ISERROR(FIND(検索!F$3,E130)),検索!F$3=""),0,1)</f>
        <v>0</v>
      </c>
      <c r="Q130" s="20">
        <f>IF(OR(ISERROR(FIND(検索!G$3,F130)),検索!G$3=""),0,1)</f>
        <v>0</v>
      </c>
      <c r="R130" s="20">
        <f>IF(OR(検索!J$3="00000",M130&amp;N130&amp;O130&amp;P130&amp;Q130&lt;&gt;検索!J$3),0,1)</f>
        <v>0</v>
      </c>
      <c r="S130" s="20">
        <f t="shared" si="5"/>
        <v>0</v>
      </c>
      <c r="T130" s="21">
        <f>IF(OR(ISERROR(FIND(DBCS(検索!C$5),DBCS(B130))),検索!C$5=""),0,1)</f>
        <v>0</v>
      </c>
      <c r="U130" s="22">
        <f>IF(OR(ISERROR(FIND(DBCS(検索!D$5),DBCS(C130))),検索!D$5=""),0,1)</f>
        <v>0</v>
      </c>
      <c r="V130" s="22">
        <f>IF(OR(ISERROR(FIND(検索!E$5,D130)),検索!E$5=""),0,1)</f>
        <v>0</v>
      </c>
      <c r="W130" s="22">
        <f>IF(OR(ISERROR(FIND(検索!F$5,E130)),検索!F$5=""),0,1)</f>
        <v>0</v>
      </c>
      <c r="X130" s="22">
        <f>IF(OR(ISERROR(FIND(検索!G$5,F130)),検索!G$5=""),0,1)</f>
        <v>0</v>
      </c>
      <c r="Y130" s="20">
        <f>IF(OR(検索!J$5="00000",T130&amp;U130&amp;V130&amp;W130&amp;X130&lt;&gt;検索!J$5),0,1)</f>
        <v>0</v>
      </c>
      <c r="Z130" s="23">
        <f t="shared" si="6"/>
        <v>0</v>
      </c>
      <c r="AA130" s="20">
        <f>IF(OR(ISERROR(FIND(DBCS(検索!C$7),DBCS(B130))),検索!C$7=""),0,1)</f>
        <v>0</v>
      </c>
      <c r="AB130" s="20">
        <f>IF(OR(ISERROR(FIND(DBCS(検索!D$7),DBCS(C130))),検索!D$7=""),0,1)</f>
        <v>0</v>
      </c>
      <c r="AC130" s="20">
        <f>IF(OR(ISERROR(FIND(検索!E$7,D130)),検索!E$7=""),0,1)</f>
        <v>0</v>
      </c>
      <c r="AD130" s="20">
        <f>IF(OR(ISERROR(FIND(検索!F$7,E130)),検索!F$7=""),0,1)</f>
        <v>0</v>
      </c>
      <c r="AE130" s="20">
        <f>IF(OR(ISERROR(FIND(検索!G$7,F130)),検索!G$7=""),0,1)</f>
        <v>0</v>
      </c>
      <c r="AF130" s="22">
        <f>IF(OR(検索!J$7="00000",AA130&amp;AB130&amp;AC130&amp;AD130&amp;AE130&lt;&gt;検索!J$7),0,1)</f>
        <v>0</v>
      </c>
      <c r="AG130" s="23">
        <f t="shared" si="7"/>
        <v>0</v>
      </c>
      <c r="AH130" s="20">
        <f>IF(検索!K$3=0,R130,S130)</f>
        <v>0</v>
      </c>
      <c r="AI130" s="20">
        <f>IF(検索!K$5=0,Y130,Z130)</f>
        <v>0</v>
      </c>
      <c r="AJ130" s="20">
        <f>IF(検索!K$7=0,AF130,AG130)</f>
        <v>0</v>
      </c>
      <c r="AK130" s="38">
        <f>IF(IF(検索!J$5="00000",AH130,IF(検索!K$4=0,AH130+AI130,AH130*AI130)*IF(AND(検索!K$6=1,検索!J$7&lt;&gt;"00000"),AJ130,1)+IF(AND(検索!K$6=0,検索!J$7&lt;&gt;"00000"),AJ130,0))&gt;0,MAX($AK$2:AK129)+1,0)</f>
        <v>0</v>
      </c>
    </row>
    <row r="131" spans="7:37" ht="13.5" customHeight="1" x14ac:dyDescent="0.15">
      <c r="G131" s="3">
        <v>130</v>
      </c>
      <c r="H131" s="187">
        <f t="shared" ref="H131:H194" si="8">SUMIF(B$2:B$500,B131,J$2:J$500)</f>
        <v>0</v>
      </c>
      <c r="I131" s="42"/>
      <c r="M131" s="21">
        <f>IF(OR(ISERROR(FIND(DBCS(検索!C$3),DBCS(B131))),検索!C$3=""),0,1)</f>
        <v>0</v>
      </c>
      <c r="N131" s="22">
        <f>IF(OR(ISERROR(FIND(DBCS(検索!D$3),DBCS(C131))),検索!D$3=""),0,1)</f>
        <v>0</v>
      </c>
      <c r="O131" s="22">
        <f>IF(OR(ISERROR(FIND(検索!E$3,D131)),検索!E$3=""),0,1)</f>
        <v>0</v>
      </c>
      <c r="P131" s="20">
        <f>IF(OR(ISERROR(FIND(検索!F$3,E131)),検索!F$3=""),0,1)</f>
        <v>0</v>
      </c>
      <c r="Q131" s="20">
        <f>IF(OR(ISERROR(FIND(検索!G$3,F131)),検索!G$3=""),0,1)</f>
        <v>0</v>
      </c>
      <c r="R131" s="20">
        <f>IF(OR(検索!J$3="00000",M131&amp;N131&amp;O131&amp;P131&amp;Q131&lt;&gt;検索!J$3),0,1)</f>
        <v>0</v>
      </c>
      <c r="S131" s="20">
        <f t="shared" ref="S131:S194" si="9">IF(SUM(M131:Q131)=0,0,1)</f>
        <v>0</v>
      </c>
      <c r="T131" s="21">
        <f>IF(OR(ISERROR(FIND(DBCS(検索!C$5),DBCS(B131))),検索!C$5=""),0,1)</f>
        <v>0</v>
      </c>
      <c r="U131" s="22">
        <f>IF(OR(ISERROR(FIND(DBCS(検索!D$5),DBCS(C131))),検索!D$5=""),0,1)</f>
        <v>0</v>
      </c>
      <c r="V131" s="22">
        <f>IF(OR(ISERROR(FIND(検索!E$5,D131)),検索!E$5=""),0,1)</f>
        <v>0</v>
      </c>
      <c r="W131" s="22">
        <f>IF(OR(ISERROR(FIND(検索!F$5,E131)),検索!F$5=""),0,1)</f>
        <v>0</v>
      </c>
      <c r="X131" s="22">
        <f>IF(OR(ISERROR(FIND(検索!G$5,F131)),検索!G$5=""),0,1)</f>
        <v>0</v>
      </c>
      <c r="Y131" s="20">
        <f>IF(OR(検索!J$5="00000",T131&amp;U131&amp;V131&amp;W131&amp;X131&lt;&gt;検索!J$5),0,1)</f>
        <v>0</v>
      </c>
      <c r="Z131" s="23">
        <f t="shared" ref="Z131:Z194" si="10">IF(SUM(T131:X131)=0,0,1)</f>
        <v>0</v>
      </c>
      <c r="AA131" s="20">
        <f>IF(OR(ISERROR(FIND(DBCS(検索!C$7),DBCS(B131))),検索!C$7=""),0,1)</f>
        <v>0</v>
      </c>
      <c r="AB131" s="20">
        <f>IF(OR(ISERROR(FIND(DBCS(検索!D$7),DBCS(C131))),検索!D$7=""),0,1)</f>
        <v>0</v>
      </c>
      <c r="AC131" s="20">
        <f>IF(OR(ISERROR(FIND(検索!E$7,D131)),検索!E$7=""),0,1)</f>
        <v>0</v>
      </c>
      <c r="AD131" s="20">
        <f>IF(OR(ISERROR(FIND(検索!F$7,E131)),検索!F$7=""),0,1)</f>
        <v>0</v>
      </c>
      <c r="AE131" s="20">
        <f>IF(OR(ISERROR(FIND(検索!G$7,F131)),検索!G$7=""),0,1)</f>
        <v>0</v>
      </c>
      <c r="AF131" s="22">
        <f>IF(OR(検索!J$7="00000",AA131&amp;AB131&amp;AC131&amp;AD131&amp;AE131&lt;&gt;検索!J$7),0,1)</f>
        <v>0</v>
      </c>
      <c r="AG131" s="23">
        <f t="shared" ref="AG131:AG194" si="11">IF(SUM(AA131:AE131)=0,0,1)</f>
        <v>0</v>
      </c>
      <c r="AH131" s="20">
        <f>IF(検索!K$3=0,R131,S131)</f>
        <v>0</v>
      </c>
      <c r="AI131" s="20">
        <f>IF(検索!K$5=0,Y131,Z131)</f>
        <v>0</v>
      </c>
      <c r="AJ131" s="20">
        <f>IF(検索!K$7=0,AF131,AG131)</f>
        <v>0</v>
      </c>
      <c r="AK131" s="38">
        <f>IF(IF(検索!J$5="00000",AH131,IF(検索!K$4=0,AH131+AI131,AH131*AI131)*IF(AND(検索!K$6=1,検索!J$7&lt;&gt;"00000"),AJ131,1)+IF(AND(検索!K$6=0,検索!J$7&lt;&gt;"00000"),AJ131,0))&gt;0,MAX($AK$2:AK130)+1,0)</f>
        <v>0</v>
      </c>
    </row>
    <row r="132" spans="7:37" ht="13.5" customHeight="1" x14ac:dyDescent="0.15">
      <c r="G132" s="3">
        <v>131</v>
      </c>
      <c r="H132" s="187">
        <f t="shared" si="8"/>
        <v>0</v>
      </c>
      <c r="I132" s="42"/>
      <c r="M132" s="21">
        <f>IF(OR(ISERROR(FIND(DBCS(検索!C$3),DBCS(B132))),検索!C$3=""),0,1)</f>
        <v>0</v>
      </c>
      <c r="N132" s="22">
        <f>IF(OR(ISERROR(FIND(DBCS(検索!D$3),DBCS(C132))),検索!D$3=""),0,1)</f>
        <v>0</v>
      </c>
      <c r="O132" s="22">
        <f>IF(OR(ISERROR(FIND(検索!E$3,D132)),検索!E$3=""),0,1)</f>
        <v>0</v>
      </c>
      <c r="P132" s="20">
        <f>IF(OR(ISERROR(FIND(検索!F$3,E132)),検索!F$3=""),0,1)</f>
        <v>0</v>
      </c>
      <c r="Q132" s="20">
        <f>IF(OR(ISERROR(FIND(検索!G$3,F132)),検索!G$3=""),0,1)</f>
        <v>0</v>
      </c>
      <c r="R132" s="20">
        <f>IF(OR(検索!J$3="00000",M132&amp;N132&amp;O132&amp;P132&amp;Q132&lt;&gt;検索!J$3),0,1)</f>
        <v>0</v>
      </c>
      <c r="S132" s="20">
        <f t="shared" si="9"/>
        <v>0</v>
      </c>
      <c r="T132" s="21">
        <f>IF(OR(ISERROR(FIND(DBCS(検索!C$5),DBCS(B132))),検索!C$5=""),0,1)</f>
        <v>0</v>
      </c>
      <c r="U132" s="22">
        <f>IF(OR(ISERROR(FIND(DBCS(検索!D$5),DBCS(C132))),検索!D$5=""),0,1)</f>
        <v>0</v>
      </c>
      <c r="V132" s="22">
        <f>IF(OR(ISERROR(FIND(検索!E$5,D132)),検索!E$5=""),0,1)</f>
        <v>0</v>
      </c>
      <c r="W132" s="22">
        <f>IF(OR(ISERROR(FIND(検索!F$5,E132)),検索!F$5=""),0,1)</f>
        <v>0</v>
      </c>
      <c r="X132" s="22">
        <f>IF(OR(ISERROR(FIND(検索!G$5,F132)),検索!G$5=""),0,1)</f>
        <v>0</v>
      </c>
      <c r="Y132" s="20">
        <f>IF(OR(検索!J$5="00000",T132&amp;U132&amp;V132&amp;W132&amp;X132&lt;&gt;検索!J$5),0,1)</f>
        <v>0</v>
      </c>
      <c r="Z132" s="23">
        <f t="shared" si="10"/>
        <v>0</v>
      </c>
      <c r="AA132" s="20">
        <f>IF(OR(ISERROR(FIND(DBCS(検索!C$7),DBCS(B132))),検索!C$7=""),0,1)</f>
        <v>0</v>
      </c>
      <c r="AB132" s="20">
        <f>IF(OR(ISERROR(FIND(DBCS(検索!D$7),DBCS(C132))),検索!D$7=""),0,1)</f>
        <v>0</v>
      </c>
      <c r="AC132" s="20">
        <f>IF(OR(ISERROR(FIND(検索!E$7,D132)),検索!E$7=""),0,1)</f>
        <v>0</v>
      </c>
      <c r="AD132" s="20">
        <f>IF(OR(ISERROR(FIND(検索!F$7,E132)),検索!F$7=""),0,1)</f>
        <v>0</v>
      </c>
      <c r="AE132" s="20">
        <f>IF(OR(ISERROR(FIND(検索!G$7,F132)),検索!G$7=""),0,1)</f>
        <v>0</v>
      </c>
      <c r="AF132" s="22">
        <f>IF(OR(検索!J$7="00000",AA132&amp;AB132&amp;AC132&amp;AD132&amp;AE132&lt;&gt;検索!J$7),0,1)</f>
        <v>0</v>
      </c>
      <c r="AG132" s="23">
        <f t="shared" si="11"/>
        <v>0</v>
      </c>
      <c r="AH132" s="20">
        <f>IF(検索!K$3=0,R132,S132)</f>
        <v>0</v>
      </c>
      <c r="AI132" s="20">
        <f>IF(検索!K$5=0,Y132,Z132)</f>
        <v>0</v>
      </c>
      <c r="AJ132" s="20">
        <f>IF(検索!K$7=0,AF132,AG132)</f>
        <v>0</v>
      </c>
      <c r="AK132" s="38">
        <f>IF(IF(検索!J$5="00000",AH132,IF(検索!K$4=0,AH132+AI132,AH132*AI132)*IF(AND(検索!K$6=1,検索!J$7&lt;&gt;"00000"),AJ132,1)+IF(AND(検索!K$6=0,検索!J$7&lt;&gt;"00000"),AJ132,0))&gt;0,MAX($AK$2:AK131)+1,0)</f>
        <v>0</v>
      </c>
    </row>
    <row r="133" spans="7:37" ht="13.5" customHeight="1" x14ac:dyDescent="0.15">
      <c r="G133" s="3">
        <v>132</v>
      </c>
      <c r="H133" s="187">
        <f t="shared" si="8"/>
        <v>0</v>
      </c>
      <c r="I133" s="42"/>
      <c r="M133" s="21">
        <f>IF(OR(ISERROR(FIND(DBCS(検索!C$3),DBCS(B133))),検索!C$3=""),0,1)</f>
        <v>0</v>
      </c>
      <c r="N133" s="22">
        <f>IF(OR(ISERROR(FIND(DBCS(検索!D$3),DBCS(C133))),検索!D$3=""),0,1)</f>
        <v>0</v>
      </c>
      <c r="O133" s="22">
        <f>IF(OR(ISERROR(FIND(検索!E$3,D133)),検索!E$3=""),0,1)</f>
        <v>0</v>
      </c>
      <c r="P133" s="20">
        <f>IF(OR(ISERROR(FIND(検索!F$3,E133)),検索!F$3=""),0,1)</f>
        <v>0</v>
      </c>
      <c r="Q133" s="20">
        <f>IF(OR(ISERROR(FIND(検索!G$3,F133)),検索!G$3=""),0,1)</f>
        <v>0</v>
      </c>
      <c r="R133" s="20">
        <f>IF(OR(検索!J$3="00000",M133&amp;N133&amp;O133&amp;P133&amp;Q133&lt;&gt;検索!J$3),0,1)</f>
        <v>0</v>
      </c>
      <c r="S133" s="20">
        <f t="shared" si="9"/>
        <v>0</v>
      </c>
      <c r="T133" s="21">
        <f>IF(OR(ISERROR(FIND(DBCS(検索!C$5),DBCS(B133))),検索!C$5=""),0,1)</f>
        <v>0</v>
      </c>
      <c r="U133" s="22">
        <f>IF(OR(ISERROR(FIND(DBCS(検索!D$5),DBCS(C133))),検索!D$5=""),0,1)</f>
        <v>0</v>
      </c>
      <c r="V133" s="22">
        <f>IF(OR(ISERROR(FIND(検索!E$5,D133)),検索!E$5=""),0,1)</f>
        <v>0</v>
      </c>
      <c r="W133" s="22">
        <f>IF(OR(ISERROR(FIND(検索!F$5,E133)),検索!F$5=""),0,1)</f>
        <v>0</v>
      </c>
      <c r="X133" s="22">
        <f>IF(OR(ISERROR(FIND(検索!G$5,F133)),検索!G$5=""),0,1)</f>
        <v>0</v>
      </c>
      <c r="Y133" s="20">
        <f>IF(OR(検索!J$5="00000",T133&amp;U133&amp;V133&amp;W133&amp;X133&lt;&gt;検索!J$5),0,1)</f>
        <v>0</v>
      </c>
      <c r="Z133" s="23">
        <f t="shared" si="10"/>
        <v>0</v>
      </c>
      <c r="AA133" s="20">
        <f>IF(OR(ISERROR(FIND(DBCS(検索!C$7),DBCS(B133))),検索!C$7=""),0,1)</f>
        <v>0</v>
      </c>
      <c r="AB133" s="20">
        <f>IF(OR(ISERROR(FIND(DBCS(検索!D$7),DBCS(C133))),検索!D$7=""),0,1)</f>
        <v>0</v>
      </c>
      <c r="AC133" s="20">
        <f>IF(OR(ISERROR(FIND(検索!E$7,D133)),検索!E$7=""),0,1)</f>
        <v>0</v>
      </c>
      <c r="AD133" s="20">
        <f>IF(OR(ISERROR(FIND(検索!F$7,E133)),検索!F$7=""),0,1)</f>
        <v>0</v>
      </c>
      <c r="AE133" s="20">
        <f>IF(OR(ISERROR(FIND(検索!G$7,F133)),検索!G$7=""),0,1)</f>
        <v>0</v>
      </c>
      <c r="AF133" s="22">
        <f>IF(OR(検索!J$7="00000",AA133&amp;AB133&amp;AC133&amp;AD133&amp;AE133&lt;&gt;検索!J$7),0,1)</f>
        <v>0</v>
      </c>
      <c r="AG133" s="23">
        <f t="shared" si="11"/>
        <v>0</v>
      </c>
      <c r="AH133" s="20">
        <f>IF(検索!K$3=0,R133,S133)</f>
        <v>0</v>
      </c>
      <c r="AI133" s="20">
        <f>IF(検索!K$5=0,Y133,Z133)</f>
        <v>0</v>
      </c>
      <c r="AJ133" s="20">
        <f>IF(検索!K$7=0,AF133,AG133)</f>
        <v>0</v>
      </c>
      <c r="AK133" s="38">
        <f>IF(IF(検索!J$5="00000",AH133,IF(検索!K$4=0,AH133+AI133,AH133*AI133)*IF(AND(検索!K$6=1,検索!J$7&lt;&gt;"00000"),AJ133,1)+IF(AND(検索!K$6=0,検索!J$7&lt;&gt;"00000"),AJ133,0))&gt;0,MAX($AK$2:AK132)+1,0)</f>
        <v>0</v>
      </c>
    </row>
    <row r="134" spans="7:37" ht="13.5" customHeight="1" x14ac:dyDescent="0.15">
      <c r="G134" s="3">
        <v>133</v>
      </c>
      <c r="H134" s="187">
        <f t="shared" si="8"/>
        <v>0</v>
      </c>
      <c r="I134" s="42"/>
      <c r="M134" s="21">
        <f>IF(OR(ISERROR(FIND(DBCS(検索!C$3),DBCS(B134))),検索!C$3=""),0,1)</f>
        <v>0</v>
      </c>
      <c r="N134" s="22">
        <f>IF(OR(ISERROR(FIND(DBCS(検索!D$3),DBCS(C134))),検索!D$3=""),0,1)</f>
        <v>0</v>
      </c>
      <c r="O134" s="22">
        <f>IF(OR(ISERROR(FIND(検索!E$3,D134)),検索!E$3=""),0,1)</f>
        <v>0</v>
      </c>
      <c r="P134" s="20">
        <f>IF(OR(ISERROR(FIND(検索!F$3,E134)),検索!F$3=""),0,1)</f>
        <v>0</v>
      </c>
      <c r="Q134" s="20">
        <f>IF(OR(ISERROR(FIND(検索!G$3,F134)),検索!G$3=""),0,1)</f>
        <v>0</v>
      </c>
      <c r="R134" s="20">
        <f>IF(OR(検索!J$3="00000",M134&amp;N134&amp;O134&amp;P134&amp;Q134&lt;&gt;検索!J$3),0,1)</f>
        <v>0</v>
      </c>
      <c r="S134" s="20">
        <f t="shared" si="9"/>
        <v>0</v>
      </c>
      <c r="T134" s="21">
        <f>IF(OR(ISERROR(FIND(DBCS(検索!C$5),DBCS(B134))),検索!C$5=""),0,1)</f>
        <v>0</v>
      </c>
      <c r="U134" s="22">
        <f>IF(OR(ISERROR(FIND(DBCS(検索!D$5),DBCS(C134))),検索!D$5=""),0,1)</f>
        <v>0</v>
      </c>
      <c r="V134" s="22">
        <f>IF(OR(ISERROR(FIND(検索!E$5,D134)),検索!E$5=""),0,1)</f>
        <v>0</v>
      </c>
      <c r="W134" s="22">
        <f>IF(OR(ISERROR(FIND(検索!F$5,E134)),検索!F$5=""),0,1)</f>
        <v>0</v>
      </c>
      <c r="X134" s="22">
        <f>IF(OR(ISERROR(FIND(検索!G$5,F134)),検索!G$5=""),0,1)</f>
        <v>0</v>
      </c>
      <c r="Y134" s="20">
        <f>IF(OR(検索!J$5="00000",T134&amp;U134&amp;V134&amp;W134&amp;X134&lt;&gt;検索!J$5),0,1)</f>
        <v>0</v>
      </c>
      <c r="Z134" s="23">
        <f t="shared" si="10"/>
        <v>0</v>
      </c>
      <c r="AA134" s="20">
        <f>IF(OR(ISERROR(FIND(DBCS(検索!C$7),DBCS(B134))),検索!C$7=""),0,1)</f>
        <v>0</v>
      </c>
      <c r="AB134" s="20">
        <f>IF(OR(ISERROR(FIND(DBCS(検索!D$7),DBCS(C134))),検索!D$7=""),0,1)</f>
        <v>0</v>
      </c>
      <c r="AC134" s="20">
        <f>IF(OR(ISERROR(FIND(検索!E$7,D134)),検索!E$7=""),0,1)</f>
        <v>0</v>
      </c>
      <c r="AD134" s="20">
        <f>IF(OR(ISERROR(FIND(検索!F$7,E134)),検索!F$7=""),0,1)</f>
        <v>0</v>
      </c>
      <c r="AE134" s="20">
        <f>IF(OR(ISERROR(FIND(検索!G$7,F134)),検索!G$7=""),0,1)</f>
        <v>0</v>
      </c>
      <c r="AF134" s="22">
        <f>IF(OR(検索!J$7="00000",AA134&amp;AB134&amp;AC134&amp;AD134&amp;AE134&lt;&gt;検索!J$7),0,1)</f>
        <v>0</v>
      </c>
      <c r="AG134" s="23">
        <f t="shared" si="11"/>
        <v>0</v>
      </c>
      <c r="AH134" s="20">
        <f>IF(検索!K$3=0,R134,S134)</f>
        <v>0</v>
      </c>
      <c r="AI134" s="20">
        <f>IF(検索!K$5=0,Y134,Z134)</f>
        <v>0</v>
      </c>
      <c r="AJ134" s="20">
        <f>IF(検索!K$7=0,AF134,AG134)</f>
        <v>0</v>
      </c>
      <c r="AK134" s="38">
        <f>IF(IF(検索!J$5="00000",AH134,IF(検索!K$4=0,AH134+AI134,AH134*AI134)*IF(AND(検索!K$6=1,検索!J$7&lt;&gt;"00000"),AJ134,1)+IF(AND(検索!K$6=0,検索!J$7&lt;&gt;"00000"),AJ134,0))&gt;0,MAX($AK$2:AK133)+1,0)</f>
        <v>0</v>
      </c>
    </row>
    <row r="135" spans="7:37" ht="13.5" customHeight="1" x14ac:dyDescent="0.15">
      <c r="G135" s="3">
        <v>134</v>
      </c>
      <c r="H135" s="187">
        <f t="shared" si="8"/>
        <v>0</v>
      </c>
      <c r="I135" s="42"/>
      <c r="M135" s="21">
        <f>IF(OR(ISERROR(FIND(DBCS(検索!C$3),DBCS(B135))),検索!C$3=""),0,1)</f>
        <v>0</v>
      </c>
      <c r="N135" s="22">
        <f>IF(OR(ISERROR(FIND(DBCS(検索!D$3),DBCS(C135))),検索!D$3=""),0,1)</f>
        <v>0</v>
      </c>
      <c r="O135" s="22">
        <f>IF(OR(ISERROR(FIND(検索!E$3,D135)),検索!E$3=""),0,1)</f>
        <v>0</v>
      </c>
      <c r="P135" s="20">
        <f>IF(OR(ISERROR(FIND(検索!F$3,E135)),検索!F$3=""),0,1)</f>
        <v>0</v>
      </c>
      <c r="Q135" s="20">
        <f>IF(OR(ISERROR(FIND(検索!G$3,F135)),検索!G$3=""),0,1)</f>
        <v>0</v>
      </c>
      <c r="R135" s="20">
        <f>IF(OR(検索!J$3="00000",M135&amp;N135&amp;O135&amp;P135&amp;Q135&lt;&gt;検索!J$3),0,1)</f>
        <v>0</v>
      </c>
      <c r="S135" s="20">
        <f t="shared" si="9"/>
        <v>0</v>
      </c>
      <c r="T135" s="21">
        <f>IF(OR(ISERROR(FIND(DBCS(検索!C$5),DBCS(B135))),検索!C$5=""),0,1)</f>
        <v>0</v>
      </c>
      <c r="U135" s="22">
        <f>IF(OR(ISERROR(FIND(DBCS(検索!D$5),DBCS(C135))),検索!D$5=""),0,1)</f>
        <v>0</v>
      </c>
      <c r="V135" s="22">
        <f>IF(OR(ISERROR(FIND(検索!E$5,D135)),検索!E$5=""),0,1)</f>
        <v>0</v>
      </c>
      <c r="W135" s="22">
        <f>IF(OR(ISERROR(FIND(検索!F$5,E135)),検索!F$5=""),0,1)</f>
        <v>0</v>
      </c>
      <c r="X135" s="22">
        <f>IF(OR(ISERROR(FIND(検索!G$5,F135)),検索!G$5=""),0,1)</f>
        <v>0</v>
      </c>
      <c r="Y135" s="20">
        <f>IF(OR(検索!J$5="00000",T135&amp;U135&amp;V135&amp;W135&amp;X135&lt;&gt;検索!J$5),0,1)</f>
        <v>0</v>
      </c>
      <c r="Z135" s="23">
        <f t="shared" si="10"/>
        <v>0</v>
      </c>
      <c r="AA135" s="20">
        <f>IF(OR(ISERROR(FIND(DBCS(検索!C$7),DBCS(B135))),検索!C$7=""),0,1)</f>
        <v>0</v>
      </c>
      <c r="AB135" s="20">
        <f>IF(OR(ISERROR(FIND(DBCS(検索!D$7),DBCS(C135))),検索!D$7=""),0,1)</f>
        <v>0</v>
      </c>
      <c r="AC135" s="20">
        <f>IF(OR(ISERROR(FIND(検索!E$7,D135)),検索!E$7=""),0,1)</f>
        <v>0</v>
      </c>
      <c r="AD135" s="20">
        <f>IF(OR(ISERROR(FIND(検索!F$7,E135)),検索!F$7=""),0,1)</f>
        <v>0</v>
      </c>
      <c r="AE135" s="20">
        <f>IF(OR(ISERROR(FIND(検索!G$7,F135)),検索!G$7=""),0,1)</f>
        <v>0</v>
      </c>
      <c r="AF135" s="22">
        <f>IF(OR(検索!J$7="00000",AA135&amp;AB135&amp;AC135&amp;AD135&amp;AE135&lt;&gt;検索!J$7),0,1)</f>
        <v>0</v>
      </c>
      <c r="AG135" s="23">
        <f t="shared" si="11"/>
        <v>0</v>
      </c>
      <c r="AH135" s="20">
        <f>IF(検索!K$3=0,R135,S135)</f>
        <v>0</v>
      </c>
      <c r="AI135" s="20">
        <f>IF(検索!K$5=0,Y135,Z135)</f>
        <v>0</v>
      </c>
      <c r="AJ135" s="20">
        <f>IF(検索!K$7=0,AF135,AG135)</f>
        <v>0</v>
      </c>
      <c r="AK135" s="38">
        <f>IF(IF(検索!J$5="00000",AH135,IF(検索!K$4=0,AH135+AI135,AH135*AI135)*IF(AND(検索!K$6=1,検索!J$7&lt;&gt;"00000"),AJ135,1)+IF(AND(検索!K$6=0,検索!J$7&lt;&gt;"00000"),AJ135,0))&gt;0,MAX($AK$2:AK134)+1,0)</f>
        <v>0</v>
      </c>
    </row>
    <row r="136" spans="7:37" ht="13.5" customHeight="1" x14ac:dyDescent="0.15">
      <c r="G136" s="3">
        <v>135</v>
      </c>
      <c r="H136" s="187">
        <f t="shared" si="8"/>
        <v>0</v>
      </c>
      <c r="I136" s="42"/>
      <c r="M136" s="21">
        <f>IF(OR(ISERROR(FIND(DBCS(検索!C$3),DBCS(B136))),検索!C$3=""),0,1)</f>
        <v>0</v>
      </c>
      <c r="N136" s="22">
        <f>IF(OR(ISERROR(FIND(DBCS(検索!D$3),DBCS(C136))),検索!D$3=""),0,1)</f>
        <v>0</v>
      </c>
      <c r="O136" s="22">
        <f>IF(OR(ISERROR(FIND(検索!E$3,D136)),検索!E$3=""),0,1)</f>
        <v>0</v>
      </c>
      <c r="P136" s="20">
        <f>IF(OR(ISERROR(FIND(検索!F$3,E136)),検索!F$3=""),0,1)</f>
        <v>0</v>
      </c>
      <c r="Q136" s="20">
        <f>IF(OR(ISERROR(FIND(検索!G$3,F136)),検索!G$3=""),0,1)</f>
        <v>0</v>
      </c>
      <c r="R136" s="20">
        <f>IF(OR(検索!J$3="00000",M136&amp;N136&amp;O136&amp;P136&amp;Q136&lt;&gt;検索!J$3),0,1)</f>
        <v>0</v>
      </c>
      <c r="S136" s="20">
        <f t="shared" si="9"/>
        <v>0</v>
      </c>
      <c r="T136" s="21">
        <f>IF(OR(ISERROR(FIND(DBCS(検索!C$5),DBCS(B136))),検索!C$5=""),0,1)</f>
        <v>0</v>
      </c>
      <c r="U136" s="22">
        <f>IF(OR(ISERROR(FIND(DBCS(検索!D$5),DBCS(C136))),検索!D$5=""),0,1)</f>
        <v>0</v>
      </c>
      <c r="V136" s="22">
        <f>IF(OR(ISERROR(FIND(検索!E$5,D136)),検索!E$5=""),0,1)</f>
        <v>0</v>
      </c>
      <c r="W136" s="22">
        <f>IF(OR(ISERROR(FIND(検索!F$5,E136)),検索!F$5=""),0,1)</f>
        <v>0</v>
      </c>
      <c r="X136" s="22">
        <f>IF(OR(ISERROR(FIND(検索!G$5,F136)),検索!G$5=""),0,1)</f>
        <v>0</v>
      </c>
      <c r="Y136" s="20">
        <f>IF(OR(検索!J$5="00000",T136&amp;U136&amp;V136&amp;W136&amp;X136&lt;&gt;検索!J$5),0,1)</f>
        <v>0</v>
      </c>
      <c r="Z136" s="23">
        <f t="shared" si="10"/>
        <v>0</v>
      </c>
      <c r="AA136" s="20">
        <f>IF(OR(ISERROR(FIND(DBCS(検索!C$7),DBCS(B136))),検索!C$7=""),0,1)</f>
        <v>0</v>
      </c>
      <c r="AB136" s="20">
        <f>IF(OR(ISERROR(FIND(DBCS(検索!D$7),DBCS(C136))),検索!D$7=""),0,1)</f>
        <v>0</v>
      </c>
      <c r="AC136" s="20">
        <f>IF(OR(ISERROR(FIND(検索!E$7,D136)),検索!E$7=""),0,1)</f>
        <v>0</v>
      </c>
      <c r="AD136" s="20">
        <f>IF(OR(ISERROR(FIND(検索!F$7,E136)),検索!F$7=""),0,1)</f>
        <v>0</v>
      </c>
      <c r="AE136" s="20">
        <f>IF(OR(ISERROR(FIND(検索!G$7,F136)),検索!G$7=""),0,1)</f>
        <v>0</v>
      </c>
      <c r="AF136" s="22">
        <f>IF(OR(検索!J$7="00000",AA136&amp;AB136&amp;AC136&amp;AD136&amp;AE136&lt;&gt;検索!J$7),0,1)</f>
        <v>0</v>
      </c>
      <c r="AG136" s="23">
        <f t="shared" si="11"/>
        <v>0</v>
      </c>
      <c r="AH136" s="20">
        <f>IF(検索!K$3=0,R136,S136)</f>
        <v>0</v>
      </c>
      <c r="AI136" s="20">
        <f>IF(検索!K$5=0,Y136,Z136)</f>
        <v>0</v>
      </c>
      <c r="AJ136" s="20">
        <f>IF(検索!K$7=0,AF136,AG136)</f>
        <v>0</v>
      </c>
      <c r="AK136" s="38">
        <f>IF(IF(検索!J$5="00000",AH136,IF(検索!K$4=0,AH136+AI136,AH136*AI136)*IF(AND(検索!K$6=1,検索!J$7&lt;&gt;"00000"),AJ136,1)+IF(AND(検索!K$6=0,検索!J$7&lt;&gt;"00000"),AJ136,0))&gt;0,MAX($AK$2:AK135)+1,0)</f>
        <v>0</v>
      </c>
    </row>
    <row r="137" spans="7:37" ht="13.5" customHeight="1" x14ac:dyDescent="0.15">
      <c r="G137" s="3">
        <v>136</v>
      </c>
      <c r="H137" s="187">
        <f t="shared" si="8"/>
        <v>0</v>
      </c>
      <c r="I137" s="42"/>
      <c r="M137" s="21">
        <f>IF(OR(ISERROR(FIND(DBCS(検索!C$3),DBCS(B137))),検索!C$3=""),0,1)</f>
        <v>0</v>
      </c>
      <c r="N137" s="22">
        <f>IF(OR(ISERROR(FIND(DBCS(検索!D$3),DBCS(C137))),検索!D$3=""),0,1)</f>
        <v>0</v>
      </c>
      <c r="O137" s="22">
        <f>IF(OR(ISERROR(FIND(検索!E$3,D137)),検索!E$3=""),0,1)</f>
        <v>0</v>
      </c>
      <c r="P137" s="20">
        <f>IF(OR(ISERROR(FIND(検索!F$3,E137)),検索!F$3=""),0,1)</f>
        <v>0</v>
      </c>
      <c r="Q137" s="20">
        <f>IF(OR(ISERROR(FIND(検索!G$3,F137)),検索!G$3=""),0,1)</f>
        <v>0</v>
      </c>
      <c r="R137" s="20">
        <f>IF(OR(検索!J$3="00000",M137&amp;N137&amp;O137&amp;P137&amp;Q137&lt;&gt;検索!J$3),0,1)</f>
        <v>0</v>
      </c>
      <c r="S137" s="20">
        <f t="shared" si="9"/>
        <v>0</v>
      </c>
      <c r="T137" s="21">
        <f>IF(OR(ISERROR(FIND(DBCS(検索!C$5),DBCS(B137))),検索!C$5=""),0,1)</f>
        <v>0</v>
      </c>
      <c r="U137" s="22">
        <f>IF(OR(ISERROR(FIND(DBCS(検索!D$5),DBCS(C137))),検索!D$5=""),0,1)</f>
        <v>0</v>
      </c>
      <c r="V137" s="22">
        <f>IF(OR(ISERROR(FIND(検索!E$5,D137)),検索!E$5=""),0,1)</f>
        <v>0</v>
      </c>
      <c r="W137" s="22">
        <f>IF(OR(ISERROR(FIND(検索!F$5,E137)),検索!F$5=""),0,1)</f>
        <v>0</v>
      </c>
      <c r="X137" s="22">
        <f>IF(OR(ISERROR(FIND(検索!G$5,F137)),検索!G$5=""),0,1)</f>
        <v>0</v>
      </c>
      <c r="Y137" s="20">
        <f>IF(OR(検索!J$5="00000",T137&amp;U137&amp;V137&amp;W137&amp;X137&lt;&gt;検索!J$5),0,1)</f>
        <v>0</v>
      </c>
      <c r="Z137" s="23">
        <f t="shared" si="10"/>
        <v>0</v>
      </c>
      <c r="AA137" s="20">
        <f>IF(OR(ISERROR(FIND(DBCS(検索!C$7),DBCS(B137))),検索!C$7=""),0,1)</f>
        <v>0</v>
      </c>
      <c r="AB137" s="20">
        <f>IF(OR(ISERROR(FIND(DBCS(検索!D$7),DBCS(C137))),検索!D$7=""),0,1)</f>
        <v>0</v>
      </c>
      <c r="AC137" s="20">
        <f>IF(OR(ISERROR(FIND(検索!E$7,D137)),検索!E$7=""),0,1)</f>
        <v>0</v>
      </c>
      <c r="AD137" s="20">
        <f>IF(OR(ISERROR(FIND(検索!F$7,E137)),検索!F$7=""),0,1)</f>
        <v>0</v>
      </c>
      <c r="AE137" s="20">
        <f>IF(OR(ISERROR(FIND(検索!G$7,F137)),検索!G$7=""),0,1)</f>
        <v>0</v>
      </c>
      <c r="AF137" s="22">
        <f>IF(OR(検索!J$7="00000",AA137&amp;AB137&amp;AC137&amp;AD137&amp;AE137&lt;&gt;検索!J$7),0,1)</f>
        <v>0</v>
      </c>
      <c r="AG137" s="23">
        <f t="shared" si="11"/>
        <v>0</v>
      </c>
      <c r="AH137" s="20">
        <f>IF(検索!K$3=0,R137,S137)</f>
        <v>0</v>
      </c>
      <c r="AI137" s="20">
        <f>IF(検索!K$5=0,Y137,Z137)</f>
        <v>0</v>
      </c>
      <c r="AJ137" s="20">
        <f>IF(検索!K$7=0,AF137,AG137)</f>
        <v>0</v>
      </c>
      <c r="AK137" s="38">
        <f>IF(IF(検索!J$5="00000",AH137,IF(検索!K$4=0,AH137+AI137,AH137*AI137)*IF(AND(検索!K$6=1,検索!J$7&lt;&gt;"00000"),AJ137,1)+IF(AND(検索!K$6=0,検索!J$7&lt;&gt;"00000"),AJ137,0))&gt;0,MAX($AK$2:AK136)+1,0)</f>
        <v>0</v>
      </c>
    </row>
    <row r="138" spans="7:37" ht="13.5" customHeight="1" x14ac:dyDescent="0.15">
      <c r="G138" s="3">
        <v>137</v>
      </c>
      <c r="H138" s="187">
        <f t="shared" si="8"/>
        <v>0</v>
      </c>
      <c r="I138" s="42"/>
      <c r="M138" s="21">
        <f>IF(OR(ISERROR(FIND(DBCS(検索!C$3),DBCS(B138))),検索!C$3=""),0,1)</f>
        <v>0</v>
      </c>
      <c r="N138" s="22">
        <f>IF(OR(ISERROR(FIND(DBCS(検索!D$3),DBCS(C138))),検索!D$3=""),0,1)</f>
        <v>0</v>
      </c>
      <c r="O138" s="22">
        <f>IF(OR(ISERROR(FIND(検索!E$3,D138)),検索!E$3=""),0,1)</f>
        <v>0</v>
      </c>
      <c r="P138" s="20">
        <f>IF(OR(ISERROR(FIND(検索!F$3,E138)),検索!F$3=""),0,1)</f>
        <v>0</v>
      </c>
      <c r="Q138" s="20">
        <f>IF(OR(ISERROR(FIND(検索!G$3,F138)),検索!G$3=""),0,1)</f>
        <v>0</v>
      </c>
      <c r="R138" s="20">
        <f>IF(OR(検索!J$3="00000",M138&amp;N138&amp;O138&amp;P138&amp;Q138&lt;&gt;検索!J$3),0,1)</f>
        <v>0</v>
      </c>
      <c r="S138" s="20">
        <f t="shared" si="9"/>
        <v>0</v>
      </c>
      <c r="T138" s="21">
        <f>IF(OR(ISERROR(FIND(DBCS(検索!C$5),DBCS(B138))),検索!C$5=""),0,1)</f>
        <v>0</v>
      </c>
      <c r="U138" s="22">
        <f>IF(OR(ISERROR(FIND(DBCS(検索!D$5),DBCS(C138))),検索!D$5=""),0,1)</f>
        <v>0</v>
      </c>
      <c r="V138" s="22">
        <f>IF(OR(ISERROR(FIND(検索!E$5,D138)),検索!E$5=""),0,1)</f>
        <v>0</v>
      </c>
      <c r="W138" s="22">
        <f>IF(OR(ISERROR(FIND(検索!F$5,E138)),検索!F$5=""),0,1)</f>
        <v>0</v>
      </c>
      <c r="X138" s="22">
        <f>IF(OR(ISERROR(FIND(検索!G$5,F138)),検索!G$5=""),0,1)</f>
        <v>0</v>
      </c>
      <c r="Y138" s="20">
        <f>IF(OR(検索!J$5="00000",T138&amp;U138&amp;V138&amp;W138&amp;X138&lt;&gt;検索!J$5),0,1)</f>
        <v>0</v>
      </c>
      <c r="Z138" s="23">
        <f t="shared" si="10"/>
        <v>0</v>
      </c>
      <c r="AA138" s="20">
        <f>IF(OR(ISERROR(FIND(DBCS(検索!C$7),DBCS(B138))),検索!C$7=""),0,1)</f>
        <v>0</v>
      </c>
      <c r="AB138" s="20">
        <f>IF(OR(ISERROR(FIND(DBCS(検索!D$7),DBCS(C138))),検索!D$7=""),0,1)</f>
        <v>0</v>
      </c>
      <c r="AC138" s="20">
        <f>IF(OR(ISERROR(FIND(検索!E$7,D138)),検索!E$7=""),0,1)</f>
        <v>0</v>
      </c>
      <c r="AD138" s="20">
        <f>IF(OR(ISERROR(FIND(検索!F$7,E138)),検索!F$7=""),0,1)</f>
        <v>0</v>
      </c>
      <c r="AE138" s="20">
        <f>IF(OR(ISERROR(FIND(検索!G$7,F138)),検索!G$7=""),0,1)</f>
        <v>0</v>
      </c>
      <c r="AF138" s="22">
        <f>IF(OR(検索!J$7="00000",AA138&amp;AB138&amp;AC138&amp;AD138&amp;AE138&lt;&gt;検索!J$7),0,1)</f>
        <v>0</v>
      </c>
      <c r="AG138" s="23">
        <f t="shared" si="11"/>
        <v>0</v>
      </c>
      <c r="AH138" s="20">
        <f>IF(検索!K$3=0,R138,S138)</f>
        <v>0</v>
      </c>
      <c r="AI138" s="20">
        <f>IF(検索!K$5=0,Y138,Z138)</f>
        <v>0</v>
      </c>
      <c r="AJ138" s="20">
        <f>IF(検索!K$7=0,AF138,AG138)</f>
        <v>0</v>
      </c>
      <c r="AK138" s="38">
        <f>IF(IF(検索!J$5="00000",AH138,IF(検索!K$4=0,AH138+AI138,AH138*AI138)*IF(AND(検索!K$6=1,検索!J$7&lt;&gt;"00000"),AJ138,1)+IF(AND(検索!K$6=0,検索!J$7&lt;&gt;"00000"),AJ138,0))&gt;0,MAX($AK$2:AK137)+1,0)</f>
        <v>0</v>
      </c>
    </row>
    <row r="139" spans="7:37" ht="13.5" customHeight="1" x14ac:dyDescent="0.15">
      <c r="G139" s="3">
        <v>138</v>
      </c>
      <c r="H139" s="187">
        <f t="shared" si="8"/>
        <v>0</v>
      </c>
      <c r="I139" s="42"/>
      <c r="M139" s="21">
        <f>IF(OR(ISERROR(FIND(DBCS(検索!C$3),DBCS(B139))),検索!C$3=""),0,1)</f>
        <v>0</v>
      </c>
      <c r="N139" s="22">
        <f>IF(OR(ISERROR(FIND(DBCS(検索!D$3),DBCS(C139))),検索!D$3=""),0,1)</f>
        <v>0</v>
      </c>
      <c r="O139" s="22">
        <f>IF(OR(ISERROR(FIND(検索!E$3,D139)),検索!E$3=""),0,1)</f>
        <v>0</v>
      </c>
      <c r="P139" s="20">
        <f>IF(OR(ISERROR(FIND(検索!F$3,E139)),検索!F$3=""),0,1)</f>
        <v>0</v>
      </c>
      <c r="Q139" s="20">
        <f>IF(OR(ISERROR(FIND(検索!G$3,F139)),検索!G$3=""),0,1)</f>
        <v>0</v>
      </c>
      <c r="R139" s="20">
        <f>IF(OR(検索!J$3="00000",M139&amp;N139&amp;O139&amp;P139&amp;Q139&lt;&gt;検索!J$3),0,1)</f>
        <v>0</v>
      </c>
      <c r="S139" s="20">
        <f t="shared" si="9"/>
        <v>0</v>
      </c>
      <c r="T139" s="21">
        <f>IF(OR(ISERROR(FIND(DBCS(検索!C$5),DBCS(B139))),検索!C$5=""),0,1)</f>
        <v>0</v>
      </c>
      <c r="U139" s="22">
        <f>IF(OR(ISERROR(FIND(DBCS(検索!D$5),DBCS(C139))),検索!D$5=""),0,1)</f>
        <v>0</v>
      </c>
      <c r="V139" s="22">
        <f>IF(OR(ISERROR(FIND(検索!E$5,D139)),検索!E$5=""),0,1)</f>
        <v>0</v>
      </c>
      <c r="W139" s="22">
        <f>IF(OR(ISERROR(FIND(検索!F$5,E139)),検索!F$5=""),0,1)</f>
        <v>0</v>
      </c>
      <c r="X139" s="22">
        <f>IF(OR(ISERROR(FIND(検索!G$5,F139)),検索!G$5=""),0,1)</f>
        <v>0</v>
      </c>
      <c r="Y139" s="20">
        <f>IF(OR(検索!J$5="00000",T139&amp;U139&amp;V139&amp;W139&amp;X139&lt;&gt;検索!J$5),0,1)</f>
        <v>0</v>
      </c>
      <c r="Z139" s="23">
        <f t="shared" si="10"/>
        <v>0</v>
      </c>
      <c r="AA139" s="20">
        <f>IF(OR(ISERROR(FIND(DBCS(検索!C$7),DBCS(B139))),検索!C$7=""),0,1)</f>
        <v>0</v>
      </c>
      <c r="AB139" s="20">
        <f>IF(OR(ISERROR(FIND(DBCS(検索!D$7),DBCS(C139))),検索!D$7=""),0,1)</f>
        <v>0</v>
      </c>
      <c r="AC139" s="20">
        <f>IF(OR(ISERROR(FIND(検索!E$7,D139)),検索!E$7=""),0,1)</f>
        <v>0</v>
      </c>
      <c r="AD139" s="20">
        <f>IF(OR(ISERROR(FIND(検索!F$7,E139)),検索!F$7=""),0,1)</f>
        <v>0</v>
      </c>
      <c r="AE139" s="20">
        <f>IF(OR(ISERROR(FIND(検索!G$7,F139)),検索!G$7=""),0,1)</f>
        <v>0</v>
      </c>
      <c r="AF139" s="22">
        <f>IF(OR(検索!J$7="00000",AA139&amp;AB139&amp;AC139&amp;AD139&amp;AE139&lt;&gt;検索!J$7),0,1)</f>
        <v>0</v>
      </c>
      <c r="AG139" s="23">
        <f t="shared" si="11"/>
        <v>0</v>
      </c>
      <c r="AH139" s="20">
        <f>IF(検索!K$3=0,R139,S139)</f>
        <v>0</v>
      </c>
      <c r="AI139" s="20">
        <f>IF(検索!K$5=0,Y139,Z139)</f>
        <v>0</v>
      </c>
      <c r="AJ139" s="20">
        <f>IF(検索!K$7=0,AF139,AG139)</f>
        <v>0</v>
      </c>
      <c r="AK139" s="38">
        <f>IF(IF(検索!J$5="00000",AH139,IF(検索!K$4=0,AH139+AI139,AH139*AI139)*IF(AND(検索!K$6=1,検索!J$7&lt;&gt;"00000"),AJ139,1)+IF(AND(検索!K$6=0,検索!J$7&lt;&gt;"00000"),AJ139,0))&gt;0,MAX($AK$2:AK138)+1,0)</f>
        <v>0</v>
      </c>
    </row>
    <row r="140" spans="7:37" ht="13.5" customHeight="1" x14ac:dyDescent="0.15">
      <c r="G140" s="3">
        <v>139</v>
      </c>
      <c r="H140" s="187">
        <f t="shared" si="8"/>
        <v>0</v>
      </c>
      <c r="I140" s="42"/>
      <c r="M140" s="21">
        <f>IF(OR(ISERROR(FIND(DBCS(検索!C$3),DBCS(B140))),検索!C$3=""),0,1)</f>
        <v>0</v>
      </c>
      <c r="N140" s="22">
        <f>IF(OR(ISERROR(FIND(DBCS(検索!D$3),DBCS(C140))),検索!D$3=""),0,1)</f>
        <v>0</v>
      </c>
      <c r="O140" s="22">
        <f>IF(OR(ISERROR(FIND(検索!E$3,D140)),検索!E$3=""),0,1)</f>
        <v>0</v>
      </c>
      <c r="P140" s="20">
        <f>IF(OR(ISERROR(FIND(検索!F$3,E140)),検索!F$3=""),0,1)</f>
        <v>0</v>
      </c>
      <c r="Q140" s="20">
        <f>IF(OR(ISERROR(FIND(検索!G$3,F140)),検索!G$3=""),0,1)</f>
        <v>0</v>
      </c>
      <c r="R140" s="20">
        <f>IF(OR(検索!J$3="00000",M140&amp;N140&amp;O140&amp;P140&amp;Q140&lt;&gt;検索!J$3),0,1)</f>
        <v>0</v>
      </c>
      <c r="S140" s="20">
        <f t="shared" si="9"/>
        <v>0</v>
      </c>
      <c r="T140" s="21">
        <f>IF(OR(ISERROR(FIND(DBCS(検索!C$5),DBCS(B140))),検索!C$5=""),0,1)</f>
        <v>0</v>
      </c>
      <c r="U140" s="22">
        <f>IF(OR(ISERROR(FIND(DBCS(検索!D$5),DBCS(C140))),検索!D$5=""),0,1)</f>
        <v>0</v>
      </c>
      <c r="V140" s="22">
        <f>IF(OR(ISERROR(FIND(検索!E$5,D140)),検索!E$5=""),0,1)</f>
        <v>0</v>
      </c>
      <c r="W140" s="22">
        <f>IF(OR(ISERROR(FIND(検索!F$5,E140)),検索!F$5=""),0,1)</f>
        <v>0</v>
      </c>
      <c r="X140" s="22">
        <f>IF(OR(ISERROR(FIND(検索!G$5,F140)),検索!G$5=""),0,1)</f>
        <v>0</v>
      </c>
      <c r="Y140" s="20">
        <f>IF(OR(検索!J$5="00000",T140&amp;U140&amp;V140&amp;W140&amp;X140&lt;&gt;検索!J$5),0,1)</f>
        <v>0</v>
      </c>
      <c r="Z140" s="23">
        <f t="shared" si="10"/>
        <v>0</v>
      </c>
      <c r="AA140" s="20">
        <f>IF(OR(ISERROR(FIND(DBCS(検索!C$7),DBCS(B140))),検索!C$7=""),0,1)</f>
        <v>0</v>
      </c>
      <c r="AB140" s="20">
        <f>IF(OR(ISERROR(FIND(DBCS(検索!D$7),DBCS(C140))),検索!D$7=""),0,1)</f>
        <v>0</v>
      </c>
      <c r="AC140" s="20">
        <f>IF(OR(ISERROR(FIND(検索!E$7,D140)),検索!E$7=""),0,1)</f>
        <v>0</v>
      </c>
      <c r="AD140" s="20">
        <f>IF(OR(ISERROR(FIND(検索!F$7,E140)),検索!F$7=""),0,1)</f>
        <v>0</v>
      </c>
      <c r="AE140" s="20">
        <f>IF(OR(ISERROR(FIND(検索!G$7,F140)),検索!G$7=""),0,1)</f>
        <v>0</v>
      </c>
      <c r="AF140" s="22">
        <f>IF(OR(検索!J$7="00000",AA140&amp;AB140&amp;AC140&amp;AD140&amp;AE140&lt;&gt;検索!J$7),0,1)</f>
        <v>0</v>
      </c>
      <c r="AG140" s="23">
        <f t="shared" si="11"/>
        <v>0</v>
      </c>
      <c r="AH140" s="20">
        <f>IF(検索!K$3=0,R140,S140)</f>
        <v>0</v>
      </c>
      <c r="AI140" s="20">
        <f>IF(検索!K$5=0,Y140,Z140)</f>
        <v>0</v>
      </c>
      <c r="AJ140" s="20">
        <f>IF(検索!K$7=0,AF140,AG140)</f>
        <v>0</v>
      </c>
      <c r="AK140" s="38">
        <f>IF(IF(検索!J$5="00000",AH140,IF(検索!K$4=0,AH140+AI140,AH140*AI140)*IF(AND(検索!K$6=1,検索!J$7&lt;&gt;"00000"),AJ140,1)+IF(AND(検索!K$6=0,検索!J$7&lt;&gt;"00000"),AJ140,0))&gt;0,MAX($AK$2:AK139)+1,0)</f>
        <v>0</v>
      </c>
    </row>
    <row r="141" spans="7:37" ht="13.5" customHeight="1" x14ac:dyDescent="0.15">
      <c r="G141" s="3">
        <v>140</v>
      </c>
      <c r="H141" s="187">
        <f t="shared" si="8"/>
        <v>0</v>
      </c>
      <c r="I141" s="42"/>
      <c r="M141" s="21">
        <f>IF(OR(ISERROR(FIND(DBCS(検索!C$3),DBCS(B141))),検索!C$3=""),0,1)</f>
        <v>0</v>
      </c>
      <c r="N141" s="22">
        <f>IF(OR(ISERROR(FIND(DBCS(検索!D$3),DBCS(C141))),検索!D$3=""),0,1)</f>
        <v>0</v>
      </c>
      <c r="O141" s="22">
        <f>IF(OR(ISERROR(FIND(検索!E$3,D141)),検索!E$3=""),0,1)</f>
        <v>0</v>
      </c>
      <c r="P141" s="20">
        <f>IF(OR(ISERROR(FIND(検索!F$3,E141)),検索!F$3=""),0,1)</f>
        <v>0</v>
      </c>
      <c r="Q141" s="20">
        <f>IF(OR(ISERROR(FIND(検索!G$3,F141)),検索!G$3=""),0,1)</f>
        <v>0</v>
      </c>
      <c r="R141" s="20">
        <f>IF(OR(検索!J$3="00000",M141&amp;N141&amp;O141&amp;P141&amp;Q141&lt;&gt;検索!J$3),0,1)</f>
        <v>0</v>
      </c>
      <c r="S141" s="20">
        <f t="shared" si="9"/>
        <v>0</v>
      </c>
      <c r="T141" s="21">
        <f>IF(OR(ISERROR(FIND(DBCS(検索!C$5),DBCS(B141))),検索!C$5=""),0,1)</f>
        <v>0</v>
      </c>
      <c r="U141" s="22">
        <f>IF(OR(ISERROR(FIND(DBCS(検索!D$5),DBCS(C141))),検索!D$5=""),0,1)</f>
        <v>0</v>
      </c>
      <c r="V141" s="22">
        <f>IF(OR(ISERROR(FIND(検索!E$5,D141)),検索!E$5=""),0,1)</f>
        <v>0</v>
      </c>
      <c r="W141" s="22">
        <f>IF(OR(ISERROR(FIND(検索!F$5,E141)),検索!F$5=""),0,1)</f>
        <v>0</v>
      </c>
      <c r="X141" s="22">
        <f>IF(OR(ISERROR(FIND(検索!G$5,F141)),検索!G$5=""),0,1)</f>
        <v>0</v>
      </c>
      <c r="Y141" s="20">
        <f>IF(OR(検索!J$5="00000",T141&amp;U141&amp;V141&amp;W141&amp;X141&lt;&gt;検索!J$5),0,1)</f>
        <v>0</v>
      </c>
      <c r="Z141" s="23">
        <f t="shared" si="10"/>
        <v>0</v>
      </c>
      <c r="AA141" s="20">
        <f>IF(OR(ISERROR(FIND(DBCS(検索!C$7),DBCS(B141))),検索!C$7=""),0,1)</f>
        <v>0</v>
      </c>
      <c r="AB141" s="20">
        <f>IF(OR(ISERROR(FIND(DBCS(検索!D$7),DBCS(C141))),検索!D$7=""),0,1)</f>
        <v>0</v>
      </c>
      <c r="AC141" s="20">
        <f>IF(OR(ISERROR(FIND(検索!E$7,D141)),検索!E$7=""),0,1)</f>
        <v>0</v>
      </c>
      <c r="AD141" s="20">
        <f>IF(OR(ISERROR(FIND(検索!F$7,E141)),検索!F$7=""),0,1)</f>
        <v>0</v>
      </c>
      <c r="AE141" s="20">
        <f>IF(OR(ISERROR(FIND(検索!G$7,F141)),検索!G$7=""),0,1)</f>
        <v>0</v>
      </c>
      <c r="AF141" s="22">
        <f>IF(OR(検索!J$7="00000",AA141&amp;AB141&amp;AC141&amp;AD141&amp;AE141&lt;&gt;検索!J$7),0,1)</f>
        <v>0</v>
      </c>
      <c r="AG141" s="23">
        <f t="shared" si="11"/>
        <v>0</v>
      </c>
      <c r="AH141" s="20">
        <f>IF(検索!K$3=0,R141,S141)</f>
        <v>0</v>
      </c>
      <c r="AI141" s="20">
        <f>IF(検索!K$5=0,Y141,Z141)</f>
        <v>0</v>
      </c>
      <c r="AJ141" s="20">
        <f>IF(検索!K$7=0,AF141,AG141)</f>
        <v>0</v>
      </c>
      <c r="AK141" s="38">
        <f>IF(IF(検索!J$5="00000",AH141,IF(検索!K$4=0,AH141+AI141,AH141*AI141)*IF(AND(検索!K$6=1,検索!J$7&lt;&gt;"00000"),AJ141,1)+IF(AND(検索!K$6=0,検索!J$7&lt;&gt;"00000"),AJ141,0))&gt;0,MAX($AK$2:AK140)+1,0)</f>
        <v>0</v>
      </c>
    </row>
    <row r="142" spans="7:37" ht="13.5" customHeight="1" x14ac:dyDescent="0.15">
      <c r="G142" s="3">
        <v>141</v>
      </c>
      <c r="H142" s="187">
        <f t="shared" si="8"/>
        <v>0</v>
      </c>
      <c r="I142" s="42"/>
      <c r="M142" s="21">
        <f>IF(OR(ISERROR(FIND(DBCS(検索!C$3),DBCS(B142))),検索!C$3=""),0,1)</f>
        <v>0</v>
      </c>
      <c r="N142" s="22">
        <f>IF(OR(ISERROR(FIND(DBCS(検索!D$3),DBCS(C142))),検索!D$3=""),0,1)</f>
        <v>0</v>
      </c>
      <c r="O142" s="22">
        <f>IF(OR(ISERROR(FIND(検索!E$3,D142)),検索!E$3=""),0,1)</f>
        <v>0</v>
      </c>
      <c r="P142" s="20">
        <f>IF(OR(ISERROR(FIND(検索!F$3,E142)),検索!F$3=""),0,1)</f>
        <v>0</v>
      </c>
      <c r="Q142" s="20">
        <f>IF(OR(ISERROR(FIND(検索!G$3,F142)),検索!G$3=""),0,1)</f>
        <v>0</v>
      </c>
      <c r="R142" s="20">
        <f>IF(OR(検索!J$3="00000",M142&amp;N142&amp;O142&amp;P142&amp;Q142&lt;&gt;検索!J$3),0,1)</f>
        <v>0</v>
      </c>
      <c r="S142" s="20">
        <f t="shared" si="9"/>
        <v>0</v>
      </c>
      <c r="T142" s="21">
        <f>IF(OR(ISERROR(FIND(DBCS(検索!C$5),DBCS(B142))),検索!C$5=""),0,1)</f>
        <v>0</v>
      </c>
      <c r="U142" s="22">
        <f>IF(OR(ISERROR(FIND(DBCS(検索!D$5),DBCS(C142))),検索!D$5=""),0,1)</f>
        <v>0</v>
      </c>
      <c r="V142" s="22">
        <f>IF(OR(ISERROR(FIND(検索!E$5,D142)),検索!E$5=""),0,1)</f>
        <v>0</v>
      </c>
      <c r="W142" s="22">
        <f>IF(OR(ISERROR(FIND(検索!F$5,E142)),検索!F$5=""),0,1)</f>
        <v>0</v>
      </c>
      <c r="X142" s="22">
        <f>IF(OR(ISERROR(FIND(検索!G$5,F142)),検索!G$5=""),0,1)</f>
        <v>0</v>
      </c>
      <c r="Y142" s="20">
        <f>IF(OR(検索!J$5="00000",T142&amp;U142&amp;V142&amp;W142&amp;X142&lt;&gt;検索!J$5),0,1)</f>
        <v>0</v>
      </c>
      <c r="Z142" s="23">
        <f t="shared" si="10"/>
        <v>0</v>
      </c>
      <c r="AA142" s="20">
        <f>IF(OR(ISERROR(FIND(DBCS(検索!C$7),DBCS(B142))),検索!C$7=""),0,1)</f>
        <v>0</v>
      </c>
      <c r="AB142" s="20">
        <f>IF(OR(ISERROR(FIND(DBCS(検索!D$7),DBCS(C142))),検索!D$7=""),0,1)</f>
        <v>0</v>
      </c>
      <c r="AC142" s="20">
        <f>IF(OR(ISERROR(FIND(検索!E$7,D142)),検索!E$7=""),0,1)</f>
        <v>0</v>
      </c>
      <c r="AD142" s="20">
        <f>IF(OR(ISERROR(FIND(検索!F$7,E142)),検索!F$7=""),0,1)</f>
        <v>0</v>
      </c>
      <c r="AE142" s="20">
        <f>IF(OR(ISERROR(FIND(検索!G$7,F142)),検索!G$7=""),0,1)</f>
        <v>0</v>
      </c>
      <c r="AF142" s="22">
        <f>IF(OR(検索!J$7="00000",AA142&amp;AB142&amp;AC142&amp;AD142&amp;AE142&lt;&gt;検索!J$7),0,1)</f>
        <v>0</v>
      </c>
      <c r="AG142" s="23">
        <f t="shared" si="11"/>
        <v>0</v>
      </c>
      <c r="AH142" s="20">
        <f>IF(検索!K$3=0,R142,S142)</f>
        <v>0</v>
      </c>
      <c r="AI142" s="20">
        <f>IF(検索!K$5=0,Y142,Z142)</f>
        <v>0</v>
      </c>
      <c r="AJ142" s="20">
        <f>IF(検索!K$7=0,AF142,AG142)</f>
        <v>0</v>
      </c>
      <c r="AK142" s="38">
        <f>IF(IF(検索!J$5="00000",AH142,IF(検索!K$4=0,AH142+AI142,AH142*AI142)*IF(AND(検索!K$6=1,検索!J$7&lt;&gt;"00000"),AJ142,1)+IF(AND(検索!K$6=0,検索!J$7&lt;&gt;"00000"),AJ142,0))&gt;0,MAX($AK$2:AK141)+1,0)</f>
        <v>0</v>
      </c>
    </row>
    <row r="143" spans="7:37" ht="13.5" customHeight="1" x14ac:dyDescent="0.15">
      <c r="G143" s="3">
        <v>142</v>
      </c>
      <c r="H143" s="187">
        <f t="shared" si="8"/>
        <v>0</v>
      </c>
      <c r="I143" s="42"/>
      <c r="M143" s="21">
        <f>IF(OR(ISERROR(FIND(DBCS(検索!C$3),DBCS(B143))),検索!C$3=""),0,1)</f>
        <v>0</v>
      </c>
      <c r="N143" s="22">
        <f>IF(OR(ISERROR(FIND(DBCS(検索!D$3),DBCS(C143))),検索!D$3=""),0,1)</f>
        <v>0</v>
      </c>
      <c r="O143" s="22">
        <f>IF(OR(ISERROR(FIND(検索!E$3,D143)),検索!E$3=""),0,1)</f>
        <v>0</v>
      </c>
      <c r="P143" s="20">
        <f>IF(OR(ISERROR(FIND(検索!F$3,E143)),検索!F$3=""),0,1)</f>
        <v>0</v>
      </c>
      <c r="Q143" s="20">
        <f>IF(OR(ISERROR(FIND(検索!G$3,F143)),検索!G$3=""),0,1)</f>
        <v>0</v>
      </c>
      <c r="R143" s="20">
        <f>IF(OR(検索!J$3="00000",M143&amp;N143&amp;O143&amp;P143&amp;Q143&lt;&gt;検索!J$3),0,1)</f>
        <v>0</v>
      </c>
      <c r="S143" s="20">
        <f t="shared" si="9"/>
        <v>0</v>
      </c>
      <c r="T143" s="21">
        <f>IF(OR(ISERROR(FIND(DBCS(検索!C$5),DBCS(B143))),検索!C$5=""),0,1)</f>
        <v>0</v>
      </c>
      <c r="U143" s="22">
        <f>IF(OR(ISERROR(FIND(DBCS(検索!D$5),DBCS(C143))),検索!D$5=""),0,1)</f>
        <v>0</v>
      </c>
      <c r="V143" s="22">
        <f>IF(OR(ISERROR(FIND(検索!E$5,D143)),検索!E$5=""),0,1)</f>
        <v>0</v>
      </c>
      <c r="W143" s="22">
        <f>IF(OR(ISERROR(FIND(検索!F$5,E143)),検索!F$5=""),0,1)</f>
        <v>0</v>
      </c>
      <c r="X143" s="22">
        <f>IF(OR(ISERROR(FIND(検索!G$5,F143)),検索!G$5=""),0,1)</f>
        <v>0</v>
      </c>
      <c r="Y143" s="20">
        <f>IF(OR(検索!J$5="00000",T143&amp;U143&amp;V143&amp;W143&amp;X143&lt;&gt;検索!J$5),0,1)</f>
        <v>0</v>
      </c>
      <c r="Z143" s="23">
        <f t="shared" si="10"/>
        <v>0</v>
      </c>
      <c r="AA143" s="20">
        <f>IF(OR(ISERROR(FIND(DBCS(検索!C$7),DBCS(B143))),検索!C$7=""),0,1)</f>
        <v>0</v>
      </c>
      <c r="AB143" s="20">
        <f>IF(OR(ISERROR(FIND(DBCS(検索!D$7),DBCS(C143))),検索!D$7=""),0,1)</f>
        <v>0</v>
      </c>
      <c r="AC143" s="20">
        <f>IF(OR(ISERROR(FIND(検索!E$7,D143)),検索!E$7=""),0,1)</f>
        <v>0</v>
      </c>
      <c r="AD143" s="20">
        <f>IF(OR(ISERROR(FIND(検索!F$7,E143)),検索!F$7=""),0,1)</f>
        <v>0</v>
      </c>
      <c r="AE143" s="20">
        <f>IF(OR(ISERROR(FIND(検索!G$7,F143)),検索!G$7=""),0,1)</f>
        <v>0</v>
      </c>
      <c r="AF143" s="22">
        <f>IF(OR(検索!J$7="00000",AA143&amp;AB143&amp;AC143&amp;AD143&amp;AE143&lt;&gt;検索!J$7),0,1)</f>
        <v>0</v>
      </c>
      <c r="AG143" s="23">
        <f t="shared" si="11"/>
        <v>0</v>
      </c>
      <c r="AH143" s="20">
        <f>IF(検索!K$3=0,R143,S143)</f>
        <v>0</v>
      </c>
      <c r="AI143" s="20">
        <f>IF(検索!K$5=0,Y143,Z143)</f>
        <v>0</v>
      </c>
      <c r="AJ143" s="20">
        <f>IF(検索!K$7=0,AF143,AG143)</f>
        <v>0</v>
      </c>
      <c r="AK143" s="38">
        <f>IF(IF(検索!J$5="00000",AH143,IF(検索!K$4=0,AH143+AI143,AH143*AI143)*IF(AND(検索!K$6=1,検索!J$7&lt;&gt;"00000"),AJ143,1)+IF(AND(検索!K$6=0,検索!J$7&lt;&gt;"00000"),AJ143,0))&gt;0,MAX($AK$2:AK142)+1,0)</f>
        <v>0</v>
      </c>
    </row>
    <row r="144" spans="7:37" ht="13.5" customHeight="1" x14ac:dyDescent="0.15">
      <c r="G144" s="3">
        <v>143</v>
      </c>
      <c r="H144" s="187">
        <f t="shared" si="8"/>
        <v>0</v>
      </c>
      <c r="I144" s="42"/>
      <c r="M144" s="21">
        <f>IF(OR(ISERROR(FIND(DBCS(検索!C$3),DBCS(B144))),検索!C$3=""),0,1)</f>
        <v>0</v>
      </c>
      <c r="N144" s="22">
        <f>IF(OR(ISERROR(FIND(DBCS(検索!D$3),DBCS(C144))),検索!D$3=""),0,1)</f>
        <v>0</v>
      </c>
      <c r="O144" s="22">
        <f>IF(OR(ISERROR(FIND(検索!E$3,D144)),検索!E$3=""),0,1)</f>
        <v>0</v>
      </c>
      <c r="P144" s="20">
        <f>IF(OR(ISERROR(FIND(検索!F$3,E144)),検索!F$3=""),0,1)</f>
        <v>0</v>
      </c>
      <c r="Q144" s="20">
        <f>IF(OR(ISERROR(FIND(検索!G$3,F144)),検索!G$3=""),0,1)</f>
        <v>0</v>
      </c>
      <c r="R144" s="20">
        <f>IF(OR(検索!J$3="00000",M144&amp;N144&amp;O144&amp;P144&amp;Q144&lt;&gt;検索!J$3),0,1)</f>
        <v>0</v>
      </c>
      <c r="S144" s="20">
        <f t="shared" si="9"/>
        <v>0</v>
      </c>
      <c r="T144" s="21">
        <f>IF(OR(ISERROR(FIND(DBCS(検索!C$5),DBCS(B144))),検索!C$5=""),0,1)</f>
        <v>0</v>
      </c>
      <c r="U144" s="22">
        <f>IF(OR(ISERROR(FIND(DBCS(検索!D$5),DBCS(C144))),検索!D$5=""),0,1)</f>
        <v>0</v>
      </c>
      <c r="V144" s="22">
        <f>IF(OR(ISERROR(FIND(検索!E$5,D144)),検索!E$5=""),0,1)</f>
        <v>0</v>
      </c>
      <c r="W144" s="22">
        <f>IF(OR(ISERROR(FIND(検索!F$5,E144)),検索!F$5=""),0,1)</f>
        <v>0</v>
      </c>
      <c r="X144" s="22">
        <f>IF(OR(ISERROR(FIND(検索!G$5,F144)),検索!G$5=""),0,1)</f>
        <v>0</v>
      </c>
      <c r="Y144" s="20">
        <f>IF(OR(検索!J$5="00000",T144&amp;U144&amp;V144&amp;W144&amp;X144&lt;&gt;検索!J$5),0,1)</f>
        <v>0</v>
      </c>
      <c r="Z144" s="23">
        <f t="shared" si="10"/>
        <v>0</v>
      </c>
      <c r="AA144" s="20">
        <f>IF(OR(ISERROR(FIND(DBCS(検索!C$7),DBCS(B144))),検索!C$7=""),0,1)</f>
        <v>0</v>
      </c>
      <c r="AB144" s="20">
        <f>IF(OR(ISERROR(FIND(DBCS(検索!D$7),DBCS(C144))),検索!D$7=""),0,1)</f>
        <v>0</v>
      </c>
      <c r="AC144" s="20">
        <f>IF(OR(ISERROR(FIND(検索!E$7,D144)),検索!E$7=""),0,1)</f>
        <v>0</v>
      </c>
      <c r="AD144" s="20">
        <f>IF(OR(ISERROR(FIND(検索!F$7,E144)),検索!F$7=""),0,1)</f>
        <v>0</v>
      </c>
      <c r="AE144" s="20">
        <f>IF(OR(ISERROR(FIND(検索!G$7,F144)),検索!G$7=""),0,1)</f>
        <v>0</v>
      </c>
      <c r="AF144" s="22">
        <f>IF(OR(検索!J$7="00000",AA144&amp;AB144&amp;AC144&amp;AD144&amp;AE144&lt;&gt;検索!J$7),0,1)</f>
        <v>0</v>
      </c>
      <c r="AG144" s="23">
        <f t="shared" si="11"/>
        <v>0</v>
      </c>
      <c r="AH144" s="20">
        <f>IF(検索!K$3=0,R144,S144)</f>
        <v>0</v>
      </c>
      <c r="AI144" s="20">
        <f>IF(検索!K$5=0,Y144,Z144)</f>
        <v>0</v>
      </c>
      <c r="AJ144" s="20">
        <f>IF(検索!K$7=0,AF144,AG144)</f>
        <v>0</v>
      </c>
      <c r="AK144" s="38">
        <f>IF(IF(検索!J$5="00000",AH144,IF(検索!K$4=0,AH144+AI144,AH144*AI144)*IF(AND(検索!K$6=1,検索!J$7&lt;&gt;"00000"),AJ144,1)+IF(AND(検索!K$6=0,検索!J$7&lt;&gt;"00000"),AJ144,0))&gt;0,MAX($AK$2:AK143)+1,0)</f>
        <v>0</v>
      </c>
    </row>
    <row r="145" spans="7:37" ht="13.5" customHeight="1" x14ac:dyDescent="0.15">
      <c r="G145" s="3">
        <v>144</v>
      </c>
      <c r="H145" s="187">
        <f t="shared" si="8"/>
        <v>0</v>
      </c>
      <c r="I145" s="42"/>
      <c r="M145" s="21">
        <f>IF(OR(ISERROR(FIND(DBCS(検索!C$3),DBCS(B145))),検索!C$3=""),0,1)</f>
        <v>0</v>
      </c>
      <c r="N145" s="22">
        <f>IF(OR(ISERROR(FIND(DBCS(検索!D$3),DBCS(C145))),検索!D$3=""),0,1)</f>
        <v>0</v>
      </c>
      <c r="O145" s="22">
        <f>IF(OR(ISERROR(FIND(検索!E$3,D145)),検索!E$3=""),0,1)</f>
        <v>0</v>
      </c>
      <c r="P145" s="20">
        <f>IF(OR(ISERROR(FIND(検索!F$3,E145)),検索!F$3=""),0,1)</f>
        <v>0</v>
      </c>
      <c r="Q145" s="20">
        <f>IF(OR(ISERROR(FIND(検索!G$3,F145)),検索!G$3=""),0,1)</f>
        <v>0</v>
      </c>
      <c r="R145" s="20">
        <f>IF(OR(検索!J$3="00000",M145&amp;N145&amp;O145&amp;P145&amp;Q145&lt;&gt;検索!J$3),0,1)</f>
        <v>0</v>
      </c>
      <c r="S145" s="20">
        <f t="shared" si="9"/>
        <v>0</v>
      </c>
      <c r="T145" s="21">
        <f>IF(OR(ISERROR(FIND(DBCS(検索!C$5),DBCS(B145))),検索!C$5=""),0,1)</f>
        <v>0</v>
      </c>
      <c r="U145" s="22">
        <f>IF(OR(ISERROR(FIND(DBCS(検索!D$5),DBCS(C145))),検索!D$5=""),0,1)</f>
        <v>0</v>
      </c>
      <c r="V145" s="22">
        <f>IF(OR(ISERROR(FIND(検索!E$5,D145)),検索!E$5=""),0,1)</f>
        <v>0</v>
      </c>
      <c r="W145" s="22">
        <f>IF(OR(ISERROR(FIND(検索!F$5,E145)),検索!F$5=""),0,1)</f>
        <v>0</v>
      </c>
      <c r="X145" s="22">
        <f>IF(OR(ISERROR(FIND(検索!G$5,F145)),検索!G$5=""),0,1)</f>
        <v>0</v>
      </c>
      <c r="Y145" s="20">
        <f>IF(OR(検索!J$5="00000",T145&amp;U145&amp;V145&amp;W145&amp;X145&lt;&gt;検索!J$5),0,1)</f>
        <v>0</v>
      </c>
      <c r="Z145" s="23">
        <f t="shared" si="10"/>
        <v>0</v>
      </c>
      <c r="AA145" s="20">
        <f>IF(OR(ISERROR(FIND(DBCS(検索!C$7),DBCS(B145))),検索!C$7=""),0,1)</f>
        <v>0</v>
      </c>
      <c r="AB145" s="20">
        <f>IF(OR(ISERROR(FIND(DBCS(検索!D$7),DBCS(C145))),検索!D$7=""),0,1)</f>
        <v>0</v>
      </c>
      <c r="AC145" s="20">
        <f>IF(OR(ISERROR(FIND(検索!E$7,D145)),検索!E$7=""),0,1)</f>
        <v>0</v>
      </c>
      <c r="AD145" s="20">
        <f>IF(OR(ISERROR(FIND(検索!F$7,E145)),検索!F$7=""),0,1)</f>
        <v>0</v>
      </c>
      <c r="AE145" s="20">
        <f>IF(OR(ISERROR(FIND(検索!G$7,F145)),検索!G$7=""),0,1)</f>
        <v>0</v>
      </c>
      <c r="AF145" s="22">
        <f>IF(OR(検索!J$7="00000",AA145&amp;AB145&amp;AC145&amp;AD145&amp;AE145&lt;&gt;検索!J$7),0,1)</f>
        <v>0</v>
      </c>
      <c r="AG145" s="23">
        <f t="shared" si="11"/>
        <v>0</v>
      </c>
      <c r="AH145" s="20">
        <f>IF(検索!K$3=0,R145,S145)</f>
        <v>0</v>
      </c>
      <c r="AI145" s="20">
        <f>IF(検索!K$5=0,Y145,Z145)</f>
        <v>0</v>
      </c>
      <c r="AJ145" s="20">
        <f>IF(検索!K$7=0,AF145,AG145)</f>
        <v>0</v>
      </c>
      <c r="AK145" s="38">
        <f>IF(IF(検索!J$5="00000",AH145,IF(検索!K$4=0,AH145+AI145,AH145*AI145)*IF(AND(検索!K$6=1,検索!J$7&lt;&gt;"00000"),AJ145,1)+IF(AND(検索!K$6=0,検索!J$7&lt;&gt;"00000"),AJ145,0))&gt;0,MAX($AK$2:AK144)+1,0)</f>
        <v>0</v>
      </c>
    </row>
    <row r="146" spans="7:37" ht="13.5" customHeight="1" x14ac:dyDescent="0.15">
      <c r="G146" s="3">
        <v>145</v>
      </c>
      <c r="H146" s="187">
        <f t="shared" si="8"/>
        <v>0</v>
      </c>
      <c r="I146" s="42"/>
      <c r="M146" s="21">
        <f>IF(OR(ISERROR(FIND(DBCS(検索!C$3),DBCS(B146))),検索!C$3=""),0,1)</f>
        <v>0</v>
      </c>
      <c r="N146" s="22">
        <f>IF(OR(ISERROR(FIND(DBCS(検索!D$3),DBCS(C146))),検索!D$3=""),0,1)</f>
        <v>0</v>
      </c>
      <c r="O146" s="22">
        <f>IF(OR(ISERROR(FIND(検索!E$3,D146)),検索!E$3=""),0,1)</f>
        <v>0</v>
      </c>
      <c r="P146" s="20">
        <f>IF(OR(ISERROR(FIND(検索!F$3,E146)),検索!F$3=""),0,1)</f>
        <v>0</v>
      </c>
      <c r="Q146" s="20">
        <f>IF(OR(ISERROR(FIND(検索!G$3,F146)),検索!G$3=""),0,1)</f>
        <v>0</v>
      </c>
      <c r="R146" s="20">
        <f>IF(OR(検索!J$3="00000",M146&amp;N146&amp;O146&amp;P146&amp;Q146&lt;&gt;検索!J$3),0,1)</f>
        <v>0</v>
      </c>
      <c r="S146" s="20">
        <f t="shared" si="9"/>
        <v>0</v>
      </c>
      <c r="T146" s="21">
        <f>IF(OR(ISERROR(FIND(DBCS(検索!C$5),DBCS(B146))),検索!C$5=""),0,1)</f>
        <v>0</v>
      </c>
      <c r="U146" s="22">
        <f>IF(OR(ISERROR(FIND(DBCS(検索!D$5),DBCS(C146))),検索!D$5=""),0,1)</f>
        <v>0</v>
      </c>
      <c r="V146" s="22">
        <f>IF(OR(ISERROR(FIND(検索!E$5,D146)),検索!E$5=""),0,1)</f>
        <v>0</v>
      </c>
      <c r="W146" s="22">
        <f>IF(OR(ISERROR(FIND(検索!F$5,E146)),検索!F$5=""),0,1)</f>
        <v>0</v>
      </c>
      <c r="X146" s="22">
        <f>IF(OR(ISERROR(FIND(検索!G$5,F146)),検索!G$5=""),0,1)</f>
        <v>0</v>
      </c>
      <c r="Y146" s="20">
        <f>IF(OR(検索!J$5="00000",T146&amp;U146&amp;V146&amp;W146&amp;X146&lt;&gt;検索!J$5),0,1)</f>
        <v>0</v>
      </c>
      <c r="Z146" s="23">
        <f t="shared" si="10"/>
        <v>0</v>
      </c>
      <c r="AA146" s="20">
        <f>IF(OR(ISERROR(FIND(DBCS(検索!C$7),DBCS(B146))),検索!C$7=""),0,1)</f>
        <v>0</v>
      </c>
      <c r="AB146" s="20">
        <f>IF(OR(ISERROR(FIND(DBCS(検索!D$7),DBCS(C146))),検索!D$7=""),0,1)</f>
        <v>0</v>
      </c>
      <c r="AC146" s="20">
        <f>IF(OR(ISERROR(FIND(検索!E$7,D146)),検索!E$7=""),0,1)</f>
        <v>0</v>
      </c>
      <c r="AD146" s="20">
        <f>IF(OR(ISERROR(FIND(検索!F$7,E146)),検索!F$7=""),0,1)</f>
        <v>0</v>
      </c>
      <c r="AE146" s="20">
        <f>IF(OR(ISERROR(FIND(検索!G$7,F146)),検索!G$7=""),0,1)</f>
        <v>0</v>
      </c>
      <c r="AF146" s="22">
        <f>IF(OR(検索!J$7="00000",AA146&amp;AB146&amp;AC146&amp;AD146&amp;AE146&lt;&gt;検索!J$7),0,1)</f>
        <v>0</v>
      </c>
      <c r="AG146" s="23">
        <f t="shared" si="11"/>
        <v>0</v>
      </c>
      <c r="AH146" s="20">
        <f>IF(検索!K$3=0,R146,S146)</f>
        <v>0</v>
      </c>
      <c r="AI146" s="20">
        <f>IF(検索!K$5=0,Y146,Z146)</f>
        <v>0</v>
      </c>
      <c r="AJ146" s="20">
        <f>IF(検索!K$7=0,AF146,AG146)</f>
        <v>0</v>
      </c>
      <c r="AK146" s="38">
        <f>IF(IF(検索!J$5="00000",AH146,IF(検索!K$4=0,AH146+AI146,AH146*AI146)*IF(AND(検索!K$6=1,検索!J$7&lt;&gt;"00000"),AJ146,1)+IF(AND(検索!K$6=0,検索!J$7&lt;&gt;"00000"),AJ146,0))&gt;0,MAX($AK$2:AK145)+1,0)</f>
        <v>0</v>
      </c>
    </row>
    <row r="147" spans="7:37" ht="13.5" customHeight="1" x14ac:dyDescent="0.15">
      <c r="G147" s="3">
        <v>146</v>
      </c>
      <c r="H147" s="187">
        <f t="shared" si="8"/>
        <v>0</v>
      </c>
      <c r="I147" s="42"/>
      <c r="M147" s="21">
        <f>IF(OR(ISERROR(FIND(DBCS(検索!C$3),DBCS(B147))),検索!C$3=""),0,1)</f>
        <v>0</v>
      </c>
      <c r="N147" s="22">
        <f>IF(OR(ISERROR(FIND(DBCS(検索!D$3),DBCS(C147))),検索!D$3=""),0,1)</f>
        <v>0</v>
      </c>
      <c r="O147" s="22">
        <f>IF(OR(ISERROR(FIND(検索!E$3,D147)),検索!E$3=""),0,1)</f>
        <v>0</v>
      </c>
      <c r="P147" s="20">
        <f>IF(OR(ISERROR(FIND(検索!F$3,E147)),検索!F$3=""),0,1)</f>
        <v>0</v>
      </c>
      <c r="Q147" s="20">
        <f>IF(OR(ISERROR(FIND(検索!G$3,F147)),検索!G$3=""),0,1)</f>
        <v>0</v>
      </c>
      <c r="R147" s="20">
        <f>IF(OR(検索!J$3="00000",M147&amp;N147&amp;O147&amp;P147&amp;Q147&lt;&gt;検索!J$3),0,1)</f>
        <v>0</v>
      </c>
      <c r="S147" s="20">
        <f t="shared" si="9"/>
        <v>0</v>
      </c>
      <c r="T147" s="21">
        <f>IF(OR(ISERROR(FIND(DBCS(検索!C$5),DBCS(B147))),検索!C$5=""),0,1)</f>
        <v>0</v>
      </c>
      <c r="U147" s="22">
        <f>IF(OR(ISERROR(FIND(DBCS(検索!D$5),DBCS(C147))),検索!D$5=""),0,1)</f>
        <v>0</v>
      </c>
      <c r="V147" s="22">
        <f>IF(OR(ISERROR(FIND(検索!E$5,D147)),検索!E$5=""),0,1)</f>
        <v>0</v>
      </c>
      <c r="W147" s="22">
        <f>IF(OR(ISERROR(FIND(検索!F$5,E147)),検索!F$5=""),0,1)</f>
        <v>0</v>
      </c>
      <c r="X147" s="22">
        <f>IF(OR(ISERROR(FIND(検索!G$5,F147)),検索!G$5=""),0,1)</f>
        <v>0</v>
      </c>
      <c r="Y147" s="20">
        <f>IF(OR(検索!J$5="00000",T147&amp;U147&amp;V147&amp;W147&amp;X147&lt;&gt;検索!J$5),0,1)</f>
        <v>0</v>
      </c>
      <c r="Z147" s="23">
        <f t="shared" si="10"/>
        <v>0</v>
      </c>
      <c r="AA147" s="20">
        <f>IF(OR(ISERROR(FIND(DBCS(検索!C$7),DBCS(B147))),検索!C$7=""),0,1)</f>
        <v>0</v>
      </c>
      <c r="AB147" s="20">
        <f>IF(OR(ISERROR(FIND(DBCS(検索!D$7),DBCS(C147))),検索!D$7=""),0,1)</f>
        <v>0</v>
      </c>
      <c r="AC147" s="20">
        <f>IF(OR(ISERROR(FIND(検索!E$7,D147)),検索!E$7=""),0,1)</f>
        <v>0</v>
      </c>
      <c r="AD147" s="20">
        <f>IF(OR(ISERROR(FIND(検索!F$7,E147)),検索!F$7=""),0,1)</f>
        <v>0</v>
      </c>
      <c r="AE147" s="20">
        <f>IF(OR(ISERROR(FIND(検索!G$7,F147)),検索!G$7=""),0,1)</f>
        <v>0</v>
      </c>
      <c r="AF147" s="22">
        <f>IF(OR(検索!J$7="00000",AA147&amp;AB147&amp;AC147&amp;AD147&amp;AE147&lt;&gt;検索!J$7),0,1)</f>
        <v>0</v>
      </c>
      <c r="AG147" s="23">
        <f t="shared" si="11"/>
        <v>0</v>
      </c>
      <c r="AH147" s="20">
        <f>IF(検索!K$3=0,R147,S147)</f>
        <v>0</v>
      </c>
      <c r="AI147" s="20">
        <f>IF(検索!K$5=0,Y147,Z147)</f>
        <v>0</v>
      </c>
      <c r="AJ147" s="20">
        <f>IF(検索!K$7=0,AF147,AG147)</f>
        <v>0</v>
      </c>
      <c r="AK147" s="38">
        <f>IF(IF(検索!J$5="00000",AH147,IF(検索!K$4=0,AH147+AI147,AH147*AI147)*IF(AND(検索!K$6=1,検索!J$7&lt;&gt;"00000"),AJ147,1)+IF(AND(検索!K$6=0,検索!J$7&lt;&gt;"00000"),AJ147,0))&gt;0,MAX($AK$2:AK146)+1,0)</f>
        <v>0</v>
      </c>
    </row>
    <row r="148" spans="7:37" ht="13.5" customHeight="1" x14ac:dyDescent="0.15">
      <c r="G148" s="3">
        <v>147</v>
      </c>
      <c r="H148" s="187">
        <f t="shared" si="8"/>
        <v>0</v>
      </c>
      <c r="I148" s="42"/>
      <c r="M148" s="21">
        <f>IF(OR(ISERROR(FIND(DBCS(検索!C$3),DBCS(B148))),検索!C$3=""),0,1)</f>
        <v>0</v>
      </c>
      <c r="N148" s="22">
        <f>IF(OR(ISERROR(FIND(DBCS(検索!D$3),DBCS(C148))),検索!D$3=""),0,1)</f>
        <v>0</v>
      </c>
      <c r="O148" s="22">
        <f>IF(OR(ISERROR(FIND(検索!E$3,D148)),検索!E$3=""),0,1)</f>
        <v>0</v>
      </c>
      <c r="P148" s="20">
        <f>IF(OR(ISERROR(FIND(検索!F$3,E148)),検索!F$3=""),0,1)</f>
        <v>0</v>
      </c>
      <c r="Q148" s="20">
        <f>IF(OR(ISERROR(FIND(検索!G$3,F148)),検索!G$3=""),0,1)</f>
        <v>0</v>
      </c>
      <c r="R148" s="20">
        <f>IF(OR(検索!J$3="00000",M148&amp;N148&amp;O148&amp;P148&amp;Q148&lt;&gt;検索!J$3),0,1)</f>
        <v>0</v>
      </c>
      <c r="S148" s="20">
        <f t="shared" si="9"/>
        <v>0</v>
      </c>
      <c r="T148" s="21">
        <f>IF(OR(ISERROR(FIND(DBCS(検索!C$5),DBCS(B148))),検索!C$5=""),0,1)</f>
        <v>0</v>
      </c>
      <c r="U148" s="22">
        <f>IF(OR(ISERROR(FIND(DBCS(検索!D$5),DBCS(C148))),検索!D$5=""),0,1)</f>
        <v>0</v>
      </c>
      <c r="V148" s="22">
        <f>IF(OR(ISERROR(FIND(検索!E$5,D148)),検索!E$5=""),0,1)</f>
        <v>0</v>
      </c>
      <c r="W148" s="22">
        <f>IF(OR(ISERROR(FIND(検索!F$5,E148)),検索!F$5=""),0,1)</f>
        <v>0</v>
      </c>
      <c r="X148" s="22">
        <f>IF(OR(ISERROR(FIND(検索!G$5,F148)),検索!G$5=""),0,1)</f>
        <v>0</v>
      </c>
      <c r="Y148" s="20">
        <f>IF(OR(検索!J$5="00000",T148&amp;U148&amp;V148&amp;W148&amp;X148&lt;&gt;検索!J$5),0,1)</f>
        <v>0</v>
      </c>
      <c r="Z148" s="23">
        <f t="shared" si="10"/>
        <v>0</v>
      </c>
      <c r="AA148" s="20">
        <f>IF(OR(ISERROR(FIND(DBCS(検索!C$7),DBCS(B148))),検索!C$7=""),0,1)</f>
        <v>0</v>
      </c>
      <c r="AB148" s="20">
        <f>IF(OR(ISERROR(FIND(DBCS(検索!D$7),DBCS(C148))),検索!D$7=""),0,1)</f>
        <v>0</v>
      </c>
      <c r="AC148" s="20">
        <f>IF(OR(ISERROR(FIND(検索!E$7,D148)),検索!E$7=""),0,1)</f>
        <v>0</v>
      </c>
      <c r="AD148" s="20">
        <f>IF(OR(ISERROR(FIND(検索!F$7,E148)),検索!F$7=""),0,1)</f>
        <v>0</v>
      </c>
      <c r="AE148" s="20">
        <f>IF(OR(ISERROR(FIND(検索!G$7,F148)),検索!G$7=""),0,1)</f>
        <v>0</v>
      </c>
      <c r="AF148" s="22">
        <f>IF(OR(検索!J$7="00000",AA148&amp;AB148&amp;AC148&amp;AD148&amp;AE148&lt;&gt;検索!J$7),0,1)</f>
        <v>0</v>
      </c>
      <c r="AG148" s="23">
        <f t="shared" si="11"/>
        <v>0</v>
      </c>
      <c r="AH148" s="20">
        <f>IF(検索!K$3=0,R148,S148)</f>
        <v>0</v>
      </c>
      <c r="AI148" s="20">
        <f>IF(検索!K$5=0,Y148,Z148)</f>
        <v>0</v>
      </c>
      <c r="AJ148" s="20">
        <f>IF(検索!K$7=0,AF148,AG148)</f>
        <v>0</v>
      </c>
      <c r="AK148" s="38">
        <f>IF(IF(検索!J$5="00000",AH148,IF(検索!K$4=0,AH148+AI148,AH148*AI148)*IF(AND(検索!K$6=1,検索!J$7&lt;&gt;"00000"),AJ148,1)+IF(AND(検索!K$6=0,検索!J$7&lt;&gt;"00000"),AJ148,0))&gt;0,MAX($AK$2:AK147)+1,0)</f>
        <v>0</v>
      </c>
    </row>
    <row r="149" spans="7:37" ht="13.5" customHeight="1" x14ac:dyDescent="0.15">
      <c r="G149" s="3">
        <v>148</v>
      </c>
      <c r="H149" s="187">
        <f t="shared" si="8"/>
        <v>0</v>
      </c>
      <c r="I149" s="42"/>
      <c r="M149" s="21">
        <f>IF(OR(ISERROR(FIND(DBCS(検索!C$3),DBCS(B149))),検索!C$3=""),0,1)</f>
        <v>0</v>
      </c>
      <c r="N149" s="22">
        <f>IF(OR(ISERROR(FIND(DBCS(検索!D$3),DBCS(C149))),検索!D$3=""),0,1)</f>
        <v>0</v>
      </c>
      <c r="O149" s="22">
        <f>IF(OR(ISERROR(FIND(検索!E$3,D149)),検索!E$3=""),0,1)</f>
        <v>0</v>
      </c>
      <c r="P149" s="20">
        <f>IF(OR(ISERROR(FIND(検索!F$3,E149)),検索!F$3=""),0,1)</f>
        <v>0</v>
      </c>
      <c r="Q149" s="20">
        <f>IF(OR(ISERROR(FIND(検索!G$3,F149)),検索!G$3=""),0,1)</f>
        <v>0</v>
      </c>
      <c r="R149" s="20">
        <f>IF(OR(検索!J$3="00000",M149&amp;N149&amp;O149&amp;P149&amp;Q149&lt;&gt;検索!J$3),0,1)</f>
        <v>0</v>
      </c>
      <c r="S149" s="20">
        <f t="shared" si="9"/>
        <v>0</v>
      </c>
      <c r="T149" s="21">
        <f>IF(OR(ISERROR(FIND(DBCS(検索!C$5),DBCS(B149))),検索!C$5=""),0,1)</f>
        <v>0</v>
      </c>
      <c r="U149" s="22">
        <f>IF(OR(ISERROR(FIND(DBCS(検索!D$5),DBCS(C149))),検索!D$5=""),0,1)</f>
        <v>0</v>
      </c>
      <c r="V149" s="22">
        <f>IF(OR(ISERROR(FIND(検索!E$5,D149)),検索!E$5=""),0,1)</f>
        <v>0</v>
      </c>
      <c r="W149" s="22">
        <f>IF(OR(ISERROR(FIND(検索!F$5,E149)),検索!F$5=""),0,1)</f>
        <v>0</v>
      </c>
      <c r="X149" s="22">
        <f>IF(OR(ISERROR(FIND(検索!G$5,F149)),検索!G$5=""),0,1)</f>
        <v>0</v>
      </c>
      <c r="Y149" s="20">
        <f>IF(OR(検索!J$5="00000",T149&amp;U149&amp;V149&amp;W149&amp;X149&lt;&gt;検索!J$5),0,1)</f>
        <v>0</v>
      </c>
      <c r="Z149" s="23">
        <f t="shared" si="10"/>
        <v>0</v>
      </c>
      <c r="AA149" s="20">
        <f>IF(OR(ISERROR(FIND(DBCS(検索!C$7),DBCS(B149))),検索!C$7=""),0,1)</f>
        <v>0</v>
      </c>
      <c r="AB149" s="20">
        <f>IF(OR(ISERROR(FIND(DBCS(検索!D$7),DBCS(C149))),検索!D$7=""),0,1)</f>
        <v>0</v>
      </c>
      <c r="AC149" s="20">
        <f>IF(OR(ISERROR(FIND(検索!E$7,D149)),検索!E$7=""),0,1)</f>
        <v>0</v>
      </c>
      <c r="AD149" s="20">
        <f>IF(OR(ISERROR(FIND(検索!F$7,E149)),検索!F$7=""),0,1)</f>
        <v>0</v>
      </c>
      <c r="AE149" s="20">
        <f>IF(OR(ISERROR(FIND(検索!G$7,F149)),検索!G$7=""),0,1)</f>
        <v>0</v>
      </c>
      <c r="AF149" s="22">
        <f>IF(OR(検索!J$7="00000",AA149&amp;AB149&amp;AC149&amp;AD149&amp;AE149&lt;&gt;検索!J$7),0,1)</f>
        <v>0</v>
      </c>
      <c r="AG149" s="23">
        <f t="shared" si="11"/>
        <v>0</v>
      </c>
      <c r="AH149" s="20">
        <f>IF(検索!K$3=0,R149,S149)</f>
        <v>0</v>
      </c>
      <c r="AI149" s="20">
        <f>IF(検索!K$5=0,Y149,Z149)</f>
        <v>0</v>
      </c>
      <c r="AJ149" s="20">
        <f>IF(検索!K$7=0,AF149,AG149)</f>
        <v>0</v>
      </c>
      <c r="AK149" s="38">
        <f>IF(IF(検索!J$5="00000",AH149,IF(検索!K$4=0,AH149+AI149,AH149*AI149)*IF(AND(検索!K$6=1,検索!J$7&lt;&gt;"00000"),AJ149,1)+IF(AND(検索!K$6=0,検索!J$7&lt;&gt;"00000"),AJ149,0))&gt;0,MAX($AK$2:AK148)+1,0)</f>
        <v>0</v>
      </c>
    </row>
    <row r="150" spans="7:37" ht="13.5" customHeight="1" x14ac:dyDescent="0.15">
      <c r="G150" s="3">
        <v>149</v>
      </c>
      <c r="H150" s="187">
        <f t="shared" si="8"/>
        <v>0</v>
      </c>
      <c r="I150" s="42"/>
      <c r="M150" s="21">
        <f>IF(OR(ISERROR(FIND(DBCS(検索!C$3),DBCS(B150))),検索!C$3=""),0,1)</f>
        <v>0</v>
      </c>
      <c r="N150" s="22">
        <f>IF(OR(ISERROR(FIND(DBCS(検索!D$3),DBCS(C150))),検索!D$3=""),0,1)</f>
        <v>0</v>
      </c>
      <c r="O150" s="22">
        <f>IF(OR(ISERROR(FIND(検索!E$3,D150)),検索!E$3=""),0,1)</f>
        <v>0</v>
      </c>
      <c r="P150" s="20">
        <f>IF(OR(ISERROR(FIND(検索!F$3,E150)),検索!F$3=""),0,1)</f>
        <v>0</v>
      </c>
      <c r="Q150" s="20">
        <f>IF(OR(ISERROR(FIND(検索!G$3,F150)),検索!G$3=""),0,1)</f>
        <v>0</v>
      </c>
      <c r="R150" s="20">
        <f>IF(OR(検索!J$3="00000",M150&amp;N150&amp;O150&amp;P150&amp;Q150&lt;&gt;検索!J$3),0,1)</f>
        <v>0</v>
      </c>
      <c r="S150" s="20">
        <f t="shared" si="9"/>
        <v>0</v>
      </c>
      <c r="T150" s="21">
        <f>IF(OR(ISERROR(FIND(DBCS(検索!C$5),DBCS(B150))),検索!C$5=""),0,1)</f>
        <v>0</v>
      </c>
      <c r="U150" s="22">
        <f>IF(OR(ISERROR(FIND(DBCS(検索!D$5),DBCS(C150))),検索!D$5=""),0,1)</f>
        <v>0</v>
      </c>
      <c r="V150" s="22">
        <f>IF(OR(ISERROR(FIND(検索!E$5,D150)),検索!E$5=""),0,1)</f>
        <v>0</v>
      </c>
      <c r="W150" s="22">
        <f>IF(OR(ISERROR(FIND(検索!F$5,E150)),検索!F$5=""),0,1)</f>
        <v>0</v>
      </c>
      <c r="X150" s="22">
        <f>IF(OR(ISERROR(FIND(検索!G$5,F150)),検索!G$5=""),0,1)</f>
        <v>0</v>
      </c>
      <c r="Y150" s="20">
        <f>IF(OR(検索!J$5="00000",T150&amp;U150&amp;V150&amp;W150&amp;X150&lt;&gt;検索!J$5),0,1)</f>
        <v>0</v>
      </c>
      <c r="Z150" s="23">
        <f t="shared" si="10"/>
        <v>0</v>
      </c>
      <c r="AA150" s="20">
        <f>IF(OR(ISERROR(FIND(DBCS(検索!C$7),DBCS(B150))),検索!C$7=""),0,1)</f>
        <v>0</v>
      </c>
      <c r="AB150" s="20">
        <f>IF(OR(ISERROR(FIND(DBCS(検索!D$7),DBCS(C150))),検索!D$7=""),0,1)</f>
        <v>0</v>
      </c>
      <c r="AC150" s="20">
        <f>IF(OR(ISERROR(FIND(検索!E$7,D150)),検索!E$7=""),0,1)</f>
        <v>0</v>
      </c>
      <c r="AD150" s="20">
        <f>IF(OR(ISERROR(FIND(検索!F$7,E150)),検索!F$7=""),0,1)</f>
        <v>0</v>
      </c>
      <c r="AE150" s="20">
        <f>IF(OR(ISERROR(FIND(検索!G$7,F150)),検索!G$7=""),0,1)</f>
        <v>0</v>
      </c>
      <c r="AF150" s="22">
        <f>IF(OR(検索!J$7="00000",AA150&amp;AB150&amp;AC150&amp;AD150&amp;AE150&lt;&gt;検索!J$7),0,1)</f>
        <v>0</v>
      </c>
      <c r="AG150" s="23">
        <f t="shared" si="11"/>
        <v>0</v>
      </c>
      <c r="AH150" s="20">
        <f>IF(検索!K$3=0,R150,S150)</f>
        <v>0</v>
      </c>
      <c r="AI150" s="20">
        <f>IF(検索!K$5=0,Y150,Z150)</f>
        <v>0</v>
      </c>
      <c r="AJ150" s="20">
        <f>IF(検索!K$7=0,AF150,AG150)</f>
        <v>0</v>
      </c>
      <c r="AK150" s="38">
        <f>IF(IF(検索!J$5="00000",AH150,IF(検索!K$4=0,AH150+AI150,AH150*AI150)*IF(AND(検索!K$6=1,検索!J$7&lt;&gt;"00000"),AJ150,1)+IF(AND(検索!K$6=0,検索!J$7&lt;&gt;"00000"),AJ150,0))&gt;0,MAX($AK$2:AK149)+1,0)</f>
        <v>0</v>
      </c>
    </row>
    <row r="151" spans="7:37" ht="13.5" customHeight="1" x14ac:dyDescent="0.15">
      <c r="G151" s="3">
        <v>150</v>
      </c>
      <c r="H151" s="187">
        <f t="shared" si="8"/>
        <v>0</v>
      </c>
      <c r="I151" s="42"/>
      <c r="M151" s="21">
        <f>IF(OR(ISERROR(FIND(DBCS(検索!C$3),DBCS(B151))),検索!C$3=""),0,1)</f>
        <v>0</v>
      </c>
      <c r="N151" s="22">
        <f>IF(OR(ISERROR(FIND(DBCS(検索!D$3),DBCS(C151))),検索!D$3=""),0,1)</f>
        <v>0</v>
      </c>
      <c r="O151" s="22">
        <f>IF(OR(ISERROR(FIND(検索!E$3,D151)),検索!E$3=""),0,1)</f>
        <v>0</v>
      </c>
      <c r="P151" s="20">
        <f>IF(OR(ISERROR(FIND(検索!F$3,E151)),検索!F$3=""),0,1)</f>
        <v>0</v>
      </c>
      <c r="Q151" s="20">
        <f>IF(OR(ISERROR(FIND(検索!G$3,F151)),検索!G$3=""),0,1)</f>
        <v>0</v>
      </c>
      <c r="R151" s="20">
        <f>IF(OR(検索!J$3="00000",M151&amp;N151&amp;O151&amp;P151&amp;Q151&lt;&gt;検索!J$3),0,1)</f>
        <v>0</v>
      </c>
      <c r="S151" s="20">
        <f t="shared" si="9"/>
        <v>0</v>
      </c>
      <c r="T151" s="21">
        <f>IF(OR(ISERROR(FIND(DBCS(検索!C$5),DBCS(B151))),検索!C$5=""),0,1)</f>
        <v>0</v>
      </c>
      <c r="U151" s="22">
        <f>IF(OR(ISERROR(FIND(DBCS(検索!D$5),DBCS(C151))),検索!D$5=""),0,1)</f>
        <v>0</v>
      </c>
      <c r="V151" s="22">
        <f>IF(OR(ISERROR(FIND(検索!E$5,D151)),検索!E$5=""),0,1)</f>
        <v>0</v>
      </c>
      <c r="W151" s="22">
        <f>IF(OR(ISERROR(FIND(検索!F$5,E151)),検索!F$5=""),0,1)</f>
        <v>0</v>
      </c>
      <c r="X151" s="22">
        <f>IF(OR(ISERROR(FIND(検索!G$5,F151)),検索!G$5=""),0,1)</f>
        <v>0</v>
      </c>
      <c r="Y151" s="20">
        <f>IF(OR(検索!J$5="00000",T151&amp;U151&amp;V151&amp;W151&amp;X151&lt;&gt;検索!J$5),0,1)</f>
        <v>0</v>
      </c>
      <c r="Z151" s="23">
        <f t="shared" si="10"/>
        <v>0</v>
      </c>
      <c r="AA151" s="20">
        <f>IF(OR(ISERROR(FIND(DBCS(検索!C$7),DBCS(B151))),検索!C$7=""),0,1)</f>
        <v>0</v>
      </c>
      <c r="AB151" s="20">
        <f>IF(OR(ISERROR(FIND(DBCS(検索!D$7),DBCS(C151))),検索!D$7=""),0,1)</f>
        <v>0</v>
      </c>
      <c r="AC151" s="20">
        <f>IF(OR(ISERROR(FIND(検索!E$7,D151)),検索!E$7=""),0,1)</f>
        <v>0</v>
      </c>
      <c r="AD151" s="20">
        <f>IF(OR(ISERROR(FIND(検索!F$7,E151)),検索!F$7=""),0,1)</f>
        <v>0</v>
      </c>
      <c r="AE151" s="20">
        <f>IF(OR(ISERROR(FIND(検索!G$7,F151)),検索!G$7=""),0,1)</f>
        <v>0</v>
      </c>
      <c r="AF151" s="22">
        <f>IF(OR(検索!J$7="00000",AA151&amp;AB151&amp;AC151&amp;AD151&amp;AE151&lt;&gt;検索!J$7),0,1)</f>
        <v>0</v>
      </c>
      <c r="AG151" s="23">
        <f t="shared" si="11"/>
        <v>0</v>
      </c>
      <c r="AH151" s="20">
        <f>IF(検索!K$3=0,R151,S151)</f>
        <v>0</v>
      </c>
      <c r="AI151" s="20">
        <f>IF(検索!K$5=0,Y151,Z151)</f>
        <v>0</v>
      </c>
      <c r="AJ151" s="20">
        <f>IF(検索!K$7=0,AF151,AG151)</f>
        <v>0</v>
      </c>
      <c r="AK151" s="38">
        <f>IF(IF(検索!J$5="00000",AH151,IF(検索!K$4=0,AH151+AI151,AH151*AI151)*IF(AND(検索!K$6=1,検索!J$7&lt;&gt;"00000"),AJ151,1)+IF(AND(検索!K$6=0,検索!J$7&lt;&gt;"00000"),AJ151,0))&gt;0,MAX($AK$2:AK150)+1,0)</f>
        <v>0</v>
      </c>
    </row>
    <row r="152" spans="7:37" ht="13.5" customHeight="1" x14ac:dyDescent="0.15">
      <c r="G152" s="3">
        <v>151</v>
      </c>
      <c r="H152" s="187">
        <f t="shared" si="8"/>
        <v>0</v>
      </c>
      <c r="I152" s="42"/>
      <c r="M152" s="21">
        <f>IF(OR(ISERROR(FIND(DBCS(検索!C$3),DBCS(B152))),検索!C$3=""),0,1)</f>
        <v>0</v>
      </c>
      <c r="N152" s="22">
        <f>IF(OR(ISERROR(FIND(DBCS(検索!D$3),DBCS(C152))),検索!D$3=""),0,1)</f>
        <v>0</v>
      </c>
      <c r="O152" s="22">
        <f>IF(OR(ISERROR(FIND(検索!E$3,D152)),検索!E$3=""),0,1)</f>
        <v>0</v>
      </c>
      <c r="P152" s="20">
        <f>IF(OR(ISERROR(FIND(検索!F$3,E152)),検索!F$3=""),0,1)</f>
        <v>0</v>
      </c>
      <c r="Q152" s="20">
        <f>IF(OR(ISERROR(FIND(検索!G$3,F152)),検索!G$3=""),0,1)</f>
        <v>0</v>
      </c>
      <c r="R152" s="20">
        <f>IF(OR(検索!J$3="00000",M152&amp;N152&amp;O152&amp;P152&amp;Q152&lt;&gt;検索!J$3),0,1)</f>
        <v>0</v>
      </c>
      <c r="S152" s="20">
        <f t="shared" si="9"/>
        <v>0</v>
      </c>
      <c r="T152" s="21">
        <f>IF(OR(ISERROR(FIND(DBCS(検索!C$5),DBCS(B152))),検索!C$5=""),0,1)</f>
        <v>0</v>
      </c>
      <c r="U152" s="22">
        <f>IF(OR(ISERROR(FIND(DBCS(検索!D$5),DBCS(C152))),検索!D$5=""),0,1)</f>
        <v>0</v>
      </c>
      <c r="V152" s="22">
        <f>IF(OR(ISERROR(FIND(検索!E$5,D152)),検索!E$5=""),0,1)</f>
        <v>0</v>
      </c>
      <c r="W152" s="22">
        <f>IF(OR(ISERROR(FIND(検索!F$5,E152)),検索!F$5=""),0,1)</f>
        <v>0</v>
      </c>
      <c r="X152" s="22">
        <f>IF(OR(ISERROR(FIND(検索!G$5,F152)),検索!G$5=""),0,1)</f>
        <v>0</v>
      </c>
      <c r="Y152" s="20">
        <f>IF(OR(検索!J$5="00000",T152&amp;U152&amp;V152&amp;W152&amp;X152&lt;&gt;検索!J$5),0,1)</f>
        <v>0</v>
      </c>
      <c r="Z152" s="23">
        <f t="shared" si="10"/>
        <v>0</v>
      </c>
      <c r="AA152" s="20">
        <f>IF(OR(ISERROR(FIND(DBCS(検索!C$7),DBCS(B152))),検索!C$7=""),0,1)</f>
        <v>0</v>
      </c>
      <c r="AB152" s="20">
        <f>IF(OR(ISERROR(FIND(DBCS(検索!D$7),DBCS(C152))),検索!D$7=""),0,1)</f>
        <v>0</v>
      </c>
      <c r="AC152" s="20">
        <f>IF(OR(ISERROR(FIND(検索!E$7,D152)),検索!E$7=""),0,1)</f>
        <v>0</v>
      </c>
      <c r="AD152" s="20">
        <f>IF(OR(ISERROR(FIND(検索!F$7,E152)),検索!F$7=""),0,1)</f>
        <v>0</v>
      </c>
      <c r="AE152" s="20">
        <f>IF(OR(ISERROR(FIND(検索!G$7,F152)),検索!G$7=""),0,1)</f>
        <v>0</v>
      </c>
      <c r="AF152" s="22">
        <f>IF(OR(検索!J$7="00000",AA152&amp;AB152&amp;AC152&amp;AD152&amp;AE152&lt;&gt;検索!J$7),0,1)</f>
        <v>0</v>
      </c>
      <c r="AG152" s="23">
        <f t="shared" si="11"/>
        <v>0</v>
      </c>
      <c r="AH152" s="20">
        <f>IF(検索!K$3=0,R152,S152)</f>
        <v>0</v>
      </c>
      <c r="AI152" s="20">
        <f>IF(検索!K$5=0,Y152,Z152)</f>
        <v>0</v>
      </c>
      <c r="AJ152" s="20">
        <f>IF(検索!K$7=0,AF152,AG152)</f>
        <v>0</v>
      </c>
      <c r="AK152" s="38">
        <f>IF(IF(検索!J$5="00000",AH152,IF(検索!K$4=0,AH152+AI152,AH152*AI152)*IF(AND(検索!K$6=1,検索!J$7&lt;&gt;"00000"),AJ152,1)+IF(AND(検索!K$6=0,検索!J$7&lt;&gt;"00000"),AJ152,0))&gt;0,MAX($AK$2:AK151)+1,0)</f>
        <v>0</v>
      </c>
    </row>
    <row r="153" spans="7:37" ht="13.5" customHeight="1" x14ac:dyDescent="0.15">
      <c r="G153" s="3">
        <v>152</v>
      </c>
      <c r="H153" s="187">
        <f t="shared" si="8"/>
        <v>0</v>
      </c>
      <c r="I153" s="42"/>
      <c r="M153" s="21">
        <f>IF(OR(ISERROR(FIND(DBCS(検索!C$3),DBCS(B153))),検索!C$3=""),0,1)</f>
        <v>0</v>
      </c>
      <c r="N153" s="22">
        <f>IF(OR(ISERROR(FIND(DBCS(検索!D$3),DBCS(C153))),検索!D$3=""),0,1)</f>
        <v>0</v>
      </c>
      <c r="O153" s="22">
        <f>IF(OR(ISERROR(FIND(検索!E$3,D153)),検索!E$3=""),0,1)</f>
        <v>0</v>
      </c>
      <c r="P153" s="20">
        <f>IF(OR(ISERROR(FIND(検索!F$3,E153)),検索!F$3=""),0,1)</f>
        <v>0</v>
      </c>
      <c r="Q153" s="20">
        <f>IF(OR(ISERROR(FIND(検索!G$3,F153)),検索!G$3=""),0,1)</f>
        <v>0</v>
      </c>
      <c r="R153" s="20">
        <f>IF(OR(検索!J$3="00000",M153&amp;N153&amp;O153&amp;P153&amp;Q153&lt;&gt;検索!J$3),0,1)</f>
        <v>0</v>
      </c>
      <c r="S153" s="20">
        <f t="shared" si="9"/>
        <v>0</v>
      </c>
      <c r="T153" s="21">
        <f>IF(OR(ISERROR(FIND(DBCS(検索!C$5),DBCS(B153))),検索!C$5=""),0,1)</f>
        <v>0</v>
      </c>
      <c r="U153" s="22">
        <f>IF(OR(ISERROR(FIND(DBCS(検索!D$5),DBCS(C153))),検索!D$5=""),0,1)</f>
        <v>0</v>
      </c>
      <c r="V153" s="22">
        <f>IF(OR(ISERROR(FIND(検索!E$5,D153)),検索!E$5=""),0,1)</f>
        <v>0</v>
      </c>
      <c r="W153" s="22">
        <f>IF(OR(ISERROR(FIND(検索!F$5,E153)),検索!F$5=""),0,1)</f>
        <v>0</v>
      </c>
      <c r="X153" s="22">
        <f>IF(OR(ISERROR(FIND(検索!G$5,F153)),検索!G$5=""),0,1)</f>
        <v>0</v>
      </c>
      <c r="Y153" s="20">
        <f>IF(OR(検索!J$5="00000",T153&amp;U153&amp;V153&amp;W153&amp;X153&lt;&gt;検索!J$5),0,1)</f>
        <v>0</v>
      </c>
      <c r="Z153" s="23">
        <f t="shared" si="10"/>
        <v>0</v>
      </c>
      <c r="AA153" s="20">
        <f>IF(OR(ISERROR(FIND(DBCS(検索!C$7),DBCS(B153))),検索!C$7=""),0,1)</f>
        <v>0</v>
      </c>
      <c r="AB153" s="20">
        <f>IF(OR(ISERROR(FIND(DBCS(検索!D$7),DBCS(C153))),検索!D$7=""),0,1)</f>
        <v>0</v>
      </c>
      <c r="AC153" s="20">
        <f>IF(OR(ISERROR(FIND(検索!E$7,D153)),検索!E$7=""),0,1)</f>
        <v>0</v>
      </c>
      <c r="AD153" s="20">
        <f>IF(OR(ISERROR(FIND(検索!F$7,E153)),検索!F$7=""),0,1)</f>
        <v>0</v>
      </c>
      <c r="AE153" s="20">
        <f>IF(OR(ISERROR(FIND(検索!G$7,F153)),検索!G$7=""),0,1)</f>
        <v>0</v>
      </c>
      <c r="AF153" s="22">
        <f>IF(OR(検索!J$7="00000",AA153&amp;AB153&amp;AC153&amp;AD153&amp;AE153&lt;&gt;検索!J$7),0,1)</f>
        <v>0</v>
      </c>
      <c r="AG153" s="23">
        <f t="shared" si="11"/>
        <v>0</v>
      </c>
      <c r="AH153" s="20">
        <f>IF(検索!K$3=0,R153,S153)</f>
        <v>0</v>
      </c>
      <c r="AI153" s="20">
        <f>IF(検索!K$5=0,Y153,Z153)</f>
        <v>0</v>
      </c>
      <c r="AJ153" s="20">
        <f>IF(検索!K$7=0,AF153,AG153)</f>
        <v>0</v>
      </c>
      <c r="AK153" s="38">
        <f>IF(IF(検索!J$5="00000",AH153,IF(検索!K$4=0,AH153+AI153,AH153*AI153)*IF(AND(検索!K$6=1,検索!J$7&lt;&gt;"00000"),AJ153,1)+IF(AND(検索!K$6=0,検索!J$7&lt;&gt;"00000"),AJ153,0))&gt;0,MAX($AK$2:AK152)+1,0)</f>
        <v>0</v>
      </c>
    </row>
    <row r="154" spans="7:37" ht="13.5" customHeight="1" x14ac:dyDescent="0.15">
      <c r="G154" s="3">
        <v>153</v>
      </c>
      <c r="H154" s="187">
        <f t="shared" si="8"/>
        <v>0</v>
      </c>
      <c r="I154" s="42"/>
      <c r="M154" s="21">
        <f>IF(OR(ISERROR(FIND(DBCS(検索!C$3),DBCS(B154))),検索!C$3=""),0,1)</f>
        <v>0</v>
      </c>
      <c r="N154" s="22">
        <f>IF(OR(ISERROR(FIND(DBCS(検索!D$3),DBCS(C154))),検索!D$3=""),0,1)</f>
        <v>0</v>
      </c>
      <c r="O154" s="22">
        <f>IF(OR(ISERROR(FIND(検索!E$3,D154)),検索!E$3=""),0,1)</f>
        <v>0</v>
      </c>
      <c r="P154" s="20">
        <f>IF(OR(ISERROR(FIND(検索!F$3,E154)),検索!F$3=""),0,1)</f>
        <v>0</v>
      </c>
      <c r="Q154" s="20">
        <f>IF(OR(ISERROR(FIND(検索!G$3,F154)),検索!G$3=""),0,1)</f>
        <v>0</v>
      </c>
      <c r="R154" s="20">
        <f>IF(OR(検索!J$3="00000",M154&amp;N154&amp;O154&amp;P154&amp;Q154&lt;&gt;検索!J$3),0,1)</f>
        <v>0</v>
      </c>
      <c r="S154" s="20">
        <f t="shared" si="9"/>
        <v>0</v>
      </c>
      <c r="T154" s="21">
        <f>IF(OR(ISERROR(FIND(DBCS(検索!C$5),DBCS(B154))),検索!C$5=""),0,1)</f>
        <v>0</v>
      </c>
      <c r="U154" s="22">
        <f>IF(OR(ISERROR(FIND(DBCS(検索!D$5),DBCS(C154))),検索!D$5=""),0,1)</f>
        <v>0</v>
      </c>
      <c r="V154" s="22">
        <f>IF(OR(ISERROR(FIND(検索!E$5,D154)),検索!E$5=""),0,1)</f>
        <v>0</v>
      </c>
      <c r="W154" s="22">
        <f>IF(OR(ISERROR(FIND(検索!F$5,E154)),検索!F$5=""),0,1)</f>
        <v>0</v>
      </c>
      <c r="X154" s="22">
        <f>IF(OR(ISERROR(FIND(検索!G$5,F154)),検索!G$5=""),0,1)</f>
        <v>0</v>
      </c>
      <c r="Y154" s="20">
        <f>IF(OR(検索!J$5="00000",T154&amp;U154&amp;V154&amp;W154&amp;X154&lt;&gt;検索!J$5),0,1)</f>
        <v>0</v>
      </c>
      <c r="Z154" s="23">
        <f t="shared" si="10"/>
        <v>0</v>
      </c>
      <c r="AA154" s="20">
        <f>IF(OR(ISERROR(FIND(DBCS(検索!C$7),DBCS(B154))),検索!C$7=""),0,1)</f>
        <v>0</v>
      </c>
      <c r="AB154" s="20">
        <f>IF(OR(ISERROR(FIND(DBCS(検索!D$7),DBCS(C154))),検索!D$7=""),0,1)</f>
        <v>0</v>
      </c>
      <c r="AC154" s="20">
        <f>IF(OR(ISERROR(FIND(検索!E$7,D154)),検索!E$7=""),0,1)</f>
        <v>0</v>
      </c>
      <c r="AD154" s="20">
        <f>IF(OR(ISERROR(FIND(検索!F$7,E154)),検索!F$7=""),0,1)</f>
        <v>0</v>
      </c>
      <c r="AE154" s="20">
        <f>IF(OR(ISERROR(FIND(検索!G$7,F154)),検索!G$7=""),0,1)</f>
        <v>0</v>
      </c>
      <c r="AF154" s="22">
        <f>IF(OR(検索!J$7="00000",AA154&amp;AB154&amp;AC154&amp;AD154&amp;AE154&lt;&gt;検索!J$7),0,1)</f>
        <v>0</v>
      </c>
      <c r="AG154" s="23">
        <f t="shared" si="11"/>
        <v>0</v>
      </c>
      <c r="AH154" s="20">
        <f>IF(検索!K$3=0,R154,S154)</f>
        <v>0</v>
      </c>
      <c r="AI154" s="20">
        <f>IF(検索!K$5=0,Y154,Z154)</f>
        <v>0</v>
      </c>
      <c r="AJ154" s="20">
        <f>IF(検索!K$7=0,AF154,AG154)</f>
        <v>0</v>
      </c>
      <c r="AK154" s="38">
        <f>IF(IF(検索!J$5="00000",AH154,IF(検索!K$4=0,AH154+AI154,AH154*AI154)*IF(AND(検索!K$6=1,検索!J$7&lt;&gt;"00000"),AJ154,1)+IF(AND(検索!K$6=0,検索!J$7&lt;&gt;"00000"),AJ154,0))&gt;0,MAX($AK$2:AK153)+1,0)</f>
        <v>0</v>
      </c>
    </row>
    <row r="155" spans="7:37" ht="18" customHeight="1" x14ac:dyDescent="0.15">
      <c r="G155" s="3">
        <v>154</v>
      </c>
      <c r="H155" s="187">
        <f t="shared" si="8"/>
        <v>0</v>
      </c>
      <c r="I155" s="42"/>
      <c r="M155" s="21">
        <f>IF(OR(ISERROR(FIND(DBCS(検索!C$3),DBCS(B155))),検索!C$3=""),0,1)</f>
        <v>0</v>
      </c>
      <c r="N155" s="22">
        <f>IF(OR(ISERROR(FIND(DBCS(検索!D$3),DBCS(C155))),検索!D$3=""),0,1)</f>
        <v>0</v>
      </c>
      <c r="O155" s="22">
        <f>IF(OR(ISERROR(FIND(検索!E$3,D155)),検索!E$3=""),0,1)</f>
        <v>0</v>
      </c>
      <c r="P155" s="20">
        <f>IF(OR(ISERROR(FIND(検索!F$3,E155)),検索!F$3=""),0,1)</f>
        <v>0</v>
      </c>
      <c r="Q155" s="20">
        <f>IF(OR(ISERROR(FIND(検索!G$3,F155)),検索!G$3=""),0,1)</f>
        <v>0</v>
      </c>
      <c r="R155" s="20">
        <f>IF(OR(検索!J$3="00000",M155&amp;N155&amp;O155&amp;P155&amp;Q155&lt;&gt;検索!J$3),0,1)</f>
        <v>0</v>
      </c>
      <c r="S155" s="20">
        <f t="shared" si="9"/>
        <v>0</v>
      </c>
      <c r="T155" s="21">
        <f>IF(OR(ISERROR(FIND(DBCS(検索!C$5),DBCS(B155))),検索!C$5=""),0,1)</f>
        <v>0</v>
      </c>
      <c r="U155" s="22">
        <f>IF(OR(ISERROR(FIND(DBCS(検索!D$5),DBCS(C155))),検索!D$5=""),0,1)</f>
        <v>0</v>
      </c>
      <c r="V155" s="22">
        <f>IF(OR(ISERROR(FIND(検索!E$5,D155)),検索!E$5=""),0,1)</f>
        <v>0</v>
      </c>
      <c r="W155" s="22">
        <f>IF(OR(ISERROR(FIND(検索!F$5,E155)),検索!F$5=""),0,1)</f>
        <v>0</v>
      </c>
      <c r="X155" s="22">
        <f>IF(OR(ISERROR(FIND(検索!G$5,F155)),検索!G$5=""),0,1)</f>
        <v>0</v>
      </c>
      <c r="Y155" s="20">
        <f>IF(OR(検索!J$5="00000",T155&amp;U155&amp;V155&amp;W155&amp;X155&lt;&gt;検索!J$5),0,1)</f>
        <v>0</v>
      </c>
      <c r="Z155" s="23">
        <f t="shared" si="10"/>
        <v>0</v>
      </c>
      <c r="AA155" s="20">
        <f>IF(OR(ISERROR(FIND(DBCS(検索!C$7),DBCS(B155))),検索!C$7=""),0,1)</f>
        <v>0</v>
      </c>
      <c r="AB155" s="20">
        <f>IF(OR(ISERROR(FIND(DBCS(検索!D$7),DBCS(C155))),検索!D$7=""),0,1)</f>
        <v>0</v>
      </c>
      <c r="AC155" s="20">
        <f>IF(OR(ISERROR(FIND(検索!E$7,D155)),検索!E$7=""),0,1)</f>
        <v>0</v>
      </c>
      <c r="AD155" s="20">
        <f>IF(OR(ISERROR(FIND(検索!F$7,E155)),検索!F$7=""),0,1)</f>
        <v>0</v>
      </c>
      <c r="AE155" s="20">
        <f>IF(OR(ISERROR(FIND(検索!G$7,F155)),検索!G$7=""),0,1)</f>
        <v>0</v>
      </c>
      <c r="AF155" s="22">
        <f>IF(OR(検索!J$7="00000",AA155&amp;AB155&amp;AC155&amp;AD155&amp;AE155&lt;&gt;検索!J$7),0,1)</f>
        <v>0</v>
      </c>
      <c r="AG155" s="23">
        <f t="shared" si="11"/>
        <v>0</v>
      </c>
      <c r="AH155" s="20">
        <f>IF(検索!K$3=0,R155,S155)</f>
        <v>0</v>
      </c>
      <c r="AI155" s="20">
        <f>IF(検索!K$5=0,Y155,Z155)</f>
        <v>0</v>
      </c>
      <c r="AJ155" s="20">
        <f>IF(検索!K$7=0,AF155,AG155)</f>
        <v>0</v>
      </c>
      <c r="AK155" s="38">
        <f>IF(IF(検索!J$5="00000",AH155,IF(検索!K$4=0,AH155+AI155,AH155*AI155)*IF(AND(検索!K$6=1,検索!J$7&lt;&gt;"00000"),AJ155,1)+IF(AND(検索!K$6=0,検索!J$7&lt;&gt;"00000"),AJ155,0))&gt;0,MAX($AK$2:AK154)+1,0)</f>
        <v>0</v>
      </c>
    </row>
    <row r="156" spans="7:37" ht="13.5" customHeight="1" x14ac:dyDescent="0.15">
      <c r="G156" s="3">
        <v>155</v>
      </c>
      <c r="H156" s="187">
        <f t="shared" si="8"/>
        <v>0</v>
      </c>
      <c r="I156" s="42"/>
      <c r="M156" s="21">
        <f>IF(OR(ISERROR(FIND(DBCS(検索!C$3),DBCS(B156))),検索!C$3=""),0,1)</f>
        <v>0</v>
      </c>
      <c r="N156" s="22">
        <f>IF(OR(ISERROR(FIND(DBCS(検索!D$3),DBCS(C156))),検索!D$3=""),0,1)</f>
        <v>0</v>
      </c>
      <c r="O156" s="22">
        <f>IF(OR(ISERROR(FIND(検索!E$3,D156)),検索!E$3=""),0,1)</f>
        <v>0</v>
      </c>
      <c r="P156" s="20">
        <f>IF(OR(ISERROR(FIND(検索!F$3,E156)),検索!F$3=""),0,1)</f>
        <v>0</v>
      </c>
      <c r="Q156" s="20">
        <f>IF(OR(ISERROR(FIND(検索!G$3,F156)),検索!G$3=""),0,1)</f>
        <v>0</v>
      </c>
      <c r="R156" s="20">
        <f>IF(OR(検索!J$3="00000",M156&amp;N156&amp;O156&amp;P156&amp;Q156&lt;&gt;検索!J$3),0,1)</f>
        <v>0</v>
      </c>
      <c r="S156" s="20">
        <f t="shared" si="9"/>
        <v>0</v>
      </c>
      <c r="T156" s="21">
        <f>IF(OR(ISERROR(FIND(DBCS(検索!C$5),DBCS(B156))),検索!C$5=""),0,1)</f>
        <v>0</v>
      </c>
      <c r="U156" s="22">
        <f>IF(OR(ISERROR(FIND(DBCS(検索!D$5),DBCS(C156))),検索!D$5=""),0,1)</f>
        <v>0</v>
      </c>
      <c r="V156" s="22">
        <f>IF(OR(ISERROR(FIND(検索!E$5,D156)),検索!E$5=""),0,1)</f>
        <v>0</v>
      </c>
      <c r="W156" s="22">
        <f>IF(OR(ISERROR(FIND(検索!F$5,E156)),検索!F$5=""),0,1)</f>
        <v>0</v>
      </c>
      <c r="X156" s="22">
        <f>IF(OR(ISERROR(FIND(検索!G$5,F156)),検索!G$5=""),0,1)</f>
        <v>0</v>
      </c>
      <c r="Y156" s="20">
        <f>IF(OR(検索!J$5="00000",T156&amp;U156&amp;V156&amp;W156&amp;X156&lt;&gt;検索!J$5),0,1)</f>
        <v>0</v>
      </c>
      <c r="Z156" s="23">
        <f t="shared" si="10"/>
        <v>0</v>
      </c>
      <c r="AA156" s="20">
        <f>IF(OR(ISERROR(FIND(DBCS(検索!C$7),DBCS(B156))),検索!C$7=""),0,1)</f>
        <v>0</v>
      </c>
      <c r="AB156" s="20">
        <f>IF(OR(ISERROR(FIND(DBCS(検索!D$7),DBCS(C156))),検索!D$7=""),0,1)</f>
        <v>0</v>
      </c>
      <c r="AC156" s="20">
        <f>IF(OR(ISERROR(FIND(検索!E$7,D156)),検索!E$7=""),0,1)</f>
        <v>0</v>
      </c>
      <c r="AD156" s="20">
        <f>IF(OR(ISERROR(FIND(検索!F$7,E156)),検索!F$7=""),0,1)</f>
        <v>0</v>
      </c>
      <c r="AE156" s="20">
        <f>IF(OR(ISERROR(FIND(検索!G$7,F156)),検索!G$7=""),0,1)</f>
        <v>0</v>
      </c>
      <c r="AF156" s="22">
        <f>IF(OR(検索!J$7="00000",AA156&amp;AB156&amp;AC156&amp;AD156&amp;AE156&lt;&gt;検索!J$7),0,1)</f>
        <v>0</v>
      </c>
      <c r="AG156" s="23">
        <f t="shared" si="11"/>
        <v>0</v>
      </c>
      <c r="AH156" s="20">
        <f>IF(検索!K$3=0,R156,S156)</f>
        <v>0</v>
      </c>
      <c r="AI156" s="20">
        <f>IF(検索!K$5=0,Y156,Z156)</f>
        <v>0</v>
      </c>
      <c r="AJ156" s="20">
        <f>IF(検索!K$7=0,AF156,AG156)</f>
        <v>0</v>
      </c>
      <c r="AK156" s="38">
        <f>IF(IF(検索!J$5="00000",AH156,IF(検索!K$4=0,AH156+AI156,AH156*AI156)*IF(AND(検索!K$6=1,検索!J$7&lt;&gt;"00000"),AJ156,1)+IF(AND(検索!K$6=0,検索!J$7&lt;&gt;"00000"),AJ156,0))&gt;0,MAX($AK$2:AK155)+1,0)</f>
        <v>0</v>
      </c>
    </row>
    <row r="157" spans="7:37" ht="13.5" customHeight="1" x14ac:dyDescent="0.15">
      <c r="G157" s="3">
        <v>156</v>
      </c>
      <c r="H157" s="187">
        <f t="shared" si="8"/>
        <v>0</v>
      </c>
      <c r="I157" s="42"/>
      <c r="M157" s="21">
        <f>IF(OR(ISERROR(FIND(DBCS(検索!C$3),DBCS(B157))),検索!C$3=""),0,1)</f>
        <v>0</v>
      </c>
      <c r="N157" s="22">
        <f>IF(OR(ISERROR(FIND(DBCS(検索!D$3),DBCS(C157))),検索!D$3=""),0,1)</f>
        <v>0</v>
      </c>
      <c r="O157" s="22">
        <f>IF(OR(ISERROR(FIND(検索!E$3,D157)),検索!E$3=""),0,1)</f>
        <v>0</v>
      </c>
      <c r="P157" s="20">
        <f>IF(OR(ISERROR(FIND(検索!F$3,E157)),検索!F$3=""),0,1)</f>
        <v>0</v>
      </c>
      <c r="Q157" s="20">
        <f>IF(OR(ISERROR(FIND(検索!G$3,F157)),検索!G$3=""),0,1)</f>
        <v>0</v>
      </c>
      <c r="R157" s="20">
        <f>IF(OR(検索!J$3="00000",M157&amp;N157&amp;O157&amp;P157&amp;Q157&lt;&gt;検索!J$3),0,1)</f>
        <v>0</v>
      </c>
      <c r="S157" s="20">
        <f t="shared" si="9"/>
        <v>0</v>
      </c>
      <c r="T157" s="21">
        <f>IF(OR(ISERROR(FIND(DBCS(検索!C$5),DBCS(B157))),検索!C$5=""),0,1)</f>
        <v>0</v>
      </c>
      <c r="U157" s="22">
        <f>IF(OR(ISERROR(FIND(DBCS(検索!D$5),DBCS(C157))),検索!D$5=""),0,1)</f>
        <v>0</v>
      </c>
      <c r="V157" s="22">
        <f>IF(OR(ISERROR(FIND(検索!E$5,D157)),検索!E$5=""),0,1)</f>
        <v>0</v>
      </c>
      <c r="W157" s="22">
        <f>IF(OR(ISERROR(FIND(検索!F$5,E157)),検索!F$5=""),0,1)</f>
        <v>0</v>
      </c>
      <c r="X157" s="22">
        <f>IF(OR(ISERROR(FIND(検索!G$5,F157)),検索!G$5=""),0,1)</f>
        <v>0</v>
      </c>
      <c r="Y157" s="20">
        <f>IF(OR(検索!J$5="00000",T157&amp;U157&amp;V157&amp;W157&amp;X157&lt;&gt;検索!J$5),0,1)</f>
        <v>0</v>
      </c>
      <c r="Z157" s="23">
        <f t="shared" si="10"/>
        <v>0</v>
      </c>
      <c r="AA157" s="20">
        <f>IF(OR(ISERROR(FIND(DBCS(検索!C$7),DBCS(B157))),検索!C$7=""),0,1)</f>
        <v>0</v>
      </c>
      <c r="AB157" s="20">
        <f>IF(OR(ISERROR(FIND(DBCS(検索!D$7),DBCS(C157))),検索!D$7=""),0,1)</f>
        <v>0</v>
      </c>
      <c r="AC157" s="20">
        <f>IF(OR(ISERROR(FIND(検索!E$7,D157)),検索!E$7=""),0,1)</f>
        <v>0</v>
      </c>
      <c r="AD157" s="20">
        <f>IF(OR(ISERROR(FIND(検索!F$7,E157)),検索!F$7=""),0,1)</f>
        <v>0</v>
      </c>
      <c r="AE157" s="20">
        <f>IF(OR(ISERROR(FIND(検索!G$7,F157)),検索!G$7=""),0,1)</f>
        <v>0</v>
      </c>
      <c r="AF157" s="22">
        <f>IF(OR(検索!J$7="00000",AA157&amp;AB157&amp;AC157&amp;AD157&amp;AE157&lt;&gt;検索!J$7),0,1)</f>
        <v>0</v>
      </c>
      <c r="AG157" s="23">
        <f t="shared" si="11"/>
        <v>0</v>
      </c>
      <c r="AH157" s="20">
        <f>IF(検索!K$3=0,R157,S157)</f>
        <v>0</v>
      </c>
      <c r="AI157" s="20">
        <f>IF(検索!K$5=0,Y157,Z157)</f>
        <v>0</v>
      </c>
      <c r="AJ157" s="20">
        <f>IF(検索!K$7=0,AF157,AG157)</f>
        <v>0</v>
      </c>
      <c r="AK157" s="38">
        <f>IF(IF(検索!J$5="00000",AH157,IF(検索!K$4=0,AH157+AI157,AH157*AI157)*IF(AND(検索!K$6=1,検索!J$7&lt;&gt;"00000"),AJ157,1)+IF(AND(検索!K$6=0,検索!J$7&lt;&gt;"00000"),AJ157,0))&gt;0,MAX($AK$2:AK156)+1,0)</f>
        <v>0</v>
      </c>
    </row>
    <row r="158" spans="7:37" ht="13.5" customHeight="1" x14ac:dyDescent="0.15">
      <c r="G158" s="3">
        <v>157</v>
      </c>
      <c r="H158" s="187">
        <f t="shared" si="8"/>
        <v>0</v>
      </c>
      <c r="I158" s="42"/>
      <c r="M158" s="21">
        <f>IF(OR(ISERROR(FIND(DBCS(検索!C$3),DBCS(B158))),検索!C$3=""),0,1)</f>
        <v>0</v>
      </c>
      <c r="N158" s="22">
        <f>IF(OR(ISERROR(FIND(DBCS(検索!D$3),DBCS(C158))),検索!D$3=""),0,1)</f>
        <v>0</v>
      </c>
      <c r="O158" s="22">
        <f>IF(OR(ISERROR(FIND(検索!E$3,D158)),検索!E$3=""),0,1)</f>
        <v>0</v>
      </c>
      <c r="P158" s="20">
        <f>IF(OR(ISERROR(FIND(検索!F$3,E158)),検索!F$3=""),0,1)</f>
        <v>0</v>
      </c>
      <c r="Q158" s="20">
        <f>IF(OR(ISERROR(FIND(検索!G$3,F158)),検索!G$3=""),0,1)</f>
        <v>0</v>
      </c>
      <c r="R158" s="20">
        <f>IF(OR(検索!J$3="00000",M158&amp;N158&amp;O158&amp;P158&amp;Q158&lt;&gt;検索!J$3),0,1)</f>
        <v>0</v>
      </c>
      <c r="S158" s="20">
        <f t="shared" si="9"/>
        <v>0</v>
      </c>
      <c r="T158" s="21">
        <f>IF(OR(ISERROR(FIND(DBCS(検索!C$5),DBCS(B158))),検索!C$5=""),0,1)</f>
        <v>0</v>
      </c>
      <c r="U158" s="22">
        <f>IF(OR(ISERROR(FIND(DBCS(検索!D$5),DBCS(C158))),検索!D$5=""),0,1)</f>
        <v>0</v>
      </c>
      <c r="V158" s="22">
        <f>IF(OR(ISERROR(FIND(検索!E$5,D158)),検索!E$5=""),0,1)</f>
        <v>0</v>
      </c>
      <c r="W158" s="22">
        <f>IF(OR(ISERROR(FIND(検索!F$5,E158)),検索!F$5=""),0,1)</f>
        <v>0</v>
      </c>
      <c r="X158" s="22">
        <f>IF(OR(ISERROR(FIND(検索!G$5,F158)),検索!G$5=""),0,1)</f>
        <v>0</v>
      </c>
      <c r="Y158" s="20">
        <f>IF(OR(検索!J$5="00000",T158&amp;U158&amp;V158&amp;W158&amp;X158&lt;&gt;検索!J$5),0,1)</f>
        <v>0</v>
      </c>
      <c r="Z158" s="23">
        <f t="shared" si="10"/>
        <v>0</v>
      </c>
      <c r="AA158" s="20">
        <f>IF(OR(ISERROR(FIND(DBCS(検索!C$7),DBCS(B158))),検索!C$7=""),0,1)</f>
        <v>0</v>
      </c>
      <c r="AB158" s="20">
        <f>IF(OR(ISERROR(FIND(DBCS(検索!D$7),DBCS(C158))),検索!D$7=""),0,1)</f>
        <v>0</v>
      </c>
      <c r="AC158" s="20">
        <f>IF(OR(ISERROR(FIND(検索!E$7,D158)),検索!E$7=""),0,1)</f>
        <v>0</v>
      </c>
      <c r="AD158" s="20">
        <f>IF(OR(ISERROR(FIND(検索!F$7,E158)),検索!F$7=""),0,1)</f>
        <v>0</v>
      </c>
      <c r="AE158" s="20">
        <f>IF(OR(ISERROR(FIND(検索!G$7,F158)),検索!G$7=""),0,1)</f>
        <v>0</v>
      </c>
      <c r="AF158" s="22">
        <f>IF(OR(検索!J$7="00000",AA158&amp;AB158&amp;AC158&amp;AD158&amp;AE158&lt;&gt;検索!J$7),0,1)</f>
        <v>0</v>
      </c>
      <c r="AG158" s="23">
        <f t="shared" si="11"/>
        <v>0</v>
      </c>
      <c r="AH158" s="20">
        <f>IF(検索!K$3=0,R158,S158)</f>
        <v>0</v>
      </c>
      <c r="AI158" s="20">
        <f>IF(検索!K$5=0,Y158,Z158)</f>
        <v>0</v>
      </c>
      <c r="AJ158" s="20">
        <f>IF(検索!K$7=0,AF158,AG158)</f>
        <v>0</v>
      </c>
      <c r="AK158" s="38">
        <f>IF(IF(検索!J$5="00000",AH158,IF(検索!K$4=0,AH158+AI158,AH158*AI158)*IF(AND(検索!K$6=1,検索!J$7&lt;&gt;"00000"),AJ158,1)+IF(AND(検索!K$6=0,検索!J$7&lt;&gt;"00000"),AJ158,0))&gt;0,MAX($AK$2:AK157)+1,0)</f>
        <v>0</v>
      </c>
    </row>
    <row r="159" spans="7:37" ht="13.5" customHeight="1" x14ac:dyDescent="0.15">
      <c r="G159" s="3">
        <v>158</v>
      </c>
      <c r="H159" s="187">
        <f t="shared" si="8"/>
        <v>0</v>
      </c>
      <c r="I159" s="42"/>
      <c r="M159" s="21">
        <f>IF(OR(ISERROR(FIND(DBCS(検索!C$3),DBCS(B159))),検索!C$3=""),0,1)</f>
        <v>0</v>
      </c>
      <c r="N159" s="22">
        <f>IF(OR(ISERROR(FIND(DBCS(検索!D$3),DBCS(C159))),検索!D$3=""),0,1)</f>
        <v>0</v>
      </c>
      <c r="O159" s="22">
        <f>IF(OR(ISERROR(FIND(検索!E$3,D159)),検索!E$3=""),0,1)</f>
        <v>0</v>
      </c>
      <c r="P159" s="20">
        <f>IF(OR(ISERROR(FIND(検索!F$3,E159)),検索!F$3=""),0,1)</f>
        <v>0</v>
      </c>
      <c r="Q159" s="20">
        <f>IF(OR(ISERROR(FIND(検索!G$3,F159)),検索!G$3=""),0,1)</f>
        <v>0</v>
      </c>
      <c r="R159" s="20">
        <f>IF(OR(検索!J$3="00000",M159&amp;N159&amp;O159&amp;P159&amp;Q159&lt;&gt;検索!J$3),0,1)</f>
        <v>0</v>
      </c>
      <c r="S159" s="20">
        <f t="shared" si="9"/>
        <v>0</v>
      </c>
      <c r="T159" s="21">
        <f>IF(OR(ISERROR(FIND(DBCS(検索!C$5),DBCS(B159))),検索!C$5=""),0,1)</f>
        <v>0</v>
      </c>
      <c r="U159" s="22">
        <f>IF(OR(ISERROR(FIND(DBCS(検索!D$5),DBCS(C159))),検索!D$5=""),0,1)</f>
        <v>0</v>
      </c>
      <c r="V159" s="22">
        <f>IF(OR(ISERROR(FIND(検索!E$5,D159)),検索!E$5=""),0,1)</f>
        <v>0</v>
      </c>
      <c r="W159" s="22">
        <f>IF(OR(ISERROR(FIND(検索!F$5,E159)),検索!F$5=""),0,1)</f>
        <v>0</v>
      </c>
      <c r="X159" s="22">
        <f>IF(OR(ISERROR(FIND(検索!G$5,F159)),検索!G$5=""),0,1)</f>
        <v>0</v>
      </c>
      <c r="Y159" s="20">
        <f>IF(OR(検索!J$5="00000",T159&amp;U159&amp;V159&amp;W159&amp;X159&lt;&gt;検索!J$5),0,1)</f>
        <v>0</v>
      </c>
      <c r="Z159" s="23">
        <f t="shared" si="10"/>
        <v>0</v>
      </c>
      <c r="AA159" s="20">
        <f>IF(OR(ISERROR(FIND(DBCS(検索!C$7),DBCS(B159))),検索!C$7=""),0,1)</f>
        <v>0</v>
      </c>
      <c r="AB159" s="20">
        <f>IF(OR(ISERROR(FIND(DBCS(検索!D$7),DBCS(C159))),検索!D$7=""),0,1)</f>
        <v>0</v>
      </c>
      <c r="AC159" s="20">
        <f>IF(OR(ISERROR(FIND(検索!E$7,D159)),検索!E$7=""),0,1)</f>
        <v>0</v>
      </c>
      <c r="AD159" s="20">
        <f>IF(OR(ISERROR(FIND(検索!F$7,E159)),検索!F$7=""),0,1)</f>
        <v>0</v>
      </c>
      <c r="AE159" s="20">
        <f>IF(OR(ISERROR(FIND(検索!G$7,F159)),検索!G$7=""),0,1)</f>
        <v>0</v>
      </c>
      <c r="AF159" s="22">
        <f>IF(OR(検索!J$7="00000",AA159&amp;AB159&amp;AC159&amp;AD159&amp;AE159&lt;&gt;検索!J$7),0,1)</f>
        <v>0</v>
      </c>
      <c r="AG159" s="23">
        <f t="shared" si="11"/>
        <v>0</v>
      </c>
      <c r="AH159" s="20">
        <f>IF(検索!K$3=0,R159,S159)</f>
        <v>0</v>
      </c>
      <c r="AI159" s="20">
        <f>IF(検索!K$5=0,Y159,Z159)</f>
        <v>0</v>
      </c>
      <c r="AJ159" s="20">
        <f>IF(検索!K$7=0,AF159,AG159)</f>
        <v>0</v>
      </c>
      <c r="AK159" s="38">
        <f>IF(IF(検索!J$5="00000",AH159,IF(検索!K$4=0,AH159+AI159,AH159*AI159)*IF(AND(検索!K$6=1,検索!J$7&lt;&gt;"00000"),AJ159,1)+IF(AND(検索!K$6=0,検索!J$7&lt;&gt;"00000"),AJ159,0))&gt;0,MAX($AK$2:AK158)+1,0)</f>
        <v>0</v>
      </c>
    </row>
    <row r="160" spans="7:37" ht="13.5" customHeight="1" x14ac:dyDescent="0.15">
      <c r="G160" s="3">
        <v>159</v>
      </c>
      <c r="H160" s="187">
        <f t="shared" si="8"/>
        <v>0</v>
      </c>
      <c r="I160" s="42"/>
      <c r="M160" s="21">
        <f>IF(OR(ISERROR(FIND(DBCS(検索!C$3),DBCS(B160))),検索!C$3=""),0,1)</f>
        <v>0</v>
      </c>
      <c r="N160" s="22">
        <f>IF(OR(ISERROR(FIND(DBCS(検索!D$3),DBCS(C160))),検索!D$3=""),0,1)</f>
        <v>0</v>
      </c>
      <c r="O160" s="22">
        <f>IF(OR(ISERROR(FIND(検索!E$3,D160)),検索!E$3=""),0,1)</f>
        <v>0</v>
      </c>
      <c r="P160" s="20">
        <f>IF(OR(ISERROR(FIND(検索!F$3,E160)),検索!F$3=""),0,1)</f>
        <v>0</v>
      </c>
      <c r="Q160" s="20">
        <f>IF(OR(ISERROR(FIND(検索!G$3,F160)),検索!G$3=""),0,1)</f>
        <v>0</v>
      </c>
      <c r="R160" s="20">
        <f>IF(OR(検索!J$3="00000",M160&amp;N160&amp;O160&amp;P160&amp;Q160&lt;&gt;検索!J$3),0,1)</f>
        <v>0</v>
      </c>
      <c r="S160" s="20">
        <f t="shared" si="9"/>
        <v>0</v>
      </c>
      <c r="T160" s="21">
        <f>IF(OR(ISERROR(FIND(DBCS(検索!C$5),DBCS(B160))),検索!C$5=""),0,1)</f>
        <v>0</v>
      </c>
      <c r="U160" s="22">
        <f>IF(OR(ISERROR(FIND(DBCS(検索!D$5),DBCS(C160))),検索!D$5=""),0,1)</f>
        <v>0</v>
      </c>
      <c r="V160" s="22">
        <f>IF(OR(ISERROR(FIND(検索!E$5,D160)),検索!E$5=""),0,1)</f>
        <v>0</v>
      </c>
      <c r="W160" s="22">
        <f>IF(OR(ISERROR(FIND(検索!F$5,E160)),検索!F$5=""),0,1)</f>
        <v>0</v>
      </c>
      <c r="X160" s="22">
        <f>IF(OR(ISERROR(FIND(検索!G$5,F160)),検索!G$5=""),0,1)</f>
        <v>0</v>
      </c>
      <c r="Y160" s="20">
        <f>IF(OR(検索!J$5="00000",T160&amp;U160&amp;V160&amp;W160&amp;X160&lt;&gt;検索!J$5),0,1)</f>
        <v>0</v>
      </c>
      <c r="Z160" s="23">
        <f t="shared" si="10"/>
        <v>0</v>
      </c>
      <c r="AA160" s="20">
        <f>IF(OR(ISERROR(FIND(DBCS(検索!C$7),DBCS(B160))),検索!C$7=""),0,1)</f>
        <v>0</v>
      </c>
      <c r="AB160" s="20">
        <f>IF(OR(ISERROR(FIND(DBCS(検索!D$7),DBCS(C160))),検索!D$7=""),0,1)</f>
        <v>0</v>
      </c>
      <c r="AC160" s="20">
        <f>IF(OR(ISERROR(FIND(検索!E$7,D160)),検索!E$7=""),0,1)</f>
        <v>0</v>
      </c>
      <c r="AD160" s="20">
        <f>IF(OR(ISERROR(FIND(検索!F$7,E160)),検索!F$7=""),0,1)</f>
        <v>0</v>
      </c>
      <c r="AE160" s="20">
        <f>IF(OR(ISERROR(FIND(検索!G$7,F160)),検索!G$7=""),0,1)</f>
        <v>0</v>
      </c>
      <c r="AF160" s="22">
        <f>IF(OR(検索!J$7="00000",AA160&amp;AB160&amp;AC160&amp;AD160&amp;AE160&lt;&gt;検索!J$7),0,1)</f>
        <v>0</v>
      </c>
      <c r="AG160" s="23">
        <f t="shared" si="11"/>
        <v>0</v>
      </c>
      <c r="AH160" s="20">
        <f>IF(検索!K$3=0,R160,S160)</f>
        <v>0</v>
      </c>
      <c r="AI160" s="20">
        <f>IF(検索!K$5=0,Y160,Z160)</f>
        <v>0</v>
      </c>
      <c r="AJ160" s="20">
        <f>IF(検索!K$7=0,AF160,AG160)</f>
        <v>0</v>
      </c>
      <c r="AK160" s="38">
        <f>IF(IF(検索!J$5="00000",AH160,IF(検索!K$4=0,AH160+AI160,AH160*AI160)*IF(AND(検索!K$6=1,検索!J$7&lt;&gt;"00000"),AJ160,1)+IF(AND(検索!K$6=0,検索!J$7&lt;&gt;"00000"),AJ160,0))&gt;0,MAX($AK$2:AK159)+1,0)</f>
        <v>0</v>
      </c>
    </row>
    <row r="161" spans="7:37" ht="13.5" customHeight="1" x14ac:dyDescent="0.15">
      <c r="G161" s="3">
        <v>160</v>
      </c>
      <c r="H161" s="187">
        <f t="shared" si="8"/>
        <v>0</v>
      </c>
      <c r="I161" s="42"/>
      <c r="M161" s="21">
        <f>IF(OR(ISERROR(FIND(DBCS(検索!C$3),DBCS(B161))),検索!C$3=""),0,1)</f>
        <v>0</v>
      </c>
      <c r="N161" s="22">
        <f>IF(OR(ISERROR(FIND(DBCS(検索!D$3),DBCS(C161))),検索!D$3=""),0,1)</f>
        <v>0</v>
      </c>
      <c r="O161" s="22">
        <f>IF(OR(ISERROR(FIND(検索!E$3,D161)),検索!E$3=""),0,1)</f>
        <v>0</v>
      </c>
      <c r="P161" s="20">
        <f>IF(OR(ISERROR(FIND(検索!F$3,E161)),検索!F$3=""),0,1)</f>
        <v>0</v>
      </c>
      <c r="Q161" s="20">
        <f>IF(OR(ISERROR(FIND(検索!G$3,F161)),検索!G$3=""),0,1)</f>
        <v>0</v>
      </c>
      <c r="R161" s="20">
        <f>IF(OR(検索!J$3="00000",M161&amp;N161&amp;O161&amp;P161&amp;Q161&lt;&gt;検索!J$3),0,1)</f>
        <v>0</v>
      </c>
      <c r="S161" s="20">
        <f t="shared" si="9"/>
        <v>0</v>
      </c>
      <c r="T161" s="21">
        <f>IF(OR(ISERROR(FIND(DBCS(検索!C$5),DBCS(B161))),検索!C$5=""),0,1)</f>
        <v>0</v>
      </c>
      <c r="U161" s="22">
        <f>IF(OR(ISERROR(FIND(DBCS(検索!D$5),DBCS(C161))),検索!D$5=""),0,1)</f>
        <v>0</v>
      </c>
      <c r="V161" s="22">
        <f>IF(OR(ISERROR(FIND(検索!E$5,D161)),検索!E$5=""),0,1)</f>
        <v>0</v>
      </c>
      <c r="W161" s="22">
        <f>IF(OR(ISERROR(FIND(検索!F$5,E161)),検索!F$5=""),0,1)</f>
        <v>0</v>
      </c>
      <c r="X161" s="22">
        <f>IF(OR(ISERROR(FIND(検索!G$5,F161)),検索!G$5=""),0,1)</f>
        <v>0</v>
      </c>
      <c r="Y161" s="20">
        <f>IF(OR(検索!J$5="00000",T161&amp;U161&amp;V161&amp;W161&amp;X161&lt;&gt;検索!J$5),0,1)</f>
        <v>0</v>
      </c>
      <c r="Z161" s="23">
        <f t="shared" si="10"/>
        <v>0</v>
      </c>
      <c r="AA161" s="20">
        <f>IF(OR(ISERROR(FIND(DBCS(検索!C$7),DBCS(B161))),検索!C$7=""),0,1)</f>
        <v>0</v>
      </c>
      <c r="AB161" s="20">
        <f>IF(OR(ISERROR(FIND(DBCS(検索!D$7),DBCS(C161))),検索!D$7=""),0,1)</f>
        <v>0</v>
      </c>
      <c r="AC161" s="20">
        <f>IF(OR(ISERROR(FIND(検索!E$7,D161)),検索!E$7=""),0,1)</f>
        <v>0</v>
      </c>
      <c r="AD161" s="20">
        <f>IF(OR(ISERROR(FIND(検索!F$7,E161)),検索!F$7=""),0,1)</f>
        <v>0</v>
      </c>
      <c r="AE161" s="20">
        <f>IF(OR(ISERROR(FIND(検索!G$7,F161)),検索!G$7=""),0,1)</f>
        <v>0</v>
      </c>
      <c r="AF161" s="22">
        <f>IF(OR(検索!J$7="00000",AA161&amp;AB161&amp;AC161&amp;AD161&amp;AE161&lt;&gt;検索!J$7),0,1)</f>
        <v>0</v>
      </c>
      <c r="AG161" s="23">
        <f t="shared" si="11"/>
        <v>0</v>
      </c>
      <c r="AH161" s="20">
        <f>IF(検索!K$3=0,R161,S161)</f>
        <v>0</v>
      </c>
      <c r="AI161" s="20">
        <f>IF(検索!K$5=0,Y161,Z161)</f>
        <v>0</v>
      </c>
      <c r="AJ161" s="20">
        <f>IF(検索!K$7=0,AF161,AG161)</f>
        <v>0</v>
      </c>
      <c r="AK161" s="38">
        <f>IF(IF(検索!J$5="00000",AH161,IF(検索!K$4=0,AH161+AI161,AH161*AI161)*IF(AND(検索!K$6=1,検索!J$7&lt;&gt;"00000"),AJ161,1)+IF(AND(検索!K$6=0,検索!J$7&lt;&gt;"00000"),AJ161,0))&gt;0,MAX($AK$2:AK160)+1,0)</f>
        <v>0</v>
      </c>
    </row>
    <row r="162" spans="7:37" ht="13.5" customHeight="1" x14ac:dyDescent="0.15">
      <c r="G162" s="3">
        <v>161</v>
      </c>
      <c r="H162" s="187">
        <f t="shared" si="8"/>
        <v>0</v>
      </c>
      <c r="I162" s="42"/>
      <c r="M162" s="21">
        <f>IF(OR(ISERROR(FIND(DBCS(検索!C$3),DBCS(B162))),検索!C$3=""),0,1)</f>
        <v>0</v>
      </c>
      <c r="N162" s="22">
        <f>IF(OR(ISERROR(FIND(DBCS(検索!D$3),DBCS(C162))),検索!D$3=""),0,1)</f>
        <v>0</v>
      </c>
      <c r="O162" s="22">
        <f>IF(OR(ISERROR(FIND(検索!E$3,D162)),検索!E$3=""),0,1)</f>
        <v>0</v>
      </c>
      <c r="P162" s="20">
        <f>IF(OR(ISERROR(FIND(検索!F$3,E162)),検索!F$3=""),0,1)</f>
        <v>0</v>
      </c>
      <c r="Q162" s="20">
        <f>IF(OR(ISERROR(FIND(検索!G$3,F162)),検索!G$3=""),0,1)</f>
        <v>0</v>
      </c>
      <c r="R162" s="20">
        <f>IF(OR(検索!J$3="00000",M162&amp;N162&amp;O162&amp;P162&amp;Q162&lt;&gt;検索!J$3),0,1)</f>
        <v>0</v>
      </c>
      <c r="S162" s="20">
        <f t="shared" si="9"/>
        <v>0</v>
      </c>
      <c r="T162" s="21">
        <f>IF(OR(ISERROR(FIND(DBCS(検索!C$5),DBCS(B162))),検索!C$5=""),0,1)</f>
        <v>0</v>
      </c>
      <c r="U162" s="22">
        <f>IF(OR(ISERROR(FIND(DBCS(検索!D$5),DBCS(C162))),検索!D$5=""),0,1)</f>
        <v>0</v>
      </c>
      <c r="V162" s="22">
        <f>IF(OR(ISERROR(FIND(検索!E$5,D162)),検索!E$5=""),0,1)</f>
        <v>0</v>
      </c>
      <c r="W162" s="22">
        <f>IF(OR(ISERROR(FIND(検索!F$5,E162)),検索!F$5=""),0,1)</f>
        <v>0</v>
      </c>
      <c r="X162" s="22">
        <f>IF(OR(ISERROR(FIND(検索!G$5,F162)),検索!G$5=""),0,1)</f>
        <v>0</v>
      </c>
      <c r="Y162" s="20">
        <f>IF(OR(検索!J$5="00000",T162&amp;U162&amp;V162&amp;W162&amp;X162&lt;&gt;検索!J$5),0,1)</f>
        <v>0</v>
      </c>
      <c r="Z162" s="23">
        <f t="shared" si="10"/>
        <v>0</v>
      </c>
      <c r="AA162" s="20">
        <f>IF(OR(ISERROR(FIND(DBCS(検索!C$7),DBCS(B162))),検索!C$7=""),0,1)</f>
        <v>0</v>
      </c>
      <c r="AB162" s="20">
        <f>IF(OR(ISERROR(FIND(DBCS(検索!D$7),DBCS(C162))),検索!D$7=""),0,1)</f>
        <v>0</v>
      </c>
      <c r="AC162" s="20">
        <f>IF(OR(ISERROR(FIND(検索!E$7,D162)),検索!E$7=""),0,1)</f>
        <v>0</v>
      </c>
      <c r="AD162" s="20">
        <f>IF(OR(ISERROR(FIND(検索!F$7,E162)),検索!F$7=""),0,1)</f>
        <v>0</v>
      </c>
      <c r="AE162" s="20">
        <f>IF(OR(ISERROR(FIND(検索!G$7,F162)),検索!G$7=""),0,1)</f>
        <v>0</v>
      </c>
      <c r="AF162" s="22">
        <f>IF(OR(検索!J$7="00000",AA162&amp;AB162&amp;AC162&amp;AD162&amp;AE162&lt;&gt;検索!J$7),0,1)</f>
        <v>0</v>
      </c>
      <c r="AG162" s="23">
        <f t="shared" si="11"/>
        <v>0</v>
      </c>
      <c r="AH162" s="20">
        <f>IF(検索!K$3=0,R162,S162)</f>
        <v>0</v>
      </c>
      <c r="AI162" s="20">
        <f>IF(検索!K$5=0,Y162,Z162)</f>
        <v>0</v>
      </c>
      <c r="AJ162" s="20">
        <f>IF(検索!K$7=0,AF162,AG162)</f>
        <v>0</v>
      </c>
      <c r="AK162" s="38">
        <f>IF(IF(検索!J$5="00000",AH162,IF(検索!K$4=0,AH162+AI162,AH162*AI162)*IF(AND(検索!K$6=1,検索!J$7&lt;&gt;"00000"),AJ162,1)+IF(AND(検索!K$6=0,検索!J$7&lt;&gt;"00000"),AJ162,0))&gt;0,MAX($AK$2:AK161)+1,0)</f>
        <v>0</v>
      </c>
    </row>
    <row r="163" spans="7:37" ht="13.5" customHeight="1" x14ac:dyDescent="0.15">
      <c r="G163" s="3">
        <v>162</v>
      </c>
      <c r="H163" s="187">
        <f t="shared" si="8"/>
        <v>0</v>
      </c>
      <c r="I163" s="42"/>
      <c r="M163" s="21">
        <f>IF(OR(ISERROR(FIND(DBCS(検索!C$3),DBCS(B163))),検索!C$3=""),0,1)</f>
        <v>0</v>
      </c>
      <c r="N163" s="22">
        <f>IF(OR(ISERROR(FIND(DBCS(検索!D$3),DBCS(C163))),検索!D$3=""),0,1)</f>
        <v>0</v>
      </c>
      <c r="O163" s="22">
        <f>IF(OR(ISERROR(FIND(検索!E$3,D163)),検索!E$3=""),0,1)</f>
        <v>0</v>
      </c>
      <c r="P163" s="20">
        <f>IF(OR(ISERROR(FIND(検索!F$3,E163)),検索!F$3=""),0,1)</f>
        <v>0</v>
      </c>
      <c r="Q163" s="20">
        <f>IF(OR(ISERROR(FIND(検索!G$3,F163)),検索!G$3=""),0,1)</f>
        <v>0</v>
      </c>
      <c r="R163" s="20">
        <f>IF(OR(検索!J$3="00000",M163&amp;N163&amp;O163&amp;P163&amp;Q163&lt;&gt;検索!J$3),0,1)</f>
        <v>0</v>
      </c>
      <c r="S163" s="20">
        <f t="shared" si="9"/>
        <v>0</v>
      </c>
      <c r="T163" s="21">
        <f>IF(OR(ISERROR(FIND(DBCS(検索!C$5),DBCS(B163))),検索!C$5=""),0,1)</f>
        <v>0</v>
      </c>
      <c r="U163" s="22">
        <f>IF(OR(ISERROR(FIND(DBCS(検索!D$5),DBCS(C163))),検索!D$5=""),0,1)</f>
        <v>0</v>
      </c>
      <c r="V163" s="22">
        <f>IF(OR(ISERROR(FIND(検索!E$5,D163)),検索!E$5=""),0,1)</f>
        <v>0</v>
      </c>
      <c r="W163" s="22">
        <f>IF(OR(ISERROR(FIND(検索!F$5,E163)),検索!F$5=""),0,1)</f>
        <v>0</v>
      </c>
      <c r="X163" s="22">
        <f>IF(OR(ISERROR(FIND(検索!G$5,F163)),検索!G$5=""),0,1)</f>
        <v>0</v>
      </c>
      <c r="Y163" s="20">
        <f>IF(OR(検索!J$5="00000",T163&amp;U163&amp;V163&amp;W163&amp;X163&lt;&gt;検索!J$5),0,1)</f>
        <v>0</v>
      </c>
      <c r="Z163" s="23">
        <f t="shared" si="10"/>
        <v>0</v>
      </c>
      <c r="AA163" s="20">
        <f>IF(OR(ISERROR(FIND(DBCS(検索!C$7),DBCS(B163))),検索!C$7=""),0,1)</f>
        <v>0</v>
      </c>
      <c r="AB163" s="20">
        <f>IF(OR(ISERROR(FIND(DBCS(検索!D$7),DBCS(C163))),検索!D$7=""),0,1)</f>
        <v>0</v>
      </c>
      <c r="AC163" s="20">
        <f>IF(OR(ISERROR(FIND(検索!E$7,D163)),検索!E$7=""),0,1)</f>
        <v>0</v>
      </c>
      <c r="AD163" s="20">
        <f>IF(OR(ISERROR(FIND(検索!F$7,E163)),検索!F$7=""),0,1)</f>
        <v>0</v>
      </c>
      <c r="AE163" s="20">
        <f>IF(OR(ISERROR(FIND(検索!G$7,F163)),検索!G$7=""),0,1)</f>
        <v>0</v>
      </c>
      <c r="AF163" s="22">
        <f>IF(OR(検索!J$7="00000",AA163&amp;AB163&amp;AC163&amp;AD163&amp;AE163&lt;&gt;検索!J$7),0,1)</f>
        <v>0</v>
      </c>
      <c r="AG163" s="23">
        <f t="shared" si="11"/>
        <v>0</v>
      </c>
      <c r="AH163" s="20">
        <f>IF(検索!K$3=0,R163,S163)</f>
        <v>0</v>
      </c>
      <c r="AI163" s="20">
        <f>IF(検索!K$5=0,Y163,Z163)</f>
        <v>0</v>
      </c>
      <c r="AJ163" s="20">
        <f>IF(検索!K$7=0,AF163,AG163)</f>
        <v>0</v>
      </c>
      <c r="AK163" s="38">
        <f>IF(IF(検索!J$5="00000",AH163,IF(検索!K$4=0,AH163+AI163,AH163*AI163)*IF(AND(検索!K$6=1,検索!J$7&lt;&gt;"00000"),AJ163,1)+IF(AND(検索!K$6=0,検索!J$7&lt;&gt;"00000"),AJ163,0))&gt;0,MAX($AK$2:AK162)+1,0)</f>
        <v>0</v>
      </c>
    </row>
    <row r="164" spans="7:37" ht="13.5" customHeight="1" x14ac:dyDescent="0.15">
      <c r="G164" s="3">
        <v>163</v>
      </c>
      <c r="H164" s="187">
        <f t="shared" si="8"/>
        <v>0</v>
      </c>
      <c r="I164" s="42"/>
      <c r="M164" s="21">
        <f>IF(OR(ISERROR(FIND(DBCS(検索!C$3),DBCS(B164))),検索!C$3=""),0,1)</f>
        <v>0</v>
      </c>
      <c r="N164" s="22">
        <f>IF(OR(ISERROR(FIND(DBCS(検索!D$3),DBCS(C164))),検索!D$3=""),0,1)</f>
        <v>0</v>
      </c>
      <c r="O164" s="22">
        <f>IF(OR(ISERROR(FIND(検索!E$3,D164)),検索!E$3=""),0,1)</f>
        <v>0</v>
      </c>
      <c r="P164" s="20">
        <f>IF(OR(ISERROR(FIND(検索!F$3,E164)),検索!F$3=""),0,1)</f>
        <v>0</v>
      </c>
      <c r="Q164" s="20">
        <f>IF(OR(ISERROR(FIND(検索!G$3,F164)),検索!G$3=""),0,1)</f>
        <v>0</v>
      </c>
      <c r="R164" s="20">
        <f>IF(OR(検索!J$3="00000",M164&amp;N164&amp;O164&amp;P164&amp;Q164&lt;&gt;検索!J$3),0,1)</f>
        <v>0</v>
      </c>
      <c r="S164" s="20">
        <f t="shared" si="9"/>
        <v>0</v>
      </c>
      <c r="T164" s="21">
        <f>IF(OR(ISERROR(FIND(DBCS(検索!C$5),DBCS(B164))),検索!C$5=""),0,1)</f>
        <v>0</v>
      </c>
      <c r="U164" s="22">
        <f>IF(OR(ISERROR(FIND(DBCS(検索!D$5),DBCS(C164))),検索!D$5=""),0,1)</f>
        <v>0</v>
      </c>
      <c r="V164" s="22">
        <f>IF(OR(ISERROR(FIND(検索!E$5,D164)),検索!E$5=""),0,1)</f>
        <v>0</v>
      </c>
      <c r="W164" s="22">
        <f>IF(OR(ISERROR(FIND(検索!F$5,E164)),検索!F$5=""),0,1)</f>
        <v>0</v>
      </c>
      <c r="X164" s="22">
        <f>IF(OR(ISERROR(FIND(検索!G$5,F164)),検索!G$5=""),0,1)</f>
        <v>0</v>
      </c>
      <c r="Y164" s="20">
        <f>IF(OR(検索!J$5="00000",T164&amp;U164&amp;V164&amp;W164&amp;X164&lt;&gt;検索!J$5),0,1)</f>
        <v>0</v>
      </c>
      <c r="Z164" s="23">
        <f t="shared" si="10"/>
        <v>0</v>
      </c>
      <c r="AA164" s="20">
        <f>IF(OR(ISERROR(FIND(DBCS(検索!C$7),DBCS(B164))),検索!C$7=""),0,1)</f>
        <v>0</v>
      </c>
      <c r="AB164" s="20">
        <f>IF(OR(ISERROR(FIND(DBCS(検索!D$7),DBCS(C164))),検索!D$7=""),0,1)</f>
        <v>0</v>
      </c>
      <c r="AC164" s="20">
        <f>IF(OR(ISERROR(FIND(検索!E$7,D164)),検索!E$7=""),0,1)</f>
        <v>0</v>
      </c>
      <c r="AD164" s="20">
        <f>IF(OR(ISERROR(FIND(検索!F$7,E164)),検索!F$7=""),0,1)</f>
        <v>0</v>
      </c>
      <c r="AE164" s="20">
        <f>IF(OR(ISERROR(FIND(検索!G$7,F164)),検索!G$7=""),0,1)</f>
        <v>0</v>
      </c>
      <c r="AF164" s="22">
        <f>IF(OR(検索!J$7="00000",AA164&amp;AB164&amp;AC164&amp;AD164&amp;AE164&lt;&gt;検索!J$7),0,1)</f>
        <v>0</v>
      </c>
      <c r="AG164" s="23">
        <f t="shared" si="11"/>
        <v>0</v>
      </c>
      <c r="AH164" s="20">
        <f>IF(検索!K$3=0,R164,S164)</f>
        <v>0</v>
      </c>
      <c r="AI164" s="20">
        <f>IF(検索!K$5=0,Y164,Z164)</f>
        <v>0</v>
      </c>
      <c r="AJ164" s="20">
        <f>IF(検索!K$7=0,AF164,AG164)</f>
        <v>0</v>
      </c>
      <c r="AK164" s="38">
        <f>IF(IF(検索!J$5="00000",AH164,IF(検索!K$4=0,AH164+AI164,AH164*AI164)*IF(AND(検索!K$6=1,検索!J$7&lt;&gt;"00000"),AJ164,1)+IF(AND(検索!K$6=0,検索!J$7&lt;&gt;"00000"),AJ164,0))&gt;0,MAX($AK$2:AK163)+1,0)</f>
        <v>0</v>
      </c>
    </row>
    <row r="165" spans="7:37" ht="13.5" customHeight="1" x14ac:dyDescent="0.15">
      <c r="G165" s="3">
        <v>164</v>
      </c>
      <c r="H165" s="187">
        <f t="shared" si="8"/>
        <v>0</v>
      </c>
      <c r="I165" s="42"/>
      <c r="M165" s="21">
        <f>IF(OR(ISERROR(FIND(DBCS(検索!C$3),DBCS(B165))),検索!C$3=""),0,1)</f>
        <v>0</v>
      </c>
      <c r="N165" s="22">
        <f>IF(OR(ISERROR(FIND(DBCS(検索!D$3),DBCS(C165))),検索!D$3=""),0,1)</f>
        <v>0</v>
      </c>
      <c r="O165" s="22">
        <f>IF(OR(ISERROR(FIND(検索!E$3,D165)),検索!E$3=""),0,1)</f>
        <v>0</v>
      </c>
      <c r="P165" s="20">
        <f>IF(OR(ISERROR(FIND(検索!F$3,E165)),検索!F$3=""),0,1)</f>
        <v>0</v>
      </c>
      <c r="Q165" s="20">
        <f>IF(OR(ISERROR(FIND(検索!G$3,F165)),検索!G$3=""),0,1)</f>
        <v>0</v>
      </c>
      <c r="R165" s="20">
        <f>IF(OR(検索!J$3="00000",M165&amp;N165&amp;O165&amp;P165&amp;Q165&lt;&gt;検索!J$3),0,1)</f>
        <v>0</v>
      </c>
      <c r="S165" s="20">
        <f t="shared" si="9"/>
        <v>0</v>
      </c>
      <c r="T165" s="21">
        <f>IF(OR(ISERROR(FIND(DBCS(検索!C$5),DBCS(B165))),検索!C$5=""),0,1)</f>
        <v>0</v>
      </c>
      <c r="U165" s="22">
        <f>IF(OR(ISERROR(FIND(DBCS(検索!D$5),DBCS(C165))),検索!D$5=""),0,1)</f>
        <v>0</v>
      </c>
      <c r="V165" s="22">
        <f>IF(OR(ISERROR(FIND(検索!E$5,D165)),検索!E$5=""),0,1)</f>
        <v>0</v>
      </c>
      <c r="W165" s="22">
        <f>IF(OR(ISERROR(FIND(検索!F$5,E165)),検索!F$5=""),0,1)</f>
        <v>0</v>
      </c>
      <c r="X165" s="22">
        <f>IF(OR(ISERROR(FIND(検索!G$5,F165)),検索!G$5=""),0,1)</f>
        <v>0</v>
      </c>
      <c r="Y165" s="20">
        <f>IF(OR(検索!J$5="00000",T165&amp;U165&amp;V165&amp;W165&amp;X165&lt;&gt;検索!J$5),0,1)</f>
        <v>0</v>
      </c>
      <c r="Z165" s="23">
        <f t="shared" si="10"/>
        <v>0</v>
      </c>
      <c r="AA165" s="20">
        <f>IF(OR(ISERROR(FIND(DBCS(検索!C$7),DBCS(B165))),検索!C$7=""),0,1)</f>
        <v>0</v>
      </c>
      <c r="AB165" s="20">
        <f>IF(OR(ISERROR(FIND(DBCS(検索!D$7),DBCS(C165))),検索!D$7=""),0,1)</f>
        <v>0</v>
      </c>
      <c r="AC165" s="20">
        <f>IF(OR(ISERROR(FIND(検索!E$7,D165)),検索!E$7=""),0,1)</f>
        <v>0</v>
      </c>
      <c r="AD165" s="20">
        <f>IF(OR(ISERROR(FIND(検索!F$7,E165)),検索!F$7=""),0,1)</f>
        <v>0</v>
      </c>
      <c r="AE165" s="20">
        <f>IF(OR(ISERROR(FIND(検索!G$7,F165)),検索!G$7=""),0,1)</f>
        <v>0</v>
      </c>
      <c r="AF165" s="22">
        <f>IF(OR(検索!J$7="00000",AA165&amp;AB165&amp;AC165&amp;AD165&amp;AE165&lt;&gt;検索!J$7),0,1)</f>
        <v>0</v>
      </c>
      <c r="AG165" s="23">
        <f t="shared" si="11"/>
        <v>0</v>
      </c>
      <c r="AH165" s="20">
        <f>IF(検索!K$3=0,R165,S165)</f>
        <v>0</v>
      </c>
      <c r="AI165" s="20">
        <f>IF(検索!K$5=0,Y165,Z165)</f>
        <v>0</v>
      </c>
      <c r="AJ165" s="20">
        <f>IF(検索!K$7=0,AF165,AG165)</f>
        <v>0</v>
      </c>
      <c r="AK165" s="38">
        <f>IF(IF(検索!J$5="00000",AH165,IF(検索!K$4=0,AH165+AI165,AH165*AI165)*IF(AND(検索!K$6=1,検索!J$7&lt;&gt;"00000"),AJ165,1)+IF(AND(検索!K$6=0,検索!J$7&lt;&gt;"00000"),AJ165,0))&gt;0,MAX($AK$2:AK164)+1,0)</f>
        <v>0</v>
      </c>
    </row>
    <row r="166" spans="7:37" ht="13.5" customHeight="1" x14ac:dyDescent="0.15">
      <c r="G166" s="3">
        <v>165</v>
      </c>
      <c r="H166" s="187">
        <f t="shared" si="8"/>
        <v>0</v>
      </c>
      <c r="I166" s="42"/>
      <c r="M166" s="21">
        <f>IF(OR(ISERROR(FIND(DBCS(検索!C$3),DBCS(B166))),検索!C$3=""),0,1)</f>
        <v>0</v>
      </c>
      <c r="N166" s="22">
        <f>IF(OR(ISERROR(FIND(DBCS(検索!D$3),DBCS(C166))),検索!D$3=""),0,1)</f>
        <v>0</v>
      </c>
      <c r="O166" s="22">
        <f>IF(OR(ISERROR(FIND(検索!E$3,D166)),検索!E$3=""),0,1)</f>
        <v>0</v>
      </c>
      <c r="P166" s="20">
        <f>IF(OR(ISERROR(FIND(検索!F$3,E166)),検索!F$3=""),0,1)</f>
        <v>0</v>
      </c>
      <c r="Q166" s="20">
        <f>IF(OR(ISERROR(FIND(検索!G$3,F166)),検索!G$3=""),0,1)</f>
        <v>0</v>
      </c>
      <c r="R166" s="20">
        <f>IF(OR(検索!J$3="00000",M166&amp;N166&amp;O166&amp;P166&amp;Q166&lt;&gt;検索!J$3),0,1)</f>
        <v>0</v>
      </c>
      <c r="S166" s="20">
        <f t="shared" si="9"/>
        <v>0</v>
      </c>
      <c r="T166" s="21">
        <f>IF(OR(ISERROR(FIND(DBCS(検索!C$5),DBCS(B166))),検索!C$5=""),0,1)</f>
        <v>0</v>
      </c>
      <c r="U166" s="22">
        <f>IF(OR(ISERROR(FIND(DBCS(検索!D$5),DBCS(C166))),検索!D$5=""),0,1)</f>
        <v>0</v>
      </c>
      <c r="V166" s="22">
        <f>IF(OR(ISERROR(FIND(検索!E$5,D166)),検索!E$5=""),0,1)</f>
        <v>0</v>
      </c>
      <c r="W166" s="22">
        <f>IF(OR(ISERROR(FIND(検索!F$5,E166)),検索!F$5=""),0,1)</f>
        <v>0</v>
      </c>
      <c r="X166" s="22">
        <f>IF(OR(ISERROR(FIND(検索!G$5,F166)),検索!G$5=""),0,1)</f>
        <v>0</v>
      </c>
      <c r="Y166" s="20">
        <f>IF(OR(検索!J$5="00000",T166&amp;U166&amp;V166&amp;W166&amp;X166&lt;&gt;検索!J$5),0,1)</f>
        <v>0</v>
      </c>
      <c r="Z166" s="23">
        <f t="shared" si="10"/>
        <v>0</v>
      </c>
      <c r="AA166" s="20">
        <f>IF(OR(ISERROR(FIND(DBCS(検索!C$7),DBCS(B166))),検索!C$7=""),0,1)</f>
        <v>0</v>
      </c>
      <c r="AB166" s="20">
        <f>IF(OR(ISERROR(FIND(DBCS(検索!D$7),DBCS(C166))),検索!D$7=""),0,1)</f>
        <v>0</v>
      </c>
      <c r="AC166" s="20">
        <f>IF(OR(ISERROR(FIND(検索!E$7,D166)),検索!E$7=""),0,1)</f>
        <v>0</v>
      </c>
      <c r="AD166" s="20">
        <f>IF(OR(ISERROR(FIND(検索!F$7,E166)),検索!F$7=""),0,1)</f>
        <v>0</v>
      </c>
      <c r="AE166" s="20">
        <f>IF(OR(ISERROR(FIND(検索!G$7,F166)),検索!G$7=""),0,1)</f>
        <v>0</v>
      </c>
      <c r="AF166" s="22">
        <f>IF(OR(検索!J$7="00000",AA166&amp;AB166&amp;AC166&amp;AD166&amp;AE166&lt;&gt;検索!J$7),0,1)</f>
        <v>0</v>
      </c>
      <c r="AG166" s="23">
        <f t="shared" si="11"/>
        <v>0</v>
      </c>
      <c r="AH166" s="20">
        <f>IF(検索!K$3=0,R166,S166)</f>
        <v>0</v>
      </c>
      <c r="AI166" s="20">
        <f>IF(検索!K$5=0,Y166,Z166)</f>
        <v>0</v>
      </c>
      <c r="AJ166" s="20">
        <f>IF(検索!K$7=0,AF166,AG166)</f>
        <v>0</v>
      </c>
      <c r="AK166" s="38">
        <f>IF(IF(検索!J$5="00000",AH166,IF(検索!K$4=0,AH166+AI166,AH166*AI166)*IF(AND(検索!K$6=1,検索!J$7&lt;&gt;"00000"),AJ166,1)+IF(AND(検索!K$6=0,検索!J$7&lt;&gt;"00000"),AJ166,0))&gt;0,MAX($AK$2:AK165)+1,0)</f>
        <v>0</v>
      </c>
    </row>
    <row r="167" spans="7:37" ht="13.5" customHeight="1" x14ac:dyDescent="0.15">
      <c r="G167" s="3">
        <v>166</v>
      </c>
      <c r="H167" s="187">
        <f t="shared" si="8"/>
        <v>0</v>
      </c>
      <c r="I167" s="42"/>
      <c r="M167" s="21">
        <f>IF(OR(ISERROR(FIND(DBCS(検索!C$3),DBCS(B167))),検索!C$3=""),0,1)</f>
        <v>0</v>
      </c>
      <c r="N167" s="22">
        <f>IF(OR(ISERROR(FIND(DBCS(検索!D$3),DBCS(C167))),検索!D$3=""),0,1)</f>
        <v>0</v>
      </c>
      <c r="O167" s="22">
        <f>IF(OR(ISERROR(FIND(検索!E$3,D167)),検索!E$3=""),0,1)</f>
        <v>0</v>
      </c>
      <c r="P167" s="20">
        <f>IF(OR(ISERROR(FIND(検索!F$3,E167)),検索!F$3=""),0,1)</f>
        <v>0</v>
      </c>
      <c r="Q167" s="20">
        <f>IF(OR(ISERROR(FIND(検索!G$3,F167)),検索!G$3=""),0,1)</f>
        <v>0</v>
      </c>
      <c r="R167" s="20">
        <f>IF(OR(検索!J$3="00000",M167&amp;N167&amp;O167&amp;P167&amp;Q167&lt;&gt;検索!J$3),0,1)</f>
        <v>0</v>
      </c>
      <c r="S167" s="20">
        <f t="shared" si="9"/>
        <v>0</v>
      </c>
      <c r="T167" s="21">
        <f>IF(OR(ISERROR(FIND(DBCS(検索!C$5),DBCS(B167))),検索!C$5=""),0,1)</f>
        <v>0</v>
      </c>
      <c r="U167" s="22">
        <f>IF(OR(ISERROR(FIND(DBCS(検索!D$5),DBCS(C167))),検索!D$5=""),0,1)</f>
        <v>0</v>
      </c>
      <c r="V167" s="22">
        <f>IF(OR(ISERROR(FIND(検索!E$5,D167)),検索!E$5=""),0,1)</f>
        <v>0</v>
      </c>
      <c r="W167" s="22">
        <f>IF(OR(ISERROR(FIND(検索!F$5,E167)),検索!F$5=""),0,1)</f>
        <v>0</v>
      </c>
      <c r="X167" s="22">
        <f>IF(OR(ISERROR(FIND(検索!G$5,F167)),検索!G$5=""),0,1)</f>
        <v>0</v>
      </c>
      <c r="Y167" s="20">
        <f>IF(OR(検索!J$5="00000",T167&amp;U167&amp;V167&amp;W167&amp;X167&lt;&gt;検索!J$5),0,1)</f>
        <v>0</v>
      </c>
      <c r="Z167" s="23">
        <f t="shared" si="10"/>
        <v>0</v>
      </c>
      <c r="AA167" s="20">
        <f>IF(OR(ISERROR(FIND(DBCS(検索!C$7),DBCS(B167))),検索!C$7=""),0,1)</f>
        <v>0</v>
      </c>
      <c r="AB167" s="20">
        <f>IF(OR(ISERROR(FIND(DBCS(検索!D$7),DBCS(C167))),検索!D$7=""),0,1)</f>
        <v>0</v>
      </c>
      <c r="AC167" s="20">
        <f>IF(OR(ISERROR(FIND(検索!E$7,D167)),検索!E$7=""),0,1)</f>
        <v>0</v>
      </c>
      <c r="AD167" s="20">
        <f>IF(OR(ISERROR(FIND(検索!F$7,E167)),検索!F$7=""),0,1)</f>
        <v>0</v>
      </c>
      <c r="AE167" s="20">
        <f>IF(OR(ISERROR(FIND(検索!G$7,F167)),検索!G$7=""),0,1)</f>
        <v>0</v>
      </c>
      <c r="AF167" s="22">
        <f>IF(OR(検索!J$7="00000",AA167&amp;AB167&amp;AC167&amp;AD167&amp;AE167&lt;&gt;検索!J$7),0,1)</f>
        <v>0</v>
      </c>
      <c r="AG167" s="23">
        <f t="shared" si="11"/>
        <v>0</v>
      </c>
      <c r="AH167" s="20">
        <f>IF(検索!K$3=0,R167,S167)</f>
        <v>0</v>
      </c>
      <c r="AI167" s="20">
        <f>IF(検索!K$5=0,Y167,Z167)</f>
        <v>0</v>
      </c>
      <c r="AJ167" s="20">
        <f>IF(検索!K$7=0,AF167,AG167)</f>
        <v>0</v>
      </c>
      <c r="AK167" s="38">
        <f>IF(IF(検索!J$5="00000",AH167,IF(検索!K$4=0,AH167+AI167,AH167*AI167)*IF(AND(検索!K$6=1,検索!J$7&lt;&gt;"00000"),AJ167,1)+IF(AND(検索!K$6=0,検索!J$7&lt;&gt;"00000"),AJ167,0))&gt;0,MAX($AK$2:AK166)+1,0)</f>
        <v>0</v>
      </c>
    </row>
    <row r="168" spans="7:37" ht="13.5" customHeight="1" x14ac:dyDescent="0.15">
      <c r="G168" s="3">
        <v>167</v>
      </c>
      <c r="H168" s="187">
        <f t="shared" si="8"/>
        <v>0</v>
      </c>
      <c r="I168" s="42"/>
      <c r="M168" s="21">
        <f>IF(OR(ISERROR(FIND(DBCS(検索!C$3),DBCS(B168))),検索!C$3=""),0,1)</f>
        <v>0</v>
      </c>
      <c r="N168" s="22">
        <f>IF(OR(ISERROR(FIND(DBCS(検索!D$3),DBCS(C168))),検索!D$3=""),0,1)</f>
        <v>0</v>
      </c>
      <c r="O168" s="22">
        <f>IF(OR(ISERROR(FIND(検索!E$3,D168)),検索!E$3=""),0,1)</f>
        <v>0</v>
      </c>
      <c r="P168" s="20">
        <f>IF(OR(ISERROR(FIND(検索!F$3,E168)),検索!F$3=""),0,1)</f>
        <v>0</v>
      </c>
      <c r="Q168" s="20">
        <f>IF(OR(ISERROR(FIND(検索!G$3,F168)),検索!G$3=""),0,1)</f>
        <v>0</v>
      </c>
      <c r="R168" s="20">
        <f>IF(OR(検索!J$3="00000",M168&amp;N168&amp;O168&amp;P168&amp;Q168&lt;&gt;検索!J$3),0,1)</f>
        <v>0</v>
      </c>
      <c r="S168" s="20">
        <f t="shared" si="9"/>
        <v>0</v>
      </c>
      <c r="T168" s="21">
        <f>IF(OR(ISERROR(FIND(DBCS(検索!C$5),DBCS(B168))),検索!C$5=""),0,1)</f>
        <v>0</v>
      </c>
      <c r="U168" s="22">
        <f>IF(OR(ISERROR(FIND(DBCS(検索!D$5),DBCS(C168))),検索!D$5=""),0,1)</f>
        <v>0</v>
      </c>
      <c r="V168" s="22">
        <f>IF(OR(ISERROR(FIND(検索!E$5,D168)),検索!E$5=""),0,1)</f>
        <v>0</v>
      </c>
      <c r="W168" s="22">
        <f>IF(OR(ISERROR(FIND(検索!F$5,E168)),検索!F$5=""),0,1)</f>
        <v>0</v>
      </c>
      <c r="X168" s="22">
        <f>IF(OR(ISERROR(FIND(検索!G$5,F168)),検索!G$5=""),0,1)</f>
        <v>0</v>
      </c>
      <c r="Y168" s="20">
        <f>IF(OR(検索!J$5="00000",T168&amp;U168&amp;V168&amp;W168&amp;X168&lt;&gt;検索!J$5),0,1)</f>
        <v>0</v>
      </c>
      <c r="Z168" s="23">
        <f t="shared" si="10"/>
        <v>0</v>
      </c>
      <c r="AA168" s="20">
        <f>IF(OR(ISERROR(FIND(DBCS(検索!C$7),DBCS(B168))),検索!C$7=""),0,1)</f>
        <v>0</v>
      </c>
      <c r="AB168" s="20">
        <f>IF(OR(ISERROR(FIND(DBCS(検索!D$7),DBCS(C168))),検索!D$7=""),0,1)</f>
        <v>0</v>
      </c>
      <c r="AC168" s="20">
        <f>IF(OR(ISERROR(FIND(検索!E$7,D168)),検索!E$7=""),0,1)</f>
        <v>0</v>
      </c>
      <c r="AD168" s="20">
        <f>IF(OR(ISERROR(FIND(検索!F$7,E168)),検索!F$7=""),0,1)</f>
        <v>0</v>
      </c>
      <c r="AE168" s="20">
        <f>IF(OR(ISERROR(FIND(検索!G$7,F168)),検索!G$7=""),0,1)</f>
        <v>0</v>
      </c>
      <c r="AF168" s="22">
        <f>IF(OR(検索!J$7="00000",AA168&amp;AB168&amp;AC168&amp;AD168&amp;AE168&lt;&gt;検索!J$7),0,1)</f>
        <v>0</v>
      </c>
      <c r="AG168" s="23">
        <f t="shared" si="11"/>
        <v>0</v>
      </c>
      <c r="AH168" s="20">
        <f>IF(検索!K$3=0,R168,S168)</f>
        <v>0</v>
      </c>
      <c r="AI168" s="20">
        <f>IF(検索!K$5=0,Y168,Z168)</f>
        <v>0</v>
      </c>
      <c r="AJ168" s="20">
        <f>IF(検索!K$7=0,AF168,AG168)</f>
        <v>0</v>
      </c>
      <c r="AK168" s="38">
        <f>IF(IF(検索!J$5="00000",AH168,IF(検索!K$4=0,AH168+AI168,AH168*AI168)*IF(AND(検索!K$6=1,検索!J$7&lt;&gt;"00000"),AJ168,1)+IF(AND(検索!K$6=0,検索!J$7&lt;&gt;"00000"),AJ168,0))&gt;0,MAX($AK$2:AK167)+1,0)</f>
        <v>0</v>
      </c>
    </row>
    <row r="169" spans="7:37" ht="13.5" customHeight="1" x14ac:dyDescent="0.15">
      <c r="G169" s="3">
        <v>168</v>
      </c>
      <c r="H169" s="187">
        <f t="shared" si="8"/>
        <v>0</v>
      </c>
      <c r="I169" s="42"/>
      <c r="M169" s="21">
        <f>IF(OR(ISERROR(FIND(DBCS(検索!C$3),DBCS(B169))),検索!C$3=""),0,1)</f>
        <v>0</v>
      </c>
      <c r="N169" s="22">
        <f>IF(OR(ISERROR(FIND(DBCS(検索!D$3),DBCS(C169))),検索!D$3=""),0,1)</f>
        <v>0</v>
      </c>
      <c r="O169" s="22">
        <f>IF(OR(ISERROR(FIND(検索!E$3,D169)),検索!E$3=""),0,1)</f>
        <v>0</v>
      </c>
      <c r="P169" s="20">
        <f>IF(OR(ISERROR(FIND(検索!F$3,E169)),検索!F$3=""),0,1)</f>
        <v>0</v>
      </c>
      <c r="Q169" s="20">
        <f>IF(OR(ISERROR(FIND(検索!G$3,F169)),検索!G$3=""),0,1)</f>
        <v>0</v>
      </c>
      <c r="R169" s="20">
        <f>IF(OR(検索!J$3="00000",M169&amp;N169&amp;O169&amp;P169&amp;Q169&lt;&gt;検索!J$3),0,1)</f>
        <v>0</v>
      </c>
      <c r="S169" s="20">
        <f t="shared" si="9"/>
        <v>0</v>
      </c>
      <c r="T169" s="21">
        <f>IF(OR(ISERROR(FIND(DBCS(検索!C$5),DBCS(B169))),検索!C$5=""),0,1)</f>
        <v>0</v>
      </c>
      <c r="U169" s="22">
        <f>IF(OR(ISERROR(FIND(DBCS(検索!D$5),DBCS(C169))),検索!D$5=""),0,1)</f>
        <v>0</v>
      </c>
      <c r="V169" s="22">
        <f>IF(OR(ISERROR(FIND(検索!E$5,D169)),検索!E$5=""),0,1)</f>
        <v>0</v>
      </c>
      <c r="W169" s="22">
        <f>IF(OR(ISERROR(FIND(検索!F$5,E169)),検索!F$5=""),0,1)</f>
        <v>0</v>
      </c>
      <c r="X169" s="22">
        <f>IF(OR(ISERROR(FIND(検索!G$5,F169)),検索!G$5=""),0,1)</f>
        <v>0</v>
      </c>
      <c r="Y169" s="20">
        <f>IF(OR(検索!J$5="00000",T169&amp;U169&amp;V169&amp;W169&amp;X169&lt;&gt;検索!J$5),0,1)</f>
        <v>0</v>
      </c>
      <c r="Z169" s="23">
        <f t="shared" si="10"/>
        <v>0</v>
      </c>
      <c r="AA169" s="20">
        <f>IF(OR(ISERROR(FIND(DBCS(検索!C$7),DBCS(B169))),検索!C$7=""),0,1)</f>
        <v>0</v>
      </c>
      <c r="AB169" s="20">
        <f>IF(OR(ISERROR(FIND(DBCS(検索!D$7),DBCS(C169))),検索!D$7=""),0,1)</f>
        <v>0</v>
      </c>
      <c r="AC169" s="20">
        <f>IF(OR(ISERROR(FIND(検索!E$7,D169)),検索!E$7=""),0,1)</f>
        <v>0</v>
      </c>
      <c r="AD169" s="20">
        <f>IF(OR(ISERROR(FIND(検索!F$7,E169)),検索!F$7=""),0,1)</f>
        <v>0</v>
      </c>
      <c r="AE169" s="20">
        <f>IF(OR(ISERROR(FIND(検索!G$7,F169)),検索!G$7=""),0,1)</f>
        <v>0</v>
      </c>
      <c r="AF169" s="22">
        <f>IF(OR(検索!J$7="00000",AA169&amp;AB169&amp;AC169&amp;AD169&amp;AE169&lt;&gt;検索!J$7),0,1)</f>
        <v>0</v>
      </c>
      <c r="AG169" s="23">
        <f t="shared" si="11"/>
        <v>0</v>
      </c>
      <c r="AH169" s="20">
        <f>IF(検索!K$3=0,R169,S169)</f>
        <v>0</v>
      </c>
      <c r="AI169" s="20">
        <f>IF(検索!K$5=0,Y169,Z169)</f>
        <v>0</v>
      </c>
      <c r="AJ169" s="20">
        <f>IF(検索!K$7=0,AF169,AG169)</f>
        <v>0</v>
      </c>
      <c r="AK169" s="38">
        <f>IF(IF(検索!J$5="00000",AH169,IF(検索!K$4=0,AH169+AI169,AH169*AI169)*IF(AND(検索!K$6=1,検索!J$7&lt;&gt;"00000"),AJ169,1)+IF(AND(検索!K$6=0,検索!J$7&lt;&gt;"00000"),AJ169,0))&gt;0,MAX($AK$2:AK168)+1,0)</f>
        <v>0</v>
      </c>
    </row>
    <row r="170" spans="7:37" ht="13.5" customHeight="1" x14ac:dyDescent="0.15">
      <c r="G170" s="3">
        <v>169</v>
      </c>
      <c r="H170" s="187">
        <f t="shared" si="8"/>
        <v>0</v>
      </c>
      <c r="I170" s="42"/>
      <c r="M170" s="21">
        <f>IF(OR(ISERROR(FIND(DBCS(検索!C$3),DBCS(B170))),検索!C$3=""),0,1)</f>
        <v>0</v>
      </c>
      <c r="N170" s="22">
        <f>IF(OR(ISERROR(FIND(DBCS(検索!D$3),DBCS(C170))),検索!D$3=""),0,1)</f>
        <v>0</v>
      </c>
      <c r="O170" s="22">
        <f>IF(OR(ISERROR(FIND(検索!E$3,D170)),検索!E$3=""),0,1)</f>
        <v>0</v>
      </c>
      <c r="P170" s="20">
        <f>IF(OR(ISERROR(FIND(検索!F$3,E170)),検索!F$3=""),0,1)</f>
        <v>0</v>
      </c>
      <c r="Q170" s="20">
        <f>IF(OR(ISERROR(FIND(検索!G$3,F170)),検索!G$3=""),0,1)</f>
        <v>0</v>
      </c>
      <c r="R170" s="20">
        <f>IF(OR(検索!J$3="00000",M170&amp;N170&amp;O170&amp;P170&amp;Q170&lt;&gt;検索!J$3),0,1)</f>
        <v>0</v>
      </c>
      <c r="S170" s="20">
        <f t="shared" si="9"/>
        <v>0</v>
      </c>
      <c r="T170" s="21">
        <f>IF(OR(ISERROR(FIND(DBCS(検索!C$5),DBCS(B170))),検索!C$5=""),0,1)</f>
        <v>0</v>
      </c>
      <c r="U170" s="22">
        <f>IF(OR(ISERROR(FIND(DBCS(検索!D$5),DBCS(C170))),検索!D$5=""),0,1)</f>
        <v>0</v>
      </c>
      <c r="V170" s="22">
        <f>IF(OR(ISERROR(FIND(検索!E$5,D170)),検索!E$5=""),0,1)</f>
        <v>0</v>
      </c>
      <c r="W170" s="22">
        <f>IF(OR(ISERROR(FIND(検索!F$5,E170)),検索!F$5=""),0,1)</f>
        <v>0</v>
      </c>
      <c r="X170" s="22">
        <f>IF(OR(ISERROR(FIND(検索!G$5,F170)),検索!G$5=""),0,1)</f>
        <v>0</v>
      </c>
      <c r="Y170" s="20">
        <f>IF(OR(検索!J$5="00000",T170&amp;U170&amp;V170&amp;W170&amp;X170&lt;&gt;検索!J$5),0,1)</f>
        <v>0</v>
      </c>
      <c r="Z170" s="23">
        <f t="shared" si="10"/>
        <v>0</v>
      </c>
      <c r="AA170" s="20">
        <f>IF(OR(ISERROR(FIND(DBCS(検索!C$7),DBCS(B170))),検索!C$7=""),0,1)</f>
        <v>0</v>
      </c>
      <c r="AB170" s="20">
        <f>IF(OR(ISERROR(FIND(DBCS(検索!D$7),DBCS(C170))),検索!D$7=""),0,1)</f>
        <v>0</v>
      </c>
      <c r="AC170" s="20">
        <f>IF(OR(ISERROR(FIND(検索!E$7,D170)),検索!E$7=""),0,1)</f>
        <v>0</v>
      </c>
      <c r="AD170" s="20">
        <f>IF(OR(ISERROR(FIND(検索!F$7,E170)),検索!F$7=""),0,1)</f>
        <v>0</v>
      </c>
      <c r="AE170" s="20">
        <f>IF(OR(ISERROR(FIND(検索!G$7,F170)),検索!G$7=""),0,1)</f>
        <v>0</v>
      </c>
      <c r="AF170" s="22">
        <f>IF(OR(検索!J$7="00000",AA170&amp;AB170&amp;AC170&amp;AD170&amp;AE170&lt;&gt;検索!J$7),0,1)</f>
        <v>0</v>
      </c>
      <c r="AG170" s="23">
        <f t="shared" si="11"/>
        <v>0</v>
      </c>
      <c r="AH170" s="20">
        <f>IF(検索!K$3=0,R170,S170)</f>
        <v>0</v>
      </c>
      <c r="AI170" s="20">
        <f>IF(検索!K$5=0,Y170,Z170)</f>
        <v>0</v>
      </c>
      <c r="AJ170" s="20">
        <f>IF(検索!K$7=0,AF170,AG170)</f>
        <v>0</v>
      </c>
      <c r="AK170" s="38">
        <f>IF(IF(検索!J$5="00000",AH170,IF(検索!K$4=0,AH170+AI170,AH170*AI170)*IF(AND(検索!K$6=1,検索!J$7&lt;&gt;"00000"),AJ170,1)+IF(AND(検索!K$6=0,検索!J$7&lt;&gt;"00000"),AJ170,0))&gt;0,MAX($AK$2:AK169)+1,0)</f>
        <v>0</v>
      </c>
    </row>
    <row r="171" spans="7:37" ht="13.5" customHeight="1" x14ac:dyDescent="0.15">
      <c r="G171" s="3">
        <v>170</v>
      </c>
      <c r="H171" s="187">
        <f t="shared" si="8"/>
        <v>0</v>
      </c>
      <c r="I171" s="42"/>
      <c r="M171" s="21">
        <f>IF(OR(ISERROR(FIND(DBCS(検索!C$3),DBCS(B171))),検索!C$3=""),0,1)</f>
        <v>0</v>
      </c>
      <c r="N171" s="22">
        <f>IF(OR(ISERROR(FIND(DBCS(検索!D$3),DBCS(C171))),検索!D$3=""),0,1)</f>
        <v>0</v>
      </c>
      <c r="O171" s="22">
        <f>IF(OR(ISERROR(FIND(検索!E$3,D171)),検索!E$3=""),0,1)</f>
        <v>0</v>
      </c>
      <c r="P171" s="20">
        <f>IF(OR(ISERROR(FIND(検索!F$3,E171)),検索!F$3=""),0,1)</f>
        <v>0</v>
      </c>
      <c r="Q171" s="20">
        <f>IF(OR(ISERROR(FIND(検索!G$3,F171)),検索!G$3=""),0,1)</f>
        <v>0</v>
      </c>
      <c r="R171" s="20">
        <f>IF(OR(検索!J$3="00000",M171&amp;N171&amp;O171&amp;P171&amp;Q171&lt;&gt;検索!J$3),0,1)</f>
        <v>0</v>
      </c>
      <c r="S171" s="20">
        <f t="shared" si="9"/>
        <v>0</v>
      </c>
      <c r="T171" s="21">
        <f>IF(OR(ISERROR(FIND(DBCS(検索!C$5),DBCS(B171))),検索!C$5=""),0,1)</f>
        <v>0</v>
      </c>
      <c r="U171" s="22">
        <f>IF(OR(ISERROR(FIND(DBCS(検索!D$5),DBCS(C171))),検索!D$5=""),0,1)</f>
        <v>0</v>
      </c>
      <c r="V171" s="22">
        <f>IF(OR(ISERROR(FIND(検索!E$5,D171)),検索!E$5=""),0,1)</f>
        <v>0</v>
      </c>
      <c r="W171" s="22">
        <f>IF(OR(ISERROR(FIND(検索!F$5,E171)),検索!F$5=""),0,1)</f>
        <v>0</v>
      </c>
      <c r="X171" s="22">
        <f>IF(OR(ISERROR(FIND(検索!G$5,F171)),検索!G$5=""),0,1)</f>
        <v>0</v>
      </c>
      <c r="Y171" s="20">
        <f>IF(OR(検索!J$5="00000",T171&amp;U171&amp;V171&amp;W171&amp;X171&lt;&gt;検索!J$5),0,1)</f>
        <v>0</v>
      </c>
      <c r="Z171" s="23">
        <f t="shared" si="10"/>
        <v>0</v>
      </c>
      <c r="AA171" s="20">
        <f>IF(OR(ISERROR(FIND(DBCS(検索!C$7),DBCS(B171))),検索!C$7=""),0,1)</f>
        <v>0</v>
      </c>
      <c r="AB171" s="20">
        <f>IF(OR(ISERROR(FIND(DBCS(検索!D$7),DBCS(C171))),検索!D$7=""),0,1)</f>
        <v>0</v>
      </c>
      <c r="AC171" s="20">
        <f>IF(OR(ISERROR(FIND(検索!E$7,D171)),検索!E$7=""),0,1)</f>
        <v>0</v>
      </c>
      <c r="AD171" s="20">
        <f>IF(OR(ISERROR(FIND(検索!F$7,E171)),検索!F$7=""),0,1)</f>
        <v>0</v>
      </c>
      <c r="AE171" s="20">
        <f>IF(OR(ISERROR(FIND(検索!G$7,F171)),検索!G$7=""),0,1)</f>
        <v>0</v>
      </c>
      <c r="AF171" s="22">
        <f>IF(OR(検索!J$7="00000",AA171&amp;AB171&amp;AC171&amp;AD171&amp;AE171&lt;&gt;検索!J$7),0,1)</f>
        <v>0</v>
      </c>
      <c r="AG171" s="23">
        <f t="shared" si="11"/>
        <v>0</v>
      </c>
      <c r="AH171" s="20">
        <f>IF(検索!K$3=0,R171,S171)</f>
        <v>0</v>
      </c>
      <c r="AI171" s="20">
        <f>IF(検索!K$5=0,Y171,Z171)</f>
        <v>0</v>
      </c>
      <c r="AJ171" s="20">
        <f>IF(検索!K$7=0,AF171,AG171)</f>
        <v>0</v>
      </c>
      <c r="AK171" s="38">
        <f>IF(IF(検索!J$5="00000",AH171,IF(検索!K$4=0,AH171+AI171,AH171*AI171)*IF(AND(検索!K$6=1,検索!J$7&lt;&gt;"00000"),AJ171,1)+IF(AND(検索!K$6=0,検索!J$7&lt;&gt;"00000"),AJ171,0))&gt;0,MAX($AK$2:AK170)+1,0)</f>
        <v>0</v>
      </c>
    </row>
    <row r="172" spans="7:37" ht="13.5" customHeight="1" x14ac:dyDescent="0.15">
      <c r="G172" s="3">
        <v>171</v>
      </c>
      <c r="H172" s="187">
        <f t="shared" si="8"/>
        <v>0</v>
      </c>
      <c r="I172" s="42"/>
      <c r="M172" s="21">
        <f>IF(OR(ISERROR(FIND(DBCS(検索!C$3),DBCS(B172))),検索!C$3=""),0,1)</f>
        <v>0</v>
      </c>
      <c r="N172" s="22">
        <f>IF(OR(ISERROR(FIND(DBCS(検索!D$3),DBCS(C172))),検索!D$3=""),0,1)</f>
        <v>0</v>
      </c>
      <c r="O172" s="22">
        <f>IF(OR(ISERROR(FIND(検索!E$3,D172)),検索!E$3=""),0,1)</f>
        <v>0</v>
      </c>
      <c r="P172" s="20">
        <f>IF(OR(ISERROR(FIND(検索!F$3,E172)),検索!F$3=""),0,1)</f>
        <v>0</v>
      </c>
      <c r="Q172" s="20">
        <f>IF(OR(ISERROR(FIND(検索!G$3,F172)),検索!G$3=""),0,1)</f>
        <v>0</v>
      </c>
      <c r="R172" s="20">
        <f>IF(OR(検索!J$3="00000",M172&amp;N172&amp;O172&amp;P172&amp;Q172&lt;&gt;検索!J$3),0,1)</f>
        <v>0</v>
      </c>
      <c r="S172" s="20">
        <f t="shared" si="9"/>
        <v>0</v>
      </c>
      <c r="T172" s="21">
        <f>IF(OR(ISERROR(FIND(DBCS(検索!C$5),DBCS(B172))),検索!C$5=""),0,1)</f>
        <v>0</v>
      </c>
      <c r="U172" s="22">
        <f>IF(OR(ISERROR(FIND(DBCS(検索!D$5),DBCS(C172))),検索!D$5=""),0,1)</f>
        <v>0</v>
      </c>
      <c r="V172" s="22">
        <f>IF(OR(ISERROR(FIND(検索!E$5,D172)),検索!E$5=""),0,1)</f>
        <v>0</v>
      </c>
      <c r="W172" s="22">
        <f>IF(OR(ISERROR(FIND(検索!F$5,E172)),検索!F$5=""),0,1)</f>
        <v>0</v>
      </c>
      <c r="X172" s="22">
        <f>IF(OR(ISERROR(FIND(検索!G$5,F172)),検索!G$5=""),0,1)</f>
        <v>0</v>
      </c>
      <c r="Y172" s="20">
        <f>IF(OR(検索!J$5="00000",T172&amp;U172&amp;V172&amp;W172&amp;X172&lt;&gt;検索!J$5),0,1)</f>
        <v>0</v>
      </c>
      <c r="Z172" s="23">
        <f t="shared" si="10"/>
        <v>0</v>
      </c>
      <c r="AA172" s="20">
        <f>IF(OR(ISERROR(FIND(DBCS(検索!C$7),DBCS(B172))),検索!C$7=""),0,1)</f>
        <v>0</v>
      </c>
      <c r="AB172" s="20">
        <f>IF(OR(ISERROR(FIND(DBCS(検索!D$7),DBCS(C172))),検索!D$7=""),0,1)</f>
        <v>0</v>
      </c>
      <c r="AC172" s="20">
        <f>IF(OR(ISERROR(FIND(検索!E$7,D172)),検索!E$7=""),0,1)</f>
        <v>0</v>
      </c>
      <c r="AD172" s="20">
        <f>IF(OR(ISERROR(FIND(検索!F$7,E172)),検索!F$7=""),0,1)</f>
        <v>0</v>
      </c>
      <c r="AE172" s="20">
        <f>IF(OR(ISERROR(FIND(検索!G$7,F172)),検索!G$7=""),0,1)</f>
        <v>0</v>
      </c>
      <c r="AF172" s="22">
        <f>IF(OR(検索!J$7="00000",AA172&amp;AB172&amp;AC172&amp;AD172&amp;AE172&lt;&gt;検索!J$7),0,1)</f>
        <v>0</v>
      </c>
      <c r="AG172" s="23">
        <f t="shared" si="11"/>
        <v>0</v>
      </c>
      <c r="AH172" s="20">
        <f>IF(検索!K$3=0,R172,S172)</f>
        <v>0</v>
      </c>
      <c r="AI172" s="20">
        <f>IF(検索!K$5=0,Y172,Z172)</f>
        <v>0</v>
      </c>
      <c r="AJ172" s="20">
        <f>IF(検索!K$7=0,AF172,AG172)</f>
        <v>0</v>
      </c>
      <c r="AK172" s="38">
        <f>IF(IF(検索!J$5="00000",AH172,IF(検索!K$4=0,AH172+AI172,AH172*AI172)*IF(AND(検索!K$6=1,検索!J$7&lt;&gt;"00000"),AJ172,1)+IF(AND(検索!K$6=0,検索!J$7&lt;&gt;"00000"),AJ172,0))&gt;0,MAX($AK$2:AK171)+1,0)</f>
        <v>0</v>
      </c>
    </row>
    <row r="173" spans="7:37" ht="13.5" customHeight="1" x14ac:dyDescent="0.15">
      <c r="G173" s="3">
        <v>172</v>
      </c>
      <c r="H173" s="187">
        <f t="shared" si="8"/>
        <v>0</v>
      </c>
      <c r="I173" s="42"/>
      <c r="M173" s="21">
        <f>IF(OR(ISERROR(FIND(DBCS(検索!C$3),DBCS(B173))),検索!C$3=""),0,1)</f>
        <v>0</v>
      </c>
      <c r="N173" s="22">
        <f>IF(OR(ISERROR(FIND(DBCS(検索!D$3),DBCS(C173))),検索!D$3=""),0,1)</f>
        <v>0</v>
      </c>
      <c r="O173" s="22">
        <f>IF(OR(ISERROR(FIND(検索!E$3,D173)),検索!E$3=""),0,1)</f>
        <v>0</v>
      </c>
      <c r="P173" s="20">
        <f>IF(OR(ISERROR(FIND(検索!F$3,E173)),検索!F$3=""),0,1)</f>
        <v>0</v>
      </c>
      <c r="Q173" s="20">
        <f>IF(OR(ISERROR(FIND(検索!G$3,F173)),検索!G$3=""),0,1)</f>
        <v>0</v>
      </c>
      <c r="R173" s="20">
        <f>IF(OR(検索!J$3="00000",M173&amp;N173&amp;O173&amp;P173&amp;Q173&lt;&gt;検索!J$3),0,1)</f>
        <v>0</v>
      </c>
      <c r="S173" s="20">
        <f t="shared" si="9"/>
        <v>0</v>
      </c>
      <c r="T173" s="21">
        <f>IF(OR(ISERROR(FIND(DBCS(検索!C$5),DBCS(B173))),検索!C$5=""),0,1)</f>
        <v>0</v>
      </c>
      <c r="U173" s="22">
        <f>IF(OR(ISERROR(FIND(DBCS(検索!D$5),DBCS(C173))),検索!D$5=""),0,1)</f>
        <v>0</v>
      </c>
      <c r="V173" s="22">
        <f>IF(OR(ISERROR(FIND(検索!E$5,D173)),検索!E$5=""),0,1)</f>
        <v>0</v>
      </c>
      <c r="W173" s="22">
        <f>IF(OR(ISERROR(FIND(検索!F$5,E173)),検索!F$5=""),0,1)</f>
        <v>0</v>
      </c>
      <c r="X173" s="22">
        <f>IF(OR(ISERROR(FIND(検索!G$5,F173)),検索!G$5=""),0,1)</f>
        <v>0</v>
      </c>
      <c r="Y173" s="20">
        <f>IF(OR(検索!J$5="00000",T173&amp;U173&amp;V173&amp;W173&amp;X173&lt;&gt;検索!J$5),0,1)</f>
        <v>0</v>
      </c>
      <c r="Z173" s="23">
        <f t="shared" si="10"/>
        <v>0</v>
      </c>
      <c r="AA173" s="20">
        <f>IF(OR(ISERROR(FIND(DBCS(検索!C$7),DBCS(B173))),検索!C$7=""),0,1)</f>
        <v>0</v>
      </c>
      <c r="AB173" s="20">
        <f>IF(OR(ISERROR(FIND(DBCS(検索!D$7),DBCS(C173))),検索!D$7=""),0,1)</f>
        <v>0</v>
      </c>
      <c r="AC173" s="20">
        <f>IF(OR(ISERROR(FIND(検索!E$7,D173)),検索!E$7=""),0,1)</f>
        <v>0</v>
      </c>
      <c r="AD173" s="20">
        <f>IF(OR(ISERROR(FIND(検索!F$7,E173)),検索!F$7=""),0,1)</f>
        <v>0</v>
      </c>
      <c r="AE173" s="20">
        <f>IF(OR(ISERROR(FIND(検索!G$7,F173)),検索!G$7=""),0,1)</f>
        <v>0</v>
      </c>
      <c r="AF173" s="22">
        <f>IF(OR(検索!J$7="00000",AA173&amp;AB173&amp;AC173&amp;AD173&amp;AE173&lt;&gt;検索!J$7),0,1)</f>
        <v>0</v>
      </c>
      <c r="AG173" s="23">
        <f t="shared" si="11"/>
        <v>0</v>
      </c>
      <c r="AH173" s="20">
        <f>IF(検索!K$3=0,R173,S173)</f>
        <v>0</v>
      </c>
      <c r="AI173" s="20">
        <f>IF(検索!K$5=0,Y173,Z173)</f>
        <v>0</v>
      </c>
      <c r="AJ173" s="20">
        <f>IF(検索!K$7=0,AF173,AG173)</f>
        <v>0</v>
      </c>
      <c r="AK173" s="38">
        <f>IF(IF(検索!J$5="00000",AH173,IF(検索!K$4=0,AH173+AI173,AH173*AI173)*IF(AND(検索!K$6=1,検索!J$7&lt;&gt;"00000"),AJ173,1)+IF(AND(検索!K$6=0,検索!J$7&lt;&gt;"00000"),AJ173,0))&gt;0,MAX($AK$2:AK172)+1,0)</f>
        <v>0</v>
      </c>
    </row>
    <row r="174" spans="7:37" ht="13.5" customHeight="1" x14ac:dyDescent="0.15">
      <c r="G174" s="3">
        <v>173</v>
      </c>
      <c r="H174" s="187">
        <f t="shared" si="8"/>
        <v>0</v>
      </c>
      <c r="I174" s="42"/>
      <c r="M174" s="21">
        <f>IF(OR(ISERROR(FIND(DBCS(検索!C$3),DBCS(B174))),検索!C$3=""),0,1)</f>
        <v>0</v>
      </c>
      <c r="N174" s="22">
        <f>IF(OR(ISERROR(FIND(DBCS(検索!D$3),DBCS(C174))),検索!D$3=""),0,1)</f>
        <v>0</v>
      </c>
      <c r="O174" s="22">
        <f>IF(OR(ISERROR(FIND(検索!E$3,D174)),検索!E$3=""),0,1)</f>
        <v>0</v>
      </c>
      <c r="P174" s="20">
        <f>IF(OR(ISERROR(FIND(検索!F$3,E174)),検索!F$3=""),0,1)</f>
        <v>0</v>
      </c>
      <c r="Q174" s="20">
        <f>IF(OR(ISERROR(FIND(検索!G$3,F174)),検索!G$3=""),0,1)</f>
        <v>0</v>
      </c>
      <c r="R174" s="20">
        <f>IF(OR(検索!J$3="00000",M174&amp;N174&amp;O174&amp;P174&amp;Q174&lt;&gt;検索!J$3),0,1)</f>
        <v>0</v>
      </c>
      <c r="S174" s="20">
        <f t="shared" si="9"/>
        <v>0</v>
      </c>
      <c r="T174" s="21">
        <f>IF(OR(ISERROR(FIND(DBCS(検索!C$5),DBCS(B174))),検索!C$5=""),0,1)</f>
        <v>0</v>
      </c>
      <c r="U174" s="22">
        <f>IF(OR(ISERROR(FIND(DBCS(検索!D$5),DBCS(C174))),検索!D$5=""),0,1)</f>
        <v>0</v>
      </c>
      <c r="V174" s="22">
        <f>IF(OR(ISERROR(FIND(検索!E$5,D174)),検索!E$5=""),0,1)</f>
        <v>0</v>
      </c>
      <c r="W174" s="22">
        <f>IF(OR(ISERROR(FIND(検索!F$5,E174)),検索!F$5=""),0,1)</f>
        <v>0</v>
      </c>
      <c r="X174" s="22">
        <f>IF(OR(ISERROR(FIND(検索!G$5,F174)),検索!G$5=""),0,1)</f>
        <v>0</v>
      </c>
      <c r="Y174" s="20">
        <f>IF(OR(検索!J$5="00000",T174&amp;U174&amp;V174&amp;W174&amp;X174&lt;&gt;検索!J$5),0,1)</f>
        <v>0</v>
      </c>
      <c r="Z174" s="23">
        <f t="shared" si="10"/>
        <v>0</v>
      </c>
      <c r="AA174" s="20">
        <f>IF(OR(ISERROR(FIND(DBCS(検索!C$7),DBCS(B174))),検索!C$7=""),0,1)</f>
        <v>0</v>
      </c>
      <c r="AB174" s="20">
        <f>IF(OR(ISERROR(FIND(DBCS(検索!D$7),DBCS(C174))),検索!D$7=""),0,1)</f>
        <v>0</v>
      </c>
      <c r="AC174" s="20">
        <f>IF(OR(ISERROR(FIND(検索!E$7,D174)),検索!E$7=""),0,1)</f>
        <v>0</v>
      </c>
      <c r="AD174" s="20">
        <f>IF(OR(ISERROR(FIND(検索!F$7,E174)),検索!F$7=""),0,1)</f>
        <v>0</v>
      </c>
      <c r="AE174" s="20">
        <f>IF(OR(ISERROR(FIND(検索!G$7,F174)),検索!G$7=""),0,1)</f>
        <v>0</v>
      </c>
      <c r="AF174" s="22">
        <f>IF(OR(検索!J$7="00000",AA174&amp;AB174&amp;AC174&amp;AD174&amp;AE174&lt;&gt;検索!J$7),0,1)</f>
        <v>0</v>
      </c>
      <c r="AG174" s="23">
        <f t="shared" si="11"/>
        <v>0</v>
      </c>
      <c r="AH174" s="20">
        <f>IF(検索!K$3=0,R174,S174)</f>
        <v>0</v>
      </c>
      <c r="AI174" s="20">
        <f>IF(検索!K$5=0,Y174,Z174)</f>
        <v>0</v>
      </c>
      <c r="AJ174" s="20">
        <f>IF(検索!K$7=0,AF174,AG174)</f>
        <v>0</v>
      </c>
      <c r="AK174" s="38">
        <f>IF(IF(検索!J$5="00000",AH174,IF(検索!K$4=0,AH174+AI174,AH174*AI174)*IF(AND(検索!K$6=1,検索!J$7&lt;&gt;"00000"),AJ174,1)+IF(AND(検索!K$6=0,検索!J$7&lt;&gt;"00000"),AJ174,0))&gt;0,MAX($AK$2:AK173)+1,0)</f>
        <v>0</v>
      </c>
    </row>
    <row r="175" spans="7:37" ht="13.5" customHeight="1" x14ac:dyDescent="0.15">
      <c r="G175" s="3">
        <v>174</v>
      </c>
      <c r="H175" s="187">
        <f t="shared" si="8"/>
        <v>0</v>
      </c>
      <c r="I175" s="42"/>
      <c r="M175" s="21">
        <f>IF(OR(ISERROR(FIND(DBCS(検索!C$3),DBCS(B175))),検索!C$3=""),0,1)</f>
        <v>0</v>
      </c>
      <c r="N175" s="22">
        <f>IF(OR(ISERROR(FIND(DBCS(検索!D$3),DBCS(C175))),検索!D$3=""),0,1)</f>
        <v>0</v>
      </c>
      <c r="O175" s="22">
        <f>IF(OR(ISERROR(FIND(検索!E$3,D175)),検索!E$3=""),0,1)</f>
        <v>0</v>
      </c>
      <c r="P175" s="20">
        <f>IF(OR(ISERROR(FIND(検索!F$3,E175)),検索!F$3=""),0,1)</f>
        <v>0</v>
      </c>
      <c r="Q175" s="20">
        <f>IF(OR(ISERROR(FIND(検索!G$3,F175)),検索!G$3=""),0,1)</f>
        <v>0</v>
      </c>
      <c r="R175" s="20">
        <f>IF(OR(検索!J$3="00000",M175&amp;N175&amp;O175&amp;P175&amp;Q175&lt;&gt;検索!J$3),0,1)</f>
        <v>0</v>
      </c>
      <c r="S175" s="20">
        <f t="shared" si="9"/>
        <v>0</v>
      </c>
      <c r="T175" s="21">
        <f>IF(OR(ISERROR(FIND(DBCS(検索!C$5),DBCS(B175))),検索!C$5=""),0,1)</f>
        <v>0</v>
      </c>
      <c r="U175" s="22">
        <f>IF(OR(ISERROR(FIND(DBCS(検索!D$5),DBCS(C175))),検索!D$5=""),0,1)</f>
        <v>0</v>
      </c>
      <c r="V175" s="22">
        <f>IF(OR(ISERROR(FIND(検索!E$5,D175)),検索!E$5=""),0,1)</f>
        <v>0</v>
      </c>
      <c r="W175" s="22">
        <f>IF(OR(ISERROR(FIND(検索!F$5,E175)),検索!F$5=""),0,1)</f>
        <v>0</v>
      </c>
      <c r="X175" s="22">
        <f>IF(OR(ISERROR(FIND(検索!G$5,F175)),検索!G$5=""),0,1)</f>
        <v>0</v>
      </c>
      <c r="Y175" s="20">
        <f>IF(OR(検索!J$5="00000",T175&amp;U175&amp;V175&amp;W175&amp;X175&lt;&gt;検索!J$5),0,1)</f>
        <v>0</v>
      </c>
      <c r="Z175" s="23">
        <f t="shared" si="10"/>
        <v>0</v>
      </c>
      <c r="AA175" s="20">
        <f>IF(OR(ISERROR(FIND(DBCS(検索!C$7),DBCS(B175))),検索!C$7=""),0,1)</f>
        <v>0</v>
      </c>
      <c r="AB175" s="20">
        <f>IF(OR(ISERROR(FIND(DBCS(検索!D$7),DBCS(C175))),検索!D$7=""),0,1)</f>
        <v>0</v>
      </c>
      <c r="AC175" s="20">
        <f>IF(OR(ISERROR(FIND(検索!E$7,D175)),検索!E$7=""),0,1)</f>
        <v>0</v>
      </c>
      <c r="AD175" s="20">
        <f>IF(OR(ISERROR(FIND(検索!F$7,E175)),検索!F$7=""),0,1)</f>
        <v>0</v>
      </c>
      <c r="AE175" s="20">
        <f>IF(OR(ISERROR(FIND(検索!G$7,F175)),検索!G$7=""),0,1)</f>
        <v>0</v>
      </c>
      <c r="AF175" s="22">
        <f>IF(OR(検索!J$7="00000",AA175&amp;AB175&amp;AC175&amp;AD175&amp;AE175&lt;&gt;検索!J$7),0,1)</f>
        <v>0</v>
      </c>
      <c r="AG175" s="23">
        <f t="shared" si="11"/>
        <v>0</v>
      </c>
      <c r="AH175" s="20">
        <f>IF(検索!K$3=0,R175,S175)</f>
        <v>0</v>
      </c>
      <c r="AI175" s="20">
        <f>IF(検索!K$5=0,Y175,Z175)</f>
        <v>0</v>
      </c>
      <c r="AJ175" s="20">
        <f>IF(検索!K$7=0,AF175,AG175)</f>
        <v>0</v>
      </c>
      <c r="AK175" s="38">
        <f>IF(IF(検索!J$5="00000",AH175,IF(検索!K$4=0,AH175+AI175,AH175*AI175)*IF(AND(検索!K$6=1,検索!J$7&lt;&gt;"00000"),AJ175,1)+IF(AND(検索!K$6=0,検索!J$7&lt;&gt;"00000"),AJ175,0))&gt;0,MAX($AK$2:AK174)+1,0)</f>
        <v>0</v>
      </c>
    </row>
    <row r="176" spans="7:37" ht="13.5" customHeight="1" x14ac:dyDescent="0.15">
      <c r="G176" s="3">
        <v>175</v>
      </c>
      <c r="H176" s="187">
        <f t="shared" si="8"/>
        <v>0</v>
      </c>
      <c r="I176" s="42"/>
      <c r="M176" s="21">
        <f>IF(OR(ISERROR(FIND(DBCS(検索!C$3),DBCS(B176))),検索!C$3=""),0,1)</f>
        <v>0</v>
      </c>
      <c r="N176" s="22">
        <f>IF(OR(ISERROR(FIND(DBCS(検索!D$3),DBCS(C176))),検索!D$3=""),0,1)</f>
        <v>0</v>
      </c>
      <c r="O176" s="22">
        <f>IF(OR(ISERROR(FIND(検索!E$3,D176)),検索!E$3=""),0,1)</f>
        <v>0</v>
      </c>
      <c r="P176" s="20">
        <f>IF(OR(ISERROR(FIND(検索!F$3,E176)),検索!F$3=""),0,1)</f>
        <v>0</v>
      </c>
      <c r="Q176" s="20">
        <f>IF(OR(ISERROR(FIND(検索!G$3,F176)),検索!G$3=""),0,1)</f>
        <v>0</v>
      </c>
      <c r="R176" s="20">
        <f>IF(OR(検索!J$3="00000",M176&amp;N176&amp;O176&amp;P176&amp;Q176&lt;&gt;検索!J$3),0,1)</f>
        <v>0</v>
      </c>
      <c r="S176" s="20">
        <f t="shared" si="9"/>
        <v>0</v>
      </c>
      <c r="T176" s="21">
        <f>IF(OR(ISERROR(FIND(DBCS(検索!C$5),DBCS(B176))),検索!C$5=""),0,1)</f>
        <v>0</v>
      </c>
      <c r="U176" s="22">
        <f>IF(OR(ISERROR(FIND(DBCS(検索!D$5),DBCS(C176))),検索!D$5=""),0,1)</f>
        <v>0</v>
      </c>
      <c r="V176" s="22">
        <f>IF(OR(ISERROR(FIND(検索!E$5,D176)),検索!E$5=""),0,1)</f>
        <v>0</v>
      </c>
      <c r="W176" s="22">
        <f>IF(OR(ISERROR(FIND(検索!F$5,E176)),検索!F$5=""),0,1)</f>
        <v>0</v>
      </c>
      <c r="X176" s="22">
        <f>IF(OR(ISERROR(FIND(検索!G$5,F176)),検索!G$5=""),0,1)</f>
        <v>0</v>
      </c>
      <c r="Y176" s="20">
        <f>IF(OR(検索!J$5="00000",T176&amp;U176&amp;V176&amp;W176&amp;X176&lt;&gt;検索!J$5),0,1)</f>
        <v>0</v>
      </c>
      <c r="Z176" s="23">
        <f t="shared" si="10"/>
        <v>0</v>
      </c>
      <c r="AA176" s="20">
        <f>IF(OR(ISERROR(FIND(DBCS(検索!C$7),DBCS(B176))),検索!C$7=""),0,1)</f>
        <v>0</v>
      </c>
      <c r="AB176" s="20">
        <f>IF(OR(ISERROR(FIND(DBCS(検索!D$7),DBCS(C176))),検索!D$7=""),0,1)</f>
        <v>0</v>
      </c>
      <c r="AC176" s="20">
        <f>IF(OR(ISERROR(FIND(検索!E$7,D176)),検索!E$7=""),0,1)</f>
        <v>0</v>
      </c>
      <c r="AD176" s="20">
        <f>IF(OR(ISERROR(FIND(検索!F$7,E176)),検索!F$7=""),0,1)</f>
        <v>0</v>
      </c>
      <c r="AE176" s="20">
        <f>IF(OR(ISERROR(FIND(検索!G$7,F176)),検索!G$7=""),0,1)</f>
        <v>0</v>
      </c>
      <c r="AF176" s="22">
        <f>IF(OR(検索!J$7="00000",AA176&amp;AB176&amp;AC176&amp;AD176&amp;AE176&lt;&gt;検索!J$7),0,1)</f>
        <v>0</v>
      </c>
      <c r="AG176" s="23">
        <f t="shared" si="11"/>
        <v>0</v>
      </c>
      <c r="AH176" s="20">
        <f>IF(検索!K$3=0,R176,S176)</f>
        <v>0</v>
      </c>
      <c r="AI176" s="20">
        <f>IF(検索!K$5=0,Y176,Z176)</f>
        <v>0</v>
      </c>
      <c r="AJ176" s="20">
        <f>IF(検索!K$7=0,AF176,AG176)</f>
        <v>0</v>
      </c>
      <c r="AK176" s="38">
        <f>IF(IF(検索!J$5="00000",AH176,IF(検索!K$4=0,AH176+AI176,AH176*AI176)*IF(AND(検索!K$6=1,検索!J$7&lt;&gt;"00000"),AJ176,1)+IF(AND(検索!K$6=0,検索!J$7&lt;&gt;"00000"),AJ176,0))&gt;0,MAX($AK$2:AK175)+1,0)</f>
        <v>0</v>
      </c>
    </row>
    <row r="177" spans="7:37" ht="13.5" customHeight="1" x14ac:dyDescent="0.15">
      <c r="G177" s="3">
        <v>176</v>
      </c>
      <c r="H177" s="187">
        <f t="shared" si="8"/>
        <v>0</v>
      </c>
      <c r="I177" s="42"/>
      <c r="M177" s="21">
        <f>IF(OR(ISERROR(FIND(DBCS(検索!C$3),DBCS(B177))),検索!C$3=""),0,1)</f>
        <v>0</v>
      </c>
      <c r="N177" s="22">
        <f>IF(OR(ISERROR(FIND(DBCS(検索!D$3),DBCS(C177))),検索!D$3=""),0,1)</f>
        <v>0</v>
      </c>
      <c r="O177" s="22">
        <f>IF(OR(ISERROR(FIND(検索!E$3,D177)),検索!E$3=""),0,1)</f>
        <v>0</v>
      </c>
      <c r="P177" s="20">
        <f>IF(OR(ISERROR(FIND(検索!F$3,E177)),検索!F$3=""),0,1)</f>
        <v>0</v>
      </c>
      <c r="Q177" s="20">
        <f>IF(OR(ISERROR(FIND(検索!G$3,F177)),検索!G$3=""),0,1)</f>
        <v>0</v>
      </c>
      <c r="R177" s="20">
        <f>IF(OR(検索!J$3="00000",M177&amp;N177&amp;O177&amp;P177&amp;Q177&lt;&gt;検索!J$3),0,1)</f>
        <v>0</v>
      </c>
      <c r="S177" s="20">
        <f t="shared" si="9"/>
        <v>0</v>
      </c>
      <c r="T177" s="21">
        <f>IF(OR(ISERROR(FIND(DBCS(検索!C$5),DBCS(B177))),検索!C$5=""),0,1)</f>
        <v>0</v>
      </c>
      <c r="U177" s="22">
        <f>IF(OR(ISERROR(FIND(DBCS(検索!D$5),DBCS(C177))),検索!D$5=""),0,1)</f>
        <v>0</v>
      </c>
      <c r="V177" s="22">
        <f>IF(OR(ISERROR(FIND(検索!E$5,D177)),検索!E$5=""),0,1)</f>
        <v>0</v>
      </c>
      <c r="W177" s="22">
        <f>IF(OR(ISERROR(FIND(検索!F$5,E177)),検索!F$5=""),0,1)</f>
        <v>0</v>
      </c>
      <c r="X177" s="22">
        <f>IF(OR(ISERROR(FIND(検索!G$5,F177)),検索!G$5=""),0,1)</f>
        <v>0</v>
      </c>
      <c r="Y177" s="20">
        <f>IF(OR(検索!J$5="00000",T177&amp;U177&amp;V177&amp;W177&amp;X177&lt;&gt;検索!J$5),0,1)</f>
        <v>0</v>
      </c>
      <c r="Z177" s="23">
        <f t="shared" si="10"/>
        <v>0</v>
      </c>
      <c r="AA177" s="20">
        <f>IF(OR(ISERROR(FIND(DBCS(検索!C$7),DBCS(B177))),検索!C$7=""),0,1)</f>
        <v>0</v>
      </c>
      <c r="AB177" s="20">
        <f>IF(OR(ISERROR(FIND(DBCS(検索!D$7),DBCS(C177))),検索!D$7=""),0,1)</f>
        <v>0</v>
      </c>
      <c r="AC177" s="20">
        <f>IF(OR(ISERROR(FIND(検索!E$7,D177)),検索!E$7=""),0,1)</f>
        <v>0</v>
      </c>
      <c r="AD177" s="20">
        <f>IF(OR(ISERROR(FIND(検索!F$7,E177)),検索!F$7=""),0,1)</f>
        <v>0</v>
      </c>
      <c r="AE177" s="20">
        <f>IF(OR(ISERROR(FIND(検索!G$7,F177)),検索!G$7=""),0,1)</f>
        <v>0</v>
      </c>
      <c r="AF177" s="22">
        <f>IF(OR(検索!J$7="00000",AA177&amp;AB177&amp;AC177&amp;AD177&amp;AE177&lt;&gt;検索!J$7),0,1)</f>
        <v>0</v>
      </c>
      <c r="AG177" s="23">
        <f t="shared" si="11"/>
        <v>0</v>
      </c>
      <c r="AH177" s="20">
        <f>IF(検索!K$3=0,R177,S177)</f>
        <v>0</v>
      </c>
      <c r="AI177" s="20">
        <f>IF(検索!K$5=0,Y177,Z177)</f>
        <v>0</v>
      </c>
      <c r="AJ177" s="20">
        <f>IF(検索!K$7=0,AF177,AG177)</f>
        <v>0</v>
      </c>
      <c r="AK177" s="38">
        <f>IF(IF(検索!J$5="00000",AH177,IF(検索!K$4=0,AH177+AI177,AH177*AI177)*IF(AND(検索!K$6=1,検索!J$7&lt;&gt;"00000"),AJ177,1)+IF(AND(検索!K$6=0,検索!J$7&lt;&gt;"00000"),AJ177,0))&gt;0,MAX($AK$2:AK176)+1,0)</f>
        <v>0</v>
      </c>
    </row>
    <row r="178" spans="7:37" ht="13.5" customHeight="1" x14ac:dyDescent="0.15">
      <c r="G178" s="3">
        <v>177</v>
      </c>
      <c r="H178" s="187">
        <f t="shared" si="8"/>
        <v>0</v>
      </c>
      <c r="I178" s="42"/>
      <c r="M178" s="21">
        <f>IF(OR(ISERROR(FIND(DBCS(検索!C$3),DBCS(B178))),検索!C$3=""),0,1)</f>
        <v>0</v>
      </c>
      <c r="N178" s="22">
        <f>IF(OR(ISERROR(FIND(DBCS(検索!D$3),DBCS(C178))),検索!D$3=""),0,1)</f>
        <v>0</v>
      </c>
      <c r="O178" s="22">
        <f>IF(OR(ISERROR(FIND(検索!E$3,D178)),検索!E$3=""),0,1)</f>
        <v>0</v>
      </c>
      <c r="P178" s="20">
        <f>IF(OR(ISERROR(FIND(検索!F$3,E178)),検索!F$3=""),0,1)</f>
        <v>0</v>
      </c>
      <c r="Q178" s="20">
        <f>IF(OR(ISERROR(FIND(検索!G$3,F178)),検索!G$3=""),0,1)</f>
        <v>0</v>
      </c>
      <c r="R178" s="20">
        <f>IF(OR(検索!J$3="00000",M178&amp;N178&amp;O178&amp;P178&amp;Q178&lt;&gt;検索!J$3),0,1)</f>
        <v>0</v>
      </c>
      <c r="S178" s="20">
        <f t="shared" si="9"/>
        <v>0</v>
      </c>
      <c r="T178" s="21">
        <f>IF(OR(ISERROR(FIND(DBCS(検索!C$5),DBCS(B178))),検索!C$5=""),0,1)</f>
        <v>0</v>
      </c>
      <c r="U178" s="22">
        <f>IF(OR(ISERROR(FIND(DBCS(検索!D$5),DBCS(C178))),検索!D$5=""),0,1)</f>
        <v>0</v>
      </c>
      <c r="V178" s="22">
        <f>IF(OR(ISERROR(FIND(検索!E$5,D178)),検索!E$5=""),0,1)</f>
        <v>0</v>
      </c>
      <c r="W178" s="22">
        <f>IF(OR(ISERROR(FIND(検索!F$5,E178)),検索!F$5=""),0,1)</f>
        <v>0</v>
      </c>
      <c r="X178" s="22">
        <f>IF(OR(ISERROR(FIND(検索!G$5,F178)),検索!G$5=""),0,1)</f>
        <v>0</v>
      </c>
      <c r="Y178" s="20">
        <f>IF(OR(検索!J$5="00000",T178&amp;U178&amp;V178&amp;W178&amp;X178&lt;&gt;検索!J$5),0,1)</f>
        <v>0</v>
      </c>
      <c r="Z178" s="23">
        <f t="shared" si="10"/>
        <v>0</v>
      </c>
      <c r="AA178" s="20">
        <f>IF(OR(ISERROR(FIND(DBCS(検索!C$7),DBCS(B178))),検索!C$7=""),0,1)</f>
        <v>0</v>
      </c>
      <c r="AB178" s="20">
        <f>IF(OR(ISERROR(FIND(DBCS(検索!D$7),DBCS(C178))),検索!D$7=""),0,1)</f>
        <v>0</v>
      </c>
      <c r="AC178" s="20">
        <f>IF(OR(ISERROR(FIND(検索!E$7,D178)),検索!E$7=""),0,1)</f>
        <v>0</v>
      </c>
      <c r="AD178" s="20">
        <f>IF(OR(ISERROR(FIND(検索!F$7,E178)),検索!F$7=""),0,1)</f>
        <v>0</v>
      </c>
      <c r="AE178" s="20">
        <f>IF(OR(ISERROR(FIND(検索!G$7,F178)),検索!G$7=""),0,1)</f>
        <v>0</v>
      </c>
      <c r="AF178" s="22">
        <f>IF(OR(検索!J$7="00000",AA178&amp;AB178&amp;AC178&amp;AD178&amp;AE178&lt;&gt;検索!J$7),0,1)</f>
        <v>0</v>
      </c>
      <c r="AG178" s="23">
        <f t="shared" si="11"/>
        <v>0</v>
      </c>
      <c r="AH178" s="20">
        <f>IF(検索!K$3=0,R178,S178)</f>
        <v>0</v>
      </c>
      <c r="AI178" s="20">
        <f>IF(検索!K$5=0,Y178,Z178)</f>
        <v>0</v>
      </c>
      <c r="AJ178" s="20">
        <f>IF(検索!K$7=0,AF178,AG178)</f>
        <v>0</v>
      </c>
      <c r="AK178" s="38">
        <f>IF(IF(検索!J$5="00000",AH178,IF(検索!K$4=0,AH178+AI178,AH178*AI178)*IF(AND(検索!K$6=1,検索!J$7&lt;&gt;"00000"),AJ178,1)+IF(AND(検索!K$6=0,検索!J$7&lt;&gt;"00000"),AJ178,0))&gt;0,MAX($AK$2:AK177)+1,0)</f>
        <v>0</v>
      </c>
    </row>
    <row r="179" spans="7:37" ht="13.5" customHeight="1" x14ac:dyDescent="0.15">
      <c r="G179" s="3">
        <v>178</v>
      </c>
      <c r="H179" s="187">
        <f t="shared" si="8"/>
        <v>0</v>
      </c>
      <c r="I179" s="42"/>
      <c r="M179" s="21">
        <f>IF(OR(ISERROR(FIND(DBCS(検索!C$3),DBCS(B179))),検索!C$3=""),0,1)</f>
        <v>0</v>
      </c>
      <c r="N179" s="22">
        <f>IF(OR(ISERROR(FIND(DBCS(検索!D$3),DBCS(C179))),検索!D$3=""),0,1)</f>
        <v>0</v>
      </c>
      <c r="O179" s="22">
        <f>IF(OR(ISERROR(FIND(検索!E$3,D179)),検索!E$3=""),0,1)</f>
        <v>0</v>
      </c>
      <c r="P179" s="20">
        <f>IF(OR(ISERROR(FIND(検索!F$3,E179)),検索!F$3=""),0,1)</f>
        <v>0</v>
      </c>
      <c r="Q179" s="20">
        <f>IF(OR(ISERROR(FIND(検索!G$3,F179)),検索!G$3=""),0,1)</f>
        <v>0</v>
      </c>
      <c r="R179" s="20">
        <f>IF(OR(検索!J$3="00000",M179&amp;N179&amp;O179&amp;P179&amp;Q179&lt;&gt;検索!J$3),0,1)</f>
        <v>0</v>
      </c>
      <c r="S179" s="20">
        <f t="shared" si="9"/>
        <v>0</v>
      </c>
      <c r="T179" s="21">
        <f>IF(OR(ISERROR(FIND(DBCS(検索!C$5),DBCS(B179))),検索!C$5=""),0,1)</f>
        <v>0</v>
      </c>
      <c r="U179" s="22">
        <f>IF(OR(ISERROR(FIND(DBCS(検索!D$5),DBCS(C179))),検索!D$5=""),0,1)</f>
        <v>0</v>
      </c>
      <c r="V179" s="22">
        <f>IF(OR(ISERROR(FIND(検索!E$5,D179)),検索!E$5=""),0,1)</f>
        <v>0</v>
      </c>
      <c r="W179" s="22">
        <f>IF(OR(ISERROR(FIND(検索!F$5,E179)),検索!F$5=""),0,1)</f>
        <v>0</v>
      </c>
      <c r="X179" s="22">
        <f>IF(OR(ISERROR(FIND(検索!G$5,F179)),検索!G$5=""),0,1)</f>
        <v>0</v>
      </c>
      <c r="Y179" s="20">
        <f>IF(OR(検索!J$5="00000",T179&amp;U179&amp;V179&amp;W179&amp;X179&lt;&gt;検索!J$5),0,1)</f>
        <v>0</v>
      </c>
      <c r="Z179" s="23">
        <f t="shared" si="10"/>
        <v>0</v>
      </c>
      <c r="AA179" s="20">
        <f>IF(OR(ISERROR(FIND(DBCS(検索!C$7),DBCS(B179))),検索!C$7=""),0,1)</f>
        <v>0</v>
      </c>
      <c r="AB179" s="20">
        <f>IF(OR(ISERROR(FIND(DBCS(検索!D$7),DBCS(C179))),検索!D$7=""),0,1)</f>
        <v>0</v>
      </c>
      <c r="AC179" s="20">
        <f>IF(OR(ISERROR(FIND(検索!E$7,D179)),検索!E$7=""),0,1)</f>
        <v>0</v>
      </c>
      <c r="AD179" s="20">
        <f>IF(OR(ISERROR(FIND(検索!F$7,E179)),検索!F$7=""),0,1)</f>
        <v>0</v>
      </c>
      <c r="AE179" s="20">
        <f>IF(OR(ISERROR(FIND(検索!G$7,F179)),検索!G$7=""),0,1)</f>
        <v>0</v>
      </c>
      <c r="AF179" s="22">
        <f>IF(OR(検索!J$7="00000",AA179&amp;AB179&amp;AC179&amp;AD179&amp;AE179&lt;&gt;検索!J$7),0,1)</f>
        <v>0</v>
      </c>
      <c r="AG179" s="23">
        <f t="shared" si="11"/>
        <v>0</v>
      </c>
      <c r="AH179" s="20">
        <f>IF(検索!K$3=0,R179,S179)</f>
        <v>0</v>
      </c>
      <c r="AI179" s="20">
        <f>IF(検索!K$5=0,Y179,Z179)</f>
        <v>0</v>
      </c>
      <c r="AJ179" s="20">
        <f>IF(検索!K$7=0,AF179,AG179)</f>
        <v>0</v>
      </c>
      <c r="AK179" s="38">
        <f>IF(IF(検索!J$5="00000",AH179,IF(検索!K$4=0,AH179+AI179,AH179*AI179)*IF(AND(検索!K$6=1,検索!J$7&lt;&gt;"00000"),AJ179,1)+IF(AND(検索!K$6=0,検索!J$7&lt;&gt;"00000"),AJ179,0))&gt;0,MAX($AK$2:AK178)+1,0)</f>
        <v>0</v>
      </c>
    </row>
    <row r="180" spans="7:37" ht="13.5" customHeight="1" x14ac:dyDescent="0.15">
      <c r="G180" s="3">
        <v>179</v>
      </c>
      <c r="H180" s="187">
        <f t="shared" si="8"/>
        <v>0</v>
      </c>
      <c r="I180" s="42"/>
      <c r="M180" s="21">
        <f>IF(OR(ISERROR(FIND(DBCS(検索!C$3),DBCS(B180))),検索!C$3=""),0,1)</f>
        <v>0</v>
      </c>
      <c r="N180" s="22">
        <f>IF(OR(ISERROR(FIND(DBCS(検索!D$3),DBCS(C180))),検索!D$3=""),0,1)</f>
        <v>0</v>
      </c>
      <c r="O180" s="22">
        <f>IF(OR(ISERROR(FIND(検索!E$3,D180)),検索!E$3=""),0,1)</f>
        <v>0</v>
      </c>
      <c r="P180" s="20">
        <f>IF(OR(ISERROR(FIND(検索!F$3,E180)),検索!F$3=""),0,1)</f>
        <v>0</v>
      </c>
      <c r="Q180" s="20">
        <f>IF(OR(ISERROR(FIND(検索!G$3,F180)),検索!G$3=""),0,1)</f>
        <v>0</v>
      </c>
      <c r="R180" s="20">
        <f>IF(OR(検索!J$3="00000",M180&amp;N180&amp;O180&amp;P180&amp;Q180&lt;&gt;検索!J$3),0,1)</f>
        <v>0</v>
      </c>
      <c r="S180" s="20">
        <f t="shared" si="9"/>
        <v>0</v>
      </c>
      <c r="T180" s="21">
        <f>IF(OR(ISERROR(FIND(DBCS(検索!C$5),DBCS(B180))),検索!C$5=""),0,1)</f>
        <v>0</v>
      </c>
      <c r="U180" s="22">
        <f>IF(OR(ISERROR(FIND(DBCS(検索!D$5),DBCS(C180))),検索!D$5=""),0,1)</f>
        <v>0</v>
      </c>
      <c r="V180" s="22">
        <f>IF(OR(ISERROR(FIND(検索!E$5,D180)),検索!E$5=""),0,1)</f>
        <v>0</v>
      </c>
      <c r="W180" s="22">
        <f>IF(OR(ISERROR(FIND(検索!F$5,E180)),検索!F$5=""),0,1)</f>
        <v>0</v>
      </c>
      <c r="X180" s="22">
        <f>IF(OR(ISERROR(FIND(検索!G$5,F180)),検索!G$5=""),0,1)</f>
        <v>0</v>
      </c>
      <c r="Y180" s="20">
        <f>IF(OR(検索!J$5="00000",T180&amp;U180&amp;V180&amp;W180&amp;X180&lt;&gt;検索!J$5),0,1)</f>
        <v>0</v>
      </c>
      <c r="Z180" s="23">
        <f t="shared" si="10"/>
        <v>0</v>
      </c>
      <c r="AA180" s="20">
        <f>IF(OR(ISERROR(FIND(DBCS(検索!C$7),DBCS(B180))),検索!C$7=""),0,1)</f>
        <v>0</v>
      </c>
      <c r="AB180" s="20">
        <f>IF(OR(ISERROR(FIND(DBCS(検索!D$7),DBCS(C180))),検索!D$7=""),0,1)</f>
        <v>0</v>
      </c>
      <c r="AC180" s="20">
        <f>IF(OR(ISERROR(FIND(検索!E$7,D180)),検索!E$7=""),0,1)</f>
        <v>0</v>
      </c>
      <c r="AD180" s="20">
        <f>IF(OR(ISERROR(FIND(検索!F$7,E180)),検索!F$7=""),0,1)</f>
        <v>0</v>
      </c>
      <c r="AE180" s="20">
        <f>IF(OR(ISERROR(FIND(検索!G$7,F180)),検索!G$7=""),0,1)</f>
        <v>0</v>
      </c>
      <c r="AF180" s="22">
        <f>IF(OR(検索!J$7="00000",AA180&amp;AB180&amp;AC180&amp;AD180&amp;AE180&lt;&gt;検索!J$7),0,1)</f>
        <v>0</v>
      </c>
      <c r="AG180" s="23">
        <f t="shared" si="11"/>
        <v>0</v>
      </c>
      <c r="AH180" s="20">
        <f>IF(検索!K$3=0,R180,S180)</f>
        <v>0</v>
      </c>
      <c r="AI180" s="20">
        <f>IF(検索!K$5=0,Y180,Z180)</f>
        <v>0</v>
      </c>
      <c r="AJ180" s="20">
        <f>IF(検索!K$7=0,AF180,AG180)</f>
        <v>0</v>
      </c>
      <c r="AK180" s="38">
        <f>IF(IF(検索!J$5="00000",AH180,IF(検索!K$4=0,AH180+AI180,AH180*AI180)*IF(AND(検索!K$6=1,検索!J$7&lt;&gt;"00000"),AJ180,1)+IF(AND(検索!K$6=0,検索!J$7&lt;&gt;"00000"),AJ180,0))&gt;0,MAX($AK$2:AK179)+1,0)</f>
        <v>0</v>
      </c>
    </row>
    <row r="181" spans="7:37" ht="13.5" customHeight="1" x14ac:dyDescent="0.15">
      <c r="G181" s="3">
        <v>180</v>
      </c>
      <c r="H181" s="187">
        <f t="shared" si="8"/>
        <v>0</v>
      </c>
      <c r="I181" s="42"/>
      <c r="M181" s="21">
        <f>IF(OR(ISERROR(FIND(DBCS(検索!C$3),DBCS(B181))),検索!C$3=""),0,1)</f>
        <v>0</v>
      </c>
      <c r="N181" s="22">
        <f>IF(OR(ISERROR(FIND(DBCS(検索!D$3),DBCS(C181))),検索!D$3=""),0,1)</f>
        <v>0</v>
      </c>
      <c r="O181" s="22">
        <f>IF(OR(ISERROR(FIND(検索!E$3,D181)),検索!E$3=""),0,1)</f>
        <v>0</v>
      </c>
      <c r="P181" s="20">
        <f>IF(OR(ISERROR(FIND(検索!F$3,E181)),検索!F$3=""),0,1)</f>
        <v>0</v>
      </c>
      <c r="Q181" s="20">
        <f>IF(OR(ISERROR(FIND(検索!G$3,F181)),検索!G$3=""),0,1)</f>
        <v>0</v>
      </c>
      <c r="R181" s="20">
        <f>IF(OR(検索!J$3="00000",M181&amp;N181&amp;O181&amp;P181&amp;Q181&lt;&gt;検索!J$3),0,1)</f>
        <v>0</v>
      </c>
      <c r="S181" s="20">
        <f t="shared" si="9"/>
        <v>0</v>
      </c>
      <c r="T181" s="21">
        <f>IF(OR(ISERROR(FIND(DBCS(検索!C$5),DBCS(B181))),検索!C$5=""),0,1)</f>
        <v>0</v>
      </c>
      <c r="U181" s="22">
        <f>IF(OR(ISERROR(FIND(DBCS(検索!D$5),DBCS(C181))),検索!D$5=""),0,1)</f>
        <v>0</v>
      </c>
      <c r="V181" s="22">
        <f>IF(OR(ISERROR(FIND(検索!E$5,D181)),検索!E$5=""),0,1)</f>
        <v>0</v>
      </c>
      <c r="W181" s="22">
        <f>IF(OR(ISERROR(FIND(検索!F$5,E181)),検索!F$5=""),0,1)</f>
        <v>0</v>
      </c>
      <c r="X181" s="22">
        <f>IF(OR(ISERROR(FIND(検索!G$5,F181)),検索!G$5=""),0,1)</f>
        <v>0</v>
      </c>
      <c r="Y181" s="20">
        <f>IF(OR(検索!J$5="00000",T181&amp;U181&amp;V181&amp;W181&amp;X181&lt;&gt;検索!J$5),0,1)</f>
        <v>0</v>
      </c>
      <c r="Z181" s="23">
        <f t="shared" si="10"/>
        <v>0</v>
      </c>
      <c r="AA181" s="20">
        <f>IF(OR(ISERROR(FIND(DBCS(検索!C$7),DBCS(B181))),検索!C$7=""),0,1)</f>
        <v>0</v>
      </c>
      <c r="AB181" s="20">
        <f>IF(OR(ISERROR(FIND(DBCS(検索!D$7),DBCS(C181))),検索!D$7=""),0,1)</f>
        <v>0</v>
      </c>
      <c r="AC181" s="20">
        <f>IF(OR(ISERROR(FIND(検索!E$7,D181)),検索!E$7=""),0,1)</f>
        <v>0</v>
      </c>
      <c r="AD181" s="20">
        <f>IF(OR(ISERROR(FIND(検索!F$7,E181)),検索!F$7=""),0,1)</f>
        <v>0</v>
      </c>
      <c r="AE181" s="20">
        <f>IF(OR(ISERROR(FIND(検索!G$7,F181)),検索!G$7=""),0,1)</f>
        <v>0</v>
      </c>
      <c r="AF181" s="22">
        <f>IF(OR(検索!J$7="00000",AA181&amp;AB181&amp;AC181&amp;AD181&amp;AE181&lt;&gt;検索!J$7),0,1)</f>
        <v>0</v>
      </c>
      <c r="AG181" s="23">
        <f t="shared" si="11"/>
        <v>0</v>
      </c>
      <c r="AH181" s="20">
        <f>IF(検索!K$3=0,R181,S181)</f>
        <v>0</v>
      </c>
      <c r="AI181" s="20">
        <f>IF(検索!K$5=0,Y181,Z181)</f>
        <v>0</v>
      </c>
      <c r="AJ181" s="20">
        <f>IF(検索!K$7=0,AF181,AG181)</f>
        <v>0</v>
      </c>
      <c r="AK181" s="38">
        <f>IF(IF(検索!J$5="00000",AH181,IF(検索!K$4=0,AH181+AI181,AH181*AI181)*IF(AND(検索!K$6=1,検索!J$7&lt;&gt;"00000"),AJ181,1)+IF(AND(検索!K$6=0,検索!J$7&lt;&gt;"00000"),AJ181,0))&gt;0,MAX($AK$2:AK180)+1,0)</f>
        <v>0</v>
      </c>
    </row>
    <row r="182" spans="7:37" ht="13.5" customHeight="1" x14ac:dyDescent="0.15">
      <c r="G182" s="3">
        <v>181</v>
      </c>
      <c r="H182" s="187">
        <f t="shared" si="8"/>
        <v>0</v>
      </c>
      <c r="I182" s="42"/>
      <c r="M182" s="21">
        <f>IF(OR(ISERROR(FIND(DBCS(検索!C$3),DBCS(B182))),検索!C$3=""),0,1)</f>
        <v>0</v>
      </c>
      <c r="N182" s="22">
        <f>IF(OR(ISERROR(FIND(DBCS(検索!D$3),DBCS(C182))),検索!D$3=""),0,1)</f>
        <v>0</v>
      </c>
      <c r="O182" s="22">
        <f>IF(OR(ISERROR(FIND(検索!E$3,D182)),検索!E$3=""),0,1)</f>
        <v>0</v>
      </c>
      <c r="P182" s="20">
        <f>IF(OR(ISERROR(FIND(検索!F$3,E182)),検索!F$3=""),0,1)</f>
        <v>0</v>
      </c>
      <c r="Q182" s="20">
        <f>IF(OR(ISERROR(FIND(検索!G$3,F182)),検索!G$3=""),0,1)</f>
        <v>0</v>
      </c>
      <c r="R182" s="20">
        <f>IF(OR(検索!J$3="00000",M182&amp;N182&amp;O182&amp;P182&amp;Q182&lt;&gt;検索!J$3),0,1)</f>
        <v>0</v>
      </c>
      <c r="S182" s="20">
        <f t="shared" si="9"/>
        <v>0</v>
      </c>
      <c r="T182" s="21">
        <f>IF(OR(ISERROR(FIND(DBCS(検索!C$5),DBCS(B182))),検索!C$5=""),0,1)</f>
        <v>0</v>
      </c>
      <c r="U182" s="22">
        <f>IF(OR(ISERROR(FIND(DBCS(検索!D$5),DBCS(C182))),検索!D$5=""),0,1)</f>
        <v>0</v>
      </c>
      <c r="V182" s="22">
        <f>IF(OR(ISERROR(FIND(検索!E$5,D182)),検索!E$5=""),0,1)</f>
        <v>0</v>
      </c>
      <c r="W182" s="22">
        <f>IF(OR(ISERROR(FIND(検索!F$5,E182)),検索!F$5=""),0,1)</f>
        <v>0</v>
      </c>
      <c r="X182" s="22">
        <f>IF(OR(ISERROR(FIND(検索!G$5,F182)),検索!G$5=""),0,1)</f>
        <v>0</v>
      </c>
      <c r="Y182" s="20">
        <f>IF(OR(検索!J$5="00000",T182&amp;U182&amp;V182&amp;W182&amp;X182&lt;&gt;検索!J$5),0,1)</f>
        <v>0</v>
      </c>
      <c r="Z182" s="23">
        <f t="shared" si="10"/>
        <v>0</v>
      </c>
      <c r="AA182" s="20">
        <f>IF(OR(ISERROR(FIND(DBCS(検索!C$7),DBCS(B182))),検索!C$7=""),0,1)</f>
        <v>0</v>
      </c>
      <c r="AB182" s="20">
        <f>IF(OR(ISERROR(FIND(DBCS(検索!D$7),DBCS(C182))),検索!D$7=""),0,1)</f>
        <v>0</v>
      </c>
      <c r="AC182" s="20">
        <f>IF(OR(ISERROR(FIND(検索!E$7,D182)),検索!E$7=""),0,1)</f>
        <v>0</v>
      </c>
      <c r="AD182" s="20">
        <f>IF(OR(ISERROR(FIND(検索!F$7,E182)),検索!F$7=""),0,1)</f>
        <v>0</v>
      </c>
      <c r="AE182" s="20">
        <f>IF(OR(ISERROR(FIND(検索!G$7,F182)),検索!G$7=""),0,1)</f>
        <v>0</v>
      </c>
      <c r="AF182" s="22">
        <f>IF(OR(検索!J$7="00000",AA182&amp;AB182&amp;AC182&amp;AD182&amp;AE182&lt;&gt;検索!J$7),0,1)</f>
        <v>0</v>
      </c>
      <c r="AG182" s="23">
        <f t="shared" si="11"/>
        <v>0</v>
      </c>
      <c r="AH182" s="20">
        <f>IF(検索!K$3=0,R182,S182)</f>
        <v>0</v>
      </c>
      <c r="AI182" s="20">
        <f>IF(検索!K$5=0,Y182,Z182)</f>
        <v>0</v>
      </c>
      <c r="AJ182" s="20">
        <f>IF(検索!K$7=0,AF182,AG182)</f>
        <v>0</v>
      </c>
      <c r="AK182" s="38">
        <f>IF(IF(検索!J$5="00000",AH182,IF(検索!K$4=0,AH182+AI182,AH182*AI182)*IF(AND(検索!K$6=1,検索!J$7&lt;&gt;"00000"),AJ182,1)+IF(AND(検索!K$6=0,検索!J$7&lt;&gt;"00000"),AJ182,0))&gt;0,MAX($AK$2:AK181)+1,0)</f>
        <v>0</v>
      </c>
    </row>
    <row r="183" spans="7:37" ht="13.5" customHeight="1" x14ac:dyDescent="0.15">
      <c r="G183" s="3">
        <v>182</v>
      </c>
      <c r="H183" s="187">
        <f t="shared" si="8"/>
        <v>0</v>
      </c>
      <c r="I183" s="42"/>
      <c r="M183" s="21">
        <f>IF(OR(ISERROR(FIND(DBCS(検索!C$3),DBCS(B183))),検索!C$3=""),0,1)</f>
        <v>0</v>
      </c>
      <c r="N183" s="22">
        <f>IF(OR(ISERROR(FIND(DBCS(検索!D$3),DBCS(C183))),検索!D$3=""),0,1)</f>
        <v>0</v>
      </c>
      <c r="O183" s="22">
        <f>IF(OR(ISERROR(FIND(検索!E$3,D183)),検索!E$3=""),0,1)</f>
        <v>0</v>
      </c>
      <c r="P183" s="20">
        <f>IF(OR(ISERROR(FIND(検索!F$3,E183)),検索!F$3=""),0,1)</f>
        <v>0</v>
      </c>
      <c r="Q183" s="20">
        <f>IF(OR(ISERROR(FIND(検索!G$3,F183)),検索!G$3=""),0,1)</f>
        <v>0</v>
      </c>
      <c r="R183" s="20">
        <f>IF(OR(検索!J$3="00000",M183&amp;N183&amp;O183&amp;P183&amp;Q183&lt;&gt;検索!J$3),0,1)</f>
        <v>0</v>
      </c>
      <c r="S183" s="20">
        <f t="shared" si="9"/>
        <v>0</v>
      </c>
      <c r="T183" s="21">
        <f>IF(OR(ISERROR(FIND(DBCS(検索!C$5),DBCS(B183))),検索!C$5=""),0,1)</f>
        <v>0</v>
      </c>
      <c r="U183" s="22">
        <f>IF(OR(ISERROR(FIND(DBCS(検索!D$5),DBCS(C183))),検索!D$5=""),0,1)</f>
        <v>0</v>
      </c>
      <c r="V183" s="22">
        <f>IF(OR(ISERROR(FIND(検索!E$5,D183)),検索!E$5=""),0,1)</f>
        <v>0</v>
      </c>
      <c r="W183" s="22">
        <f>IF(OR(ISERROR(FIND(検索!F$5,E183)),検索!F$5=""),0,1)</f>
        <v>0</v>
      </c>
      <c r="X183" s="22">
        <f>IF(OR(ISERROR(FIND(検索!G$5,F183)),検索!G$5=""),0,1)</f>
        <v>0</v>
      </c>
      <c r="Y183" s="20">
        <f>IF(OR(検索!J$5="00000",T183&amp;U183&amp;V183&amp;W183&amp;X183&lt;&gt;検索!J$5),0,1)</f>
        <v>0</v>
      </c>
      <c r="Z183" s="23">
        <f t="shared" si="10"/>
        <v>0</v>
      </c>
      <c r="AA183" s="20">
        <f>IF(OR(ISERROR(FIND(DBCS(検索!C$7),DBCS(B183))),検索!C$7=""),0,1)</f>
        <v>0</v>
      </c>
      <c r="AB183" s="20">
        <f>IF(OR(ISERROR(FIND(DBCS(検索!D$7),DBCS(C183))),検索!D$7=""),0,1)</f>
        <v>0</v>
      </c>
      <c r="AC183" s="20">
        <f>IF(OR(ISERROR(FIND(検索!E$7,D183)),検索!E$7=""),0,1)</f>
        <v>0</v>
      </c>
      <c r="AD183" s="20">
        <f>IF(OR(ISERROR(FIND(検索!F$7,E183)),検索!F$7=""),0,1)</f>
        <v>0</v>
      </c>
      <c r="AE183" s="20">
        <f>IF(OR(ISERROR(FIND(検索!G$7,F183)),検索!G$7=""),0,1)</f>
        <v>0</v>
      </c>
      <c r="AF183" s="22">
        <f>IF(OR(検索!J$7="00000",AA183&amp;AB183&amp;AC183&amp;AD183&amp;AE183&lt;&gt;検索!J$7),0,1)</f>
        <v>0</v>
      </c>
      <c r="AG183" s="23">
        <f t="shared" si="11"/>
        <v>0</v>
      </c>
      <c r="AH183" s="20">
        <f>IF(検索!K$3=0,R183,S183)</f>
        <v>0</v>
      </c>
      <c r="AI183" s="20">
        <f>IF(検索!K$5=0,Y183,Z183)</f>
        <v>0</v>
      </c>
      <c r="AJ183" s="20">
        <f>IF(検索!K$7=0,AF183,AG183)</f>
        <v>0</v>
      </c>
      <c r="AK183" s="38">
        <f>IF(IF(検索!J$5="00000",AH183,IF(検索!K$4=0,AH183+AI183,AH183*AI183)*IF(AND(検索!K$6=1,検索!J$7&lt;&gt;"00000"),AJ183,1)+IF(AND(検索!K$6=0,検索!J$7&lt;&gt;"00000"),AJ183,0))&gt;0,MAX($AK$2:AK182)+1,0)</f>
        <v>0</v>
      </c>
    </row>
    <row r="184" spans="7:37" ht="13.5" customHeight="1" x14ac:dyDescent="0.15">
      <c r="G184" s="3">
        <v>183</v>
      </c>
      <c r="H184" s="187">
        <f t="shared" si="8"/>
        <v>0</v>
      </c>
      <c r="I184" s="42"/>
      <c r="M184" s="21">
        <f>IF(OR(ISERROR(FIND(DBCS(検索!C$3),DBCS(B184))),検索!C$3=""),0,1)</f>
        <v>0</v>
      </c>
      <c r="N184" s="22">
        <f>IF(OR(ISERROR(FIND(DBCS(検索!D$3),DBCS(C184))),検索!D$3=""),0,1)</f>
        <v>0</v>
      </c>
      <c r="O184" s="22">
        <f>IF(OR(ISERROR(FIND(検索!E$3,D184)),検索!E$3=""),0,1)</f>
        <v>0</v>
      </c>
      <c r="P184" s="20">
        <f>IF(OR(ISERROR(FIND(検索!F$3,E184)),検索!F$3=""),0,1)</f>
        <v>0</v>
      </c>
      <c r="Q184" s="20">
        <f>IF(OR(ISERROR(FIND(検索!G$3,F184)),検索!G$3=""),0,1)</f>
        <v>0</v>
      </c>
      <c r="R184" s="20">
        <f>IF(OR(検索!J$3="00000",M184&amp;N184&amp;O184&amp;P184&amp;Q184&lt;&gt;検索!J$3),0,1)</f>
        <v>0</v>
      </c>
      <c r="S184" s="20">
        <f t="shared" si="9"/>
        <v>0</v>
      </c>
      <c r="T184" s="21">
        <f>IF(OR(ISERROR(FIND(DBCS(検索!C$5),DBCS(B184))),検索!C$5=""),0,1)</f>
        <v>0</v>
      </c>
      <c r="U184" s="22">
        <f>IF(OR(ISERROR(FIND(DBCS(検索!D$5),DBCS(C184))),検索!D$5=""),0,1)</f>
        <v>0</v>
      </c>
      <c r="V184" s="22">
        <f>IF(OR(ISERROR(FIND(検索!E$5,D184)),検索!E$5=""),0,1)</f>
        <v>0</v>
      </c>
      <c r="W184" s="22">
        <f>IF(OR(ISERROR(FIND(検索!F$5,E184)),検索!F$5=""),0,1)</f>
        <v>0</v>
      </c>
      <c r="X184" s="22">
        <f>IF(OR(ISERROR(FIND(検索!G$5,F184)),検索!G$5=""),0,1)</f>
        <v>0</v>
      </c>
      <c r="Y184" s="20">
        <f>IF(OR(検索!J$5="00000",T184&amp;U184&amp;V184&amp;W184&amp;X184&lt;&gt;検索!J$5),0,1)</f>
        <v>0</v>
      </c>
      <c r="Z184" s="23">
        <f t="shared" si="10"/>
        <v>0</v>
      </c>
      <c r="AA184" s="20">
        <f>IF(OR(ISERROR(FIND(DBCS(検索!C$7),DBCS(B184))),検索!C$7=""),0,1)</f>
        <v>0</v>
      </c>
      <c r="AB184" s="20">
        <f>IF(OR(ISERROR(FIND(DBCS(検索!D$7),DBCS(C184))),検索!D$7=""),0,1)</f>
        <v>0</v>
      </c>
      <c r="AC184" s="20">
        <f>IF(OR(ISERROR(FIND(検索!E$7,D184)),検索!E$7=""),0,1)</f>
        <v>0</v>
      </c>
      <c r="AD184" s="20">
        <f>IF(OR(ISERROR(FIND(検索!F$7,E184)),検索!F$7=""),0,1)</f>
        <v>0</v>
      </c>
      <c r="AE184" s="20">
        <f>IF(OR(ISERROR(FIND(検索!G$7,F184)),検索!G$7=""),0,1)</f>
        <v>0</v>
      </c>
      <c r="AF184" s="22">
        <f>IF(OR(検索!J$7="00000",AA184&amp;AB184&amp;AC184&amp;AD184&amp;AE184&lt;&gt;検索!J$7),0,1)</f>
        <v>0</v>
      </c>
      <c r="AG184" s="23">
        <f t="shared" si="11"/>
        <v>0</v>
      </c>
      <c r="AH184" s="20">
        <f>IF(検索!K$3=0,R184,S184)</f>
        <v>0</v>
      </c>
      <c r="AI184" s="20">
        <f>IF(検索!K$5=0,Y184,Z184)</f>
        <v>0</v>
      </c>
      <c r="AJ184" s="20">
        <f>IF(検索!K$7=0,AF184,AG184)</f>
        <v>0</v>
      </c>
      <c r="AK184" s="38">
        <f>IF(IF(検索!J$5="00000",AH184,IF(検索!K$4=0,AH184+AI184,AH184*AI184)*IF(AND(検索!K$6=1,検索!J$7&lt;&gt;"00000"),AJ184,1)+IF(AND(検索!K$6=0,検索!J$7&lt;&gt;"00000"),AJ184,0))&gt;0,MAX($AK$2:AK183)+1,0)</f>
        <v>0</v>
      </c>
    </row>
    <row r="185" spans="7:37" ht="13.5" customHeight="1" x14ac:dyDescent="0.15">
      <c r="G185" s="3">
        <v>184</v>
      </c>
      <c r="H185" s="187">
        <f t="shared" si="8"/>
        <v>0</v>
      </c>
      <c r="I185" s="42"/>
      <c r="M185" s="21">
        <f>IF(OR(ISERROR(FIND(DBCS(検索!C$3),DBCS(B185))),検索!C$3=""),0,1)</f>
        <v>0</v>
      </c>
      <c r="N185" s="22">
        <f>IF(OR(ISERROR(FIND(DBCS(検索!D$3),DBCS(C185))),検索!D$3=""),0,1)</f>
        <v>0</v>
      </c>
      <c r="O185" s="22">
        <f>IF(OR(ISERROR(FIND(検索!E$3,D185)),検索!E$3=""),0,1)</f>
        <v>0</v>
      </c>
      <c r="P185" s="20">
        <f>IF(OR(ISERROR(FIND(検索!F$3,E185)),検索!F$3=""),0,1)</f>
        <v>0</v>
      </c>
      <c r="Q185" s="20">
        <f>IF(OR(ISERROR(FIND(検索!G$3,F185)),検索!G$3=""),0,1)</f>
        <v>0</v>
      </c>
      <c r="R185" s="20">
        <f>IF(OR(検索!J$3="00000",M185&amp;N185&amp;O185&amp;P185&amp;Q185&lt;&gt;検索!J$3),0,1)</f>
        <v>0</v>
      </c>
      <c r="S185" s="20">
        <f t="shared" si="9"/>
        <v>0</v>
      </c>
      <c r="T185" s="21">
        <f>IF(OR(ISERROR(FIND(DBCS(検索!C$5),DBCS(B185))),検索!C$5=""),0,1)</f>
        <v>0</v>
      </c>
      <c r="U185" s="22">
        <f>IF(OR(ISERROR(FIND(DBCS(検索!D$5),DBCS(C185))),検索!D$5=""),0,1)</f>
        <v>0</v>
      </c>
      <c r="V185" s="22">
        <f>IF(OR(ISERROR(FIND(検索!E$5,D185)),検索!E$5=""),0,1)</f>
        <v>0</v>
      </c>
      <c r="W185" s="22">
        <f>IF(OR(ISERROR(FIND(検索!F$5,E185)),検索!F$5=""),0,1)</f>
        <v>0</v>
      </c>
      <c r="X185" s="22">
        <f>IF(OR(ISERROR(FIND(検索!G$5,F185)),検索!G$5=""),0,1)</f>
        <v>0</v>
      </c>
      <c r="Y185" s="20">
        <f>IF(OR(検索!J$5="00000",T185&amp;U185&amp;V185&amp;W185&amp;X185&lt;&gt;検索!J$5),0,1)</f>
        <v>0</v>
      </c>
      <c r="Z185" s="23">
        <f t="shared" si="10"/>
        <v>0</v>
      </c>
      <c r="AA185" s="20">
        <f>IF(OR(ISERROR(FIND(DBCS(検索!C$7),DBCS(B185))),検索!C$7=""),0,1)</f>
        <v>0</v>
      </c>
      <c r="AB185" s="20">
        <f>IF(OR(ISERROR(FIND(DBCS(検索!D$7),DBCS(C185))),検索!D$7=""),0,1)</f>
        <v>0</v>
      </c>
      <c r="AC185" s="20">
        <f>IF(OR(ISERROR(FIND(検索!E$7,D185)),検索!E$7=""),0,1)</f>
        <v>0</v>
      </c>
      <c r="AD185" s="20">
        <f>IF(OR(ISERROR(FIND(検索!F$7,E185)),検索!F$7=""),0,1)</f>
        <v>0</v>
      </c>
      <c r="AE185" s="20">
        <f>IF(OR(ISERROR(FIND(検索!G$7,F185)),検索!G$7=""),0,1)</f>
        <v>0</v>
      </c>
      <c r="AF185" s="22">
        <f>IF(OR(検索!J$7="00000",AA185&amp;AB185&amp;AC185&amp;AD185&amp;AE185&lt;&gt;検索!J$7),0,1)</f>
        <v>0</v>
      </c>
      <c r="AG185" s="23">
        <f t="shared" si="11"/>
        <v>0</v>
      </c>
      <c r="AH185" s="20">
        <f>IF(検索!K$3=0,R185,S185)</f>
        <v>0</v>
      </c>
      <c r="AI185" s="20">
        <f>IF(検索!K$5=0,Y185,Z185)</f>
        <v>0</v>
      </c>
      <c r="AJ185" s="20">
        <f>IF(検索!K$7=0,AF185,AG185)</f>
        <v>0</v>
      </c>
      <c r="AK185" s="38">
        <f>IF(IF(検索!J$5="00000",AH185,IF(検索!K$4=0,AH185+AI185,AH185*AI185)*IF(AND(検索!K$6=1,検索!J$7&lt;&gt;"00000"),AJ185,1)+IF(AND(検索!K$6=0,検索!J$7&lt;&gt;"00000"),AJ185,0))&gt;0,MAX($AK$2:AK184)+1,0)</f>
        <v>0</v>
      </c>
    </row>
    <row r="186" spans="7:37" ht="13.5" customHeight="1" x14ac:dyDescent="0.15">
      <c r="G186" s="3">
        <v>185</v>
      </c>
      <c r="H186" s="187">
        <f t="shared" si="8"/>
        <v>0</v>
      </c>
      <c r="I186" s="42"/>
      <c r="M186" s="21">
        <f>IF(OR(ISERROR(FIND(DBCS(検索!C$3),DBCS(B186))),検索!C$3=""),0,1)</f>
        <v>0</v>
      </c>
      <c r="N186" s="22">
        <f>IF(OR(ISERROR(FIND(DBCS(検索!D$3),DBCS(C186))),検索!D$3=""),0,1)</f>
        <v>0</v>
      </c>
      <c r="O186" s="22">
        <f>IF(OR(ISERROR(FIND(検索!E$3,D186)),検索!E$3=""),0,1)</f>
        <v>0</v>
      </c>
      <c r="P186" s="20">
        <f>IF(OR(ISERROR(FIND(検索!F$3,E186)),検索!F$3=""),0,1)</f>
        <v>0</v>
      </c>
      <c r="Q186" s="20">
        <f>IF(OR(ISERROR(FIND(検索!G$3,F186)),検索!G$3=""),0,1)</f>
        <v>0</v>
      </c>
      <c r="R186" s="20">
        <f>IF(OR(検索!J$3="00000",M186&amp;N186&amp;O186&amp;P186&amp;Q186&lt;&gt;検索!J$3),0,1)</f>
        <v>0</v>
      </c>
      <c r="S186" s="20">
        <f t="shared" si="9"/>
        <v>0</v>
      </c>
      <c r="T186" s="21">
        <f>IF(OR(ISERROR(FIND(DBCS(検索!C$5),DBCS(B186))),検索!C$5=""),0,1)</f>
        <v>0</v>
      </c>
      <c r="U186" s="22">
        <f>IF(OR(ISERROR(FIND(DBCS(検索!D$5),DBCS(C186))),検索!D$5=""),0,1)</f>
        <v>0</v>
      </c>
      <c r="V186" s="22">
        <f>IF(OR(ISERROR(FIND(検索!E$5,D186)),検索!E$5=""),0,1)</f>
        <v>0</v>
      </c>
      <c r="W186" s="22">
        <f>IF(OR(ISERROR(FIND(検索!F$5,E186)),検索!F$5=""),0,1)</f>
        <v>0</v>
      </c>
      <c r="X186" s="22">
        <f>IF(OR(ISERROR(FIND(検索!G$5,F186)),検索!G$5=""),0,1)</f>
        <v>0</v>
      </c>
      <c r="Y186" s="20">
        <f>IF(OR(検索!J$5="00000",T186&amp;U186&amp;V186&amp;W186&amp;X186&lt;&gt;検索!J$5),0,1)</f>
        <v>0</v>
      </c>
      <c r="Z186" s="23">
        <f t="shared" si="10"/>
        <v>0</v>
      </c>
      <c r="AA186" s="20">
        <f>IF(OR(ISERROR(FIND(DBCS(検索!C$7),DBCS(B186))),検索!C$7=""),0,1)</f>
        <v>0</v>
      </c>
      <c r="AB186" s="20">
        <f>IF(OR(ISERROR(FIND(DBCS(検索!D$7),DBCS(C186))),検索!D$7=""),0,1)</f>
        <v>0</v>
      </c>
      <c r="AC186" s="20">
        <f>IF(OR(ISERROR(FIND(検索!E$7,D186)),検索!E$7=""),0,1)</f>
        <v>0</v>
      </c>
      <c r="AD186" s="20">
        <f>IF(OR(ISERROR(FIND(検索!F$7,E186)),検索!F$7=""),0,1)</f>
        <v>0</v>
      </c>
      <c r="AE186" s="20">
        <f>IF(OR(ISERROR(FIND(検索!G$7,F186)),検索!G$7=""),0,1)</f>
        <v>0</v>
      </c>
      <c r="AF186" s="22">
        <f>IF(OR(検索!J$7="00000",AA186&amp;AB186&amp;AC186&amp;AD186&amp;AE186&lt;&gt;検索!J$7),0,1)</f>
        <v>0</v>
      </c>
      <c r="AG186" s="23">
        <f t="shared" si="11"/>
        <v>0</v>
      </c>
      <c r="AH186" s="20">
        <f>IF(検索!K$3=0,R186,S186)</f>
        <v>0</v>
      </c>
      <c r="AI186" s="20">
        <f>IF(検索!K$5=0,Y186,Z186)</f>
        <v>0</v>
      </c>
      <c r="AJ186" s="20">
        <f>IF(検索!K$7=0,AF186,AG186)</f>
        <v>0</v>
      </c>
      <c r="AK186" s="38">
        <f>IF(IF(検索!J$5="00000",AH186,IF(検索!K$4=0,AH186+AI186,AH186*AI186)*IF(AND(検索!K$6=1,検索!J$7&lt;&gt;"00000"),AJ186,1)+IF(AND(検索!K$6=0,検索!J$7&lt;&gt;"00000"),AJ186,0))&gt;0,MAX($AK$2:AK185)+1,0)</f>
        <v>0</v>
      </c>
    </row>
    <row r="187" spans="7:37" ht="13.5" customHeight="1" x14ac:dyDescent="0.15">
      <c r="G187" s="3">
        <v>186</v>
      </c>
      <c r="H187" s="187">
        <f t="shared" si="8"/>
        <v>0</v>
      </c>
      <c r="I187" s="42"/>
      <c r="M187" s="21">
        <f>IF(OR(ISERROR(FIND(DBCS(検索!C$3),DBCS(B187))),検索!C$3=""),0,1)</f>
        <v>0</v>
      </c>
      <c r="N187" s="22">
        <f>IF(OR(ISERROR(FIND(DBCS(検索!D$3),DBCS(C187))),検索!D$3=""),0,1)</f>
        <v>0</v>
      </c>
      <c r="O187" s="22">
        <f>IF(OR(ISERROR(FIND(検索!E$3,D187)),検索!E$3=""),0,1)</f>
        <v>0</v>
      </c>
      <c r="P187" s="20">
        <f>IF(OR(ISERROR(FIND(検索!F$3,E187)),検索!F$3=""),0,1)</f>
        <v>0</v>
      </c>
      <c r="Q187" s="20">
        <f>IF(OR(ISERROR(FIND(検索!G$3,F187)),検索!G$3=""),0,1)</f>
        <v>0</v>
      </c>
      <c r="R187" s="20">
        <f>IF(OR(検索!J$3="00000",M187&amp;N187&amp;O187&amp;P187&amp;Q187&lt;&gt;検索!J$3),0,1)</f>
        <v>0</v>
      </c>
      <c r="S187" s="20">
        <f t="shared" si="9"/>
        <v>0</v>
      </c>
      <c r="T187" s="21">
        <f>IF(OR(ISERROR(FIND(DBCS(検索!C$5),DBCS(B187))),検索!C$5=""),0,1)</f>
        <v>0</v>
      </c>
      <c r="U187" s="22">
        <f>IF(OR(ISERROR(FIND(DBCS(検索!D$5),DBCS(C187))),検索!D$5=""),0,1)</f>
        <v>0</v>
      </c>
      <c r="V187" s="22">
        <f>IF(OR(ISERROR(FIND(検索!E$5,D187)),検索!E$5=""),0,1)</f>
        <v>0</v>
      </c>
      <c r="W187" s="22">
        <f>IF(OR(ISERROR(FIND(検索!F$5,E187)),検索!F$5=""),0,1)</f>
        <v>0</v>
      </c>
      <c r="X187" s="22">
        <f>IF(OR(ISERROR(FIND(検索!G$5,F187)),検索!G$5=""),0,1)</f>
        <v>0</v>
      </c>
      <c r="Y187" s="20">
        <f>IF(OR(検索!J$5="00000",T187&amp;U187&amp;V187&amp;W187&amp;X187&lt;&gt;検索!J$5),0,1)</f>
        <v>0</v>
      </c>
      <c r="Z187" s="23">
        <f t="shared" si="10"/>
        <v>0</v>
      </c>
      <c r="AA187" s="20">
        <f>IF(OR(ISERROR(FIND(DBCS(検索!C$7),DBCS(B187))),検索!C$7=""),0,1)</f>
        <v>0</v>
      </c>
      <c r="AB187" s="20">
        <f>IF(OR(ISERROR(FIND(DBCS(検索!D$7),DBCS(C187))),検索!D$7=""),0,1)</f>
        <v>0</v>
      </c>
      <c r="AC187" s="20">
        <f>IF(OR(ISERROR(FIND(検索!E$7,D187)),検索!E$7=""),0,1)</f>
        <v>0</v>
      </c>
      <c r="AD187" s="20">
        <f>IF(OR(ISERROR(FIND(検索!F$7,E187)),検索!F$7=""),0,1)</f>
        <v>0</v>
      </c>
      <c r="AE187" s="20">
        <f>IF(OR(ISERROR(FIND(検索!G$7,F187)),検索!G$7=""),0,1)</f>
        <v>0</v>
      </c>
      <c r="AF187" s="22">
        <f>IF(OR(検索!J$7="00000",AA187&amp;AB187&amp;AC187&amp;AD187&amp;AE187&lt;&gt;検索!J$7),0,1)</f>
        <v>0</v>
      </c>
      <c r="AG187" s="23">
        <f t="shared" si="11"/>
        <v>0</v>
      </c>
      <c r="AH187" s="20">
        <f>IF(検索!K$3=0,R187,S187)</f>
        <v>0</v>
      </c>
      <c r="AI187" s="20">
        <f>IF(検索!K$5=0,Y187,Z187)</f>
        <v>0</v>
      </c>
      <c r="AJ187" s="20">
        <f>IF(検索!K$7=0,AF187,AG187)</f>
        <v>0</v>
      </c>
      <c r="AK187" s="38">
        <f>IF(IF(検索!J$5="00000",AH187,IF(検索!K$4=0,AH187+AI187,AH187*AI187)*IF(AND(検索!K$6=1,検索!J$7&lt;&gt;"00000"),AJ187,1)+IF(AND(検索!K$6=0,検索!J$7&lt;&gt;"00000"),AJ187,0))&gt;0,MAX($AK$2:AK186)+1,0)</f>
        <v>0</v>
      </c>
    </row>
    <row r="188" spans="7:37" ht="13.5" customHeight="1" x14ac:dyDescent="0.15">
      <c r="G188" s="3">
        <v>187</v>
      </c>
      <c r="H188" s="187">
        <f t="shared" si="8"/>
        <v>0</v>
      </c>
      <c r="I188" s="42"/>
      <c r="M188" s="21">
        <f>IF(OR(ISERROR(FIND(DBCS(検索!C$3),DBCS(B188))),検索!C$3=""),0,1)</f>
        <v>0</v>
      </c>
      <c r="N188" s="22">
        <f>IF(OR(ISERROR(FIND(DBCS(検索!D$3),DBCS(C188))),検索!D$3=""),0,1)</f>
        <v>0</v>
      </c>
      <c r="O188" s="22">
        <f>IF(OR(ISERROR(FIND(検索!E$3,D188)),検索!E$3=""),0,1)</f>
        <v>0</v>
      </c>
      <c r="P188" s="20">
        <f>IF(OR(ISERROR(FIND(検索!F$3,E188)),検索!F$3=""),0,1)</f>
        <v>0</v>
      </c>
      <c r="Q188" s="20">
        <f>IF(OR(ISERROR(FIND(検索!G$3,F188)),検索!G$3=""),0,1)</f>
        <v>0</v>
      </c>
      <c r="R188" s="20">
        <f>IF(OR(検索!J$3="00000",M188&amp;N188&amp;O188&amp;P188&amp;Q188&lt;&gt;検索!J$3),0,1)</f>
        <v>0</v>
      </c>
      <c r="S188" s="20">
        <f t="shared" si="9"/>
        <v>0</v>
      </c>
      <c r="T188" s="21">
        <f>IF(OR(ISERROR(FIND(DBCS(検索!C$5),DBCS(B188))),検索!C$5=""),0,1)</f>
        <v>0</v>
      </c>
      <c r="U188" s="22">
        <f>IF(OR(ISERROR(FIND(DBCS(検索!D$5),DBCS(C188))),検索!D$5=""),0,1)</f>
        <v>0</v>
      </c>
      <c r="V188" s="22">
        <f>IF(OR(ISERROR(FIND(検索!E$5,D188)),検索!E$5=""),0,1)</f>
        <v>0</v>
      </c>
      <c r="W188" s="22">
        <f>IF(OR(ISERROR(FIND(検索!F$5,E188)),検索!F$5=""),0,1)</f>
        <v>0</v>
      </c>
      <c r="X188" s="22">
        <f>IF(OR(ISERROR(FIND(検索!G$5,F188)),検索!G$5=""),0,1)</f>
        <v>0</v>
      </c>
      <c r="Y188" s="20">
        <f>IF(OR(検索!J$5="00000",T188&amp;U188&amp;V188&amp;W188&amp;X188&lt;&gt;検索!J$5),0,1)</f>
        <v>0</v>
      </c>
      <c r="Z188" s="23">
        <f t="shared" si="10"/>
        <v>0</v>
      </c>
      <c r="AA188" s="20">
        <f>IF(OR(ISERROR(FIND(DBCS(検索!C$7),DBCS(B188))),検索!C$7=""),0,1)</f>
        <v>0</v>
      </c>
      <c r="AB188" s="20">
        <f>IF(OR(ISERROR(FIND(DBCS(検索!D$7),DBCS(C188))),検索!D$7=""),0,1)</f>
        <v>0</v>
      </c>
      <c r="AC188" s="20">
        <f>IF(OR(ISERROR(FIND(検索!E$7,D188)),検索!E$7=""),0,1)</f>
        <v>0</v>
      </c>
      <c r="AD188" s="20">
        <f>IF(OR(ISERROR(FIND(検索!F$7,E188)),検索!F$7=""),0,1)</f>
        <v>0</v>
      </c>
      <c r="AE188" s="20">
        <f>IF(OR(ISERROR(FIND(検索!G$7,F188)),検索!G$7=""),0,1)</f>
        <v>0</v>
      </c>
      <c r="AF188" s="22">
        <f>IF(OR(検索!J$7="00000",AA188&amp;AB188&amp;AC188&amp;AD188&amp;AE188&lt;&gt;検索!J$7),0,1)</f>
        <v>0</v>
      </c>
      <c r="AG188" s="23">
        <f t="shared" si="11"/>
        <v>0</v>
      </c>
      <c r="AH188" s="20">
        <f>IF(検索!K$3=0,R188,S188)</f>
        <v>0</v>
      </c>
      <c r="AI188" s="20">
        <f>IF(検索!K$5=0,Y188,Z188)</f>
        <v>0</v>
      </c>
      <c r="AJ188" s="20">
        <f>IF(検索!K$7=0,AF188,AG188)</f>
        <v>0</v>
      </c>
      <c r="AK188" s="38">
        <f>IF(IF(検索!J$5="00000",AH188,IF(検索!K$4=0,AH188+AI188,AH188*AI188)*IF(AND(検索!K$6=1,検索!J$7&lt;&gt;"00000"),AJ188,1)+IF(AND(検索!K$6=0,検索!J$7&lt;&gt;"00000"),AJ188,0))&gt;0,MAX($AK$2:AK187)+1,0)</f>
        <v>0</v>
      </c>
    </row>
    <row r="189" spans="7:37" ht="13.5" customHeight="1" x14ac:dyDescent="0.15">
      <c r="G189" s="3">
        <v>188</v>
      </c>
      <c r="H189" s="187">
        <f t="shared" si="8"/>
        <v>0</v>
      </c>
      <c r="I189" s="42"/>
      <c r="M189" s="21">
        <f>IF(OR(ISERROR(FIND(DBCS(検索!C$3),DBCS(B189))),検索!C$3=""),0,1)</f>
        <v>0</v>
      </c>
      <c r="N189" s="22">
        <f>IF(OR(ISERROR(FIND(DBCS(検索!D$3),DBCS(C189))),検索!D$3=""),0,1)</f>
        <v>0</v>
      </c>
      <c r="O189" s="22">
        <f>IF(OR(ISERROR(FIND(検索!E$3,D189)),検索!E$3=""),0,1)</f>
        <v>0</v>
      </c>
      <c r="P189" s="20">
        <f>IF(OR(ISERROR(FIND(検索!F$3,E189)),検索!F$3=""),0,1)</f>
        <v>0</v>
      </c>
      <c r="Q189" s="20">
        <f>IF(OR(ISERROR(FIND(検索!G$3,F189)),検索!G$3=""),0,1)</f>
        <v>0</v>
      </c>
      <c r="R189" s="20">
        <f>IF(OR(検索!J$3="00000",M189&amp;N189&amp;O189&amp;P189&amp;Q189&lt;&gt;検索!J$3),0,1)</f>
        <v>0</v>
      </c>
      <c r="S189" s="20">
        <f t="shared" si="9"/>
        <v>0</v>
      </c>
      <c r="T189" s="21">
        <f>IF(OR(ISERROR(FIND(DBCS(検索!C$5),DBCS(B189))),検索!C$5=""),0,1)</f>
        <v>0</v>
      </c>
      <c r="U189" s="22">
        <f>IF(OR(ISERROR(FIND(DBCS(検索!D$5),DBCS(C189))),検索!D$5=""),0,1)</f>
        <v>0</v>
      </c>
      <c r="V189" s="22">
        <f>IF(OR(ISERROR(FIND(検索!E$5,D189)),検索!E$5=""),0,1)</f>
        <v>0</v>
      </c>
      <c r="W189" s="22">
        <f>IF(OR(ISERROR(FIND(検索!F$5,E189)),検索!F$5=""),0,1)</f>
        <v>0</v>
      </c>
      <c r="X189" s="22">
        <f>IF(OR(ISERROR(FIND(検索!G$5,F189)),検索!G$5=""),0,1)</f>
        <v>0</v>
      </c>
      <c r="Y189" s="20">
        <f>IF(OR(検索!J$5="00000",T189&amp;U189&amp;V189&amp;W189&amp;X189&lt;&gt;検索!J$5),0,1)</f>
        <v>0</v>
      </c>
      <c r="Z189" s="23">
        <f t="shared" si="10"/>
        <v>0</v>
      </c>
      <c r="AA189" s="20">
        <f>IF(OR(ISERROR(FIND(DBCS(検索!C$7),DBCS(B189))),検索!C$7=""),0,1)</f>
        <v>0</v>
      </c>
      <c r="AB189" s="20">
        <f>IF(OR(ISERROR(FIND(DBCS(検索!D$7),DBCS(C189))),検索!D$7=""),0,1)</f>
        <v>0</v>
      </c>
      <c r="AC189" s="20">
        <f>IF(OR(ISERROR(FIND(検索!E$7,D189)),検索!E$7=""),0,1)</f>
        <v>0</v>
      </c>
      <c r="AD189" s="20">
        <f>IF(OR(ISERROR(FIND(検索!F$7,E189)),検索!F$7=""),0,1)</f>
        <v>0</v>
      </c>
      <c r="AE189" s="20">
        <f>IF(OR(ISERROR(FIND(検索!G$7,F189)),検索!G$7=""),0,1)</f>
        <v>0</v>
      </c>
      <c r="AF189" s="22">
        <f>IF(OR(検索!J$7="00000",AA189&amp;AB189&amp;AC189&amp;AD189&amp;AE189&lt;&gt;検索!J$7),0,1)</f>
        <v>0</v>
      </c>
      <c r="AG189" s="23">
        <f t="shared" si="11"/>
        <v>0</v>
      </c>
      <c r="AH189" s="20">
        <f>IF(検索!K$3=0,R189,S189)</f>
        <v>0</v>
      </c>
      <c r="AI189" s="20">
        <f>IF(検索!K$5=0,Y189,Z189)</f>
        <v>0</v>
      </c>
      <c r="AJ189" s="20">
        <f>IF(検索!K$7=0,AF189,AG189)</f>
        <v>0</v>
      </c>
      <c r="AK189" s="38">
        <f>IF(IF(検索!J$5="00000",AH189,IF(検索!K$4=0,AH189+AI189,AH189*AI189)*IF(AND(検索!K$6=1,検索!J$7&lt;&gt;"00000"),AJ189,1)+IF(AND(検索!K$6=0,検索!J$7&lt;&gt;"00000"),AJ189,0))&gt;0,MAX($AK$2:AK188)+1,0)</f>
        <v>0</v>
      </c>
    </row>
    <row r="190" spans="7:37" ht="13.5" customHeight="1" x14ac:dyDescent="0.15">
      <c r="G190" s="3">
        <v>189</v>
      </c>
      <c r="H190" s="187">
        <f t="shared" si="8"/>
        <v>0</v>
      </c>
      <c r="I190" s="42"/>
      <c r="M190" s="21">
        <f>IF(OR(ISERROR(FIND(DBCS(検索!C$3),DBCS(B190))),検索!C$3=""),0,1)</f>
        <v>0</v>
      </c>
      <c r="N190" s="22">
        <f>IF(OR(ISERROR(FIND(DBCS(検索!D$3),DBCS(C190))),検索!D$3=""),0,1)</f>
        <v>0</v>
      </c>
      <c r="O190" s="22">
        <f>IF(OR(ISERROR(FIND(検索!E$3,D190)),検索!E$3=""),0,1)</f>
        <v>0</v>
      </c>
      <c r="P190" s="20">
        <f>IF(OR(ISERROR(FIND(検索!F$3,E190)),検索!F$3=""),0,1)</f>
        <v>0</v>
      </c>
      <c r="Q190" s="20">
        <f>IF(OR(ISERROR(FIND(検索!G$3,F190)),検索!G$3=""),0,1)</f>
        <v>0</v>
      </c>
      <c r="R190" s="20">
        <f>IF(OR(検索!J$3="00000",M190&amp;N190&amp;O190&amp;P190&amp;Q190&lt;&gt;検索!J$3),0,1)</f>
        <v>0</v>
      </c>
      <c r="S190" s="20">
        <f t="shared" si="9"/>
        <v>0</v>
      </c>
      <c r="T190" s="21">
        <f>IF(OR(ISERROR(FIND(DBCS(検索!C$5),DBCS(B190))),検索!C$5=""),0,1)</f>
        <v>0</v>
      </c>
      <c r="U190" s="22">
        <f>IF(OR(ISERROR(FIND(DBCS(検索!D$5),DBCS(C190))),検索!D$5=""),0,1)</f>
        <v>0</v>
      </c>
      <c r="V190" s="22">
        <f>IF(OR(ISERROR(FIND(検索!E$5,D190)),検索!E$5=""),0,1)</f>
        <v>0</v>
      </c>
      <c r="W190" s="22">
        <f>IF(OR(ISERROR(FIND(検索!F$5,E190)),検索!F$5=""),0,1)</f>
        <v>0</v>
      </c>
      <c r="X190" s="22">
        <f>IF(OR(ISERROR(FIND(検索!G$5,F190)),検索!G$5=""),0,1)</f>
        <v>0</v>
      </c>
      <c r="Y190" s="20">
        <f>IF(OR(検索!J$5="00000",T190&amp;U190&amp;V190&amp;W190&amp;X190&lt;&gt;検索!J$5),0,1)</f>
        <v>0</v>
      </c>
      <c r="Z190" s="23">
        <f t="shared" si="10"/>
        <v>0</v>
      </c>
      <c r="AA190" s="20">
        <f>IF(OR(ISERROR(FIND(DBCS(検索!C$7),DBCS(B190))),検索!C$7=""),0,1)</f>
        <v>0</v>
      </c>
      <c r="AB190" s="20">
        <f>IF(OR(ISERROR(FIND(DBCS(検索!D$7),DBCS(C190))),検索!D$7=""),0,1)</f>
        <v>0</v>
      </c>
      <c r="AC190" s="20">
        <f>IF(OR(ISERROR(FIND(検索!E$7,D190)),検索!E$7=""),0,1)</f>
        <v>0</v>
      </c>
      <c r="AD190" s="20">
        <f>IF(OR(ISERROR(FIND(検索!F$7,E190)),検索!F$7=""),0,1)</f>
        <v>0</v>
      </c>
      <c r="AE190" s="20">
        <f>IF(OR(ISERROR(FIND(検索!G$7,F190)),検索!G$7=""),0,1)</f>
        <v>0</v>
      </c>
      <c r="AF190" s="22">
        <f>IF(OR(検索!J$7="00000",AA190&amp;AB190&amp;AC190&amp;AD190&amp;AE190&lt;&gt;検索!J$7),0,1)</f>
        <v>0</v>
      </c>
      <c r="AG190" s="23">
        <f t="shared" si="11"/>
        <v>0</v>
      </c>
      <c r="AH190" s="20">
        <f>IF(検索!K$3=0,R190,S190)</f>
        <v>0</v>
      </c>
      <c r="AI190" s="20">
        <f>IF(検索!K$5=0,Y190,Z190)</f>
        <v>0</v>
      </c>
      <c r="AJ190" s="20">
        <f>IF(検索!K$7=0,AF190,AG190)</f>
        <v>0</v>
      </c>
      <c r="AK190" s="38">
        <f>IF(IF(検索!J$5="00000",AH190,IF(検索!K$4=0,AH190+AI190,AH190*AI190)*IF(AND(検索!K$6=1,検索!J$7&lt;&gt;"00000"),AJ190,1)+IF(AND(検索!K$6=0,検索!J$7&lt;&gt;"00000"),AJ190,0))&gt;0,MAX($AK$2:AK189)+1,0)</f>
        <v>0</v>
      </c>
    </row>
    <row r="191" spans="7:37" ht="13.5" customHeight="1" x14ac:dyDescent="0.15">
      <c r="G191" s="3">
        <v>190</v>
      </c>
      <c r="H191" s="187">
        <f t="shared" si="8"/>
        <v>0</v>
      </c>
      <c r="I191" s="42"/>
      <c r="M191" s="21">
        <f>IF(OR(ISERROR(FIND(DBCS(検索!C$3),DBCS(B191))),検索!C$3=""),0,1)</f>
        <v>0</v>
      </c>
      <c r="N191" s="22">
        <f>IF(OR(ISERROR(FIND(DBCS(検索!D$3),DBCS(C191))),検索!D$3=""),0,1)</f>
        <v>0</v>
      </c>
      <c r="O191" s="22">
        <f>IF(OR(ISERROR(FIND(検索!E$3,D191)),検索!E$3=""),0,1)</f>
        <v>0</v>
      </c>
      <c r="P191" s="20">
        <f>IF(OR(ISERROR(FIND(検索!F$3,E191)),検索!F$3=""),0,1)</f>
        <v>0</v>
      </c>
      <c r="Q191" s="20">
        <f>IF(OR(ISERROR(FIND(検索!G$3,F191)),検索!G$3=""),0,1)</f>
        <v>0</v>
      </c>
      <c r="R191" s="20">
        <f>IF(OR(検索!J$3="00000",M191&amp;N191&amp;O191&amp;P191&amp;Q191&lt;&gt;検索!J$3),0,1)</f>
        <v>0</v>
      </c>
      <c r="S191" s="20">
        <f t="shared" si="9"/>
        <v>0</v>
      </c>
      <c r="T191" s="21">
        <f>IF(OR(ISERROR(FIND(DBCS(検索!C$5),DBCS(B191))),検索!C$5=""),0,1)</f>
        <v>0</v>
      </c>
      <c r="U191" s="22">
        <f>IF(OR(ISERROR(FIND(DBCS(検索!D$5),DBCS(C191))),検索!D$5=""),0,1)</f>
        <v>0</v>
      </c>
      <c r="V191" s="22">
        <f>IF(OR(ISERROR(FIND(検索!E$5,D191)),検索!E$5=""),0,1)</f>
        <v>0</v>
      </c>
      <c r="W191" s="22">
        <f>IF(OR(ISERROR(FIND(検索!F$5,E191)),検索!F$5=""),0,1)</f>
        <v>0</v>
      </c>
      <c r="X191" s="22">
        <f>IF(OR(ISERROR(FIND(検索!G$5,F191)),検索!G$5=""),0,1)</f>
        <v>0</v>
      </c>
      <c r="Y191" s="20">
        <f>IF(OR(検索!J$5="00000",T191&amp;U191&amp;V191&amp;W191&amp;X191&lt;&gt;検索!J$5),0,1)</f>
        <v>0</v>
      </c>
      <c r="Z191" s="23">
        <f t="shared" si="10"/>
        <v>0</v>
      </c>
      <c r="AA191" s="20">
        <f>IF(OR(ISERROR(FIND(DBCS(検索!C$7),DBCS(B191))),検索!C$7=""),0,1)</f>
        <v>0</v>
      </c>
      <c r="AB191" s="20">
        <f>IF(OR(ISERROR(FIND(DBCS(検索!D$7),DBCS(C191))),検索!D$7=""),0,1)</f>
        <v>0</v>
      </c>
      <c r="AC191" s="20">
        <f>IF(OR(ISERROR(FIND(検索!E$7,D191)),検索!E$7=""),0,1)</f>
        <v>0</v>
      </c>
      <c r="AD191" s="20">
        <f>IF(OR(ISERROR(FIND(検索!F$7,E191)),検索!F$7=""),0,1)</f>
        <v>0</v>
      </c>
      <c r="AE191" s="20">
        <f>IF(OR(ISERROR(FIND(検索!G$7,F191)),検索!G$7=""),0,1)</f>
        <v>0</v>
      </c>
      <c r="AF191" s="22">
        <f>IF(OR(検索!J$7="00000",AA191&amp;AB191&amp;AC191&amp;AD191&amp;AE191&lt;&gt;検索!J$7),0,1)</f>
        <v>0</v>
      </c>
      <c r="AG191" s="23">
        <f t="shared" si="11"/>
        <v>0</v>
      </c>
      <c r="AH191" s="20">
        <f>IF(検索!K$3=0,R191,S191)</f>
        <v>0</v>
      </c>
      <c r="AI191" s="20">
        <f>IF(検索!K$5=0,Y191,Z191)</f>
        <v>0</v>
      </c>
      <c r="AJ191" s="20">
        <f>IF(検索!K$7=0,AF191,AG191)</f>
        <v>0</v>
      </c>
      <c r="AK191" s="38">
        <f>IF(IF(検索!J$5="00000",AH191,IF(検索!K$4=0,AH191+AI191,AH191*AI191)*IF(AND(検索!K$6=1,検索!J$7&lt;&gt;"00000"),AJ191,1)+IF(AND(検索!K$6=0,検索!J$7&lt;&gt;"00000"),AJ191,0))&gt;0,MAX($AK$2:AK190)+1,0)</f>
        <v>0</v>
      </c>
    </row>
    <row r="192" spans="7:37" ht="13.5" customHeight="1" x14ac:dyDescent="0.15">
      <c r="G192" s="3">
        <v>191</v>
      </c>
      <c r="H192" s="187">
        <f t="shared" si="8"/>
        <v>0</v>
      </c>
      <c r="I192" s="42"/>
      <c r="M192" s="21">
        <f>IF(OR(ISERROR(FIND(DBCS(検索!C$3),DBCS(B192))),検索!C$3=""),0,1)</f>
        <v>0</v>
      </c>
      <c r="N192" s="22">
        <f>IF(OR(ISERROR(FIND(DBCS(検索!D$3),DBCS(C192))),検索!D$3=""),0,1)</f>
        <v>0</v>
      </c>
      <c r="O192" s="22">
        <f>IF(OR(ISERROR(FIND(検索!E$3,D192)),検索!E$3=""),0,1)</f>
        <v>0</v>
      </c>
      <c r="P192" s="20">
        <f>IF(OR(ISERROR(FIND(検索!F$3,E192)),検索!F$3=""),0,1)</f>
        <v>0</v>
      </c>
      <c r="Q192" s="20">
        <f>IF(OR(ISERROR(FIND(検索!G$3,F192)),検索!G$3=""),0,1)</f>
        <v>0</v>
      </c>
      <c r="R192" s="20">
        <f>IF(OR(検索!J$3="00000",M192&amp;N192&amp;O192&amp;P192&amp;Q192&lt;&gt;検索!J$3),0,1)</f>
        <v>0</v>
      </c>
      <c r="S192" s="20">
        <f t="shared" si="9"/>
        <v>0</v>
      </c>
      <c r="T192" s="21">
        <f>IF(OR(ISERROR(FIND(DBCS(検索!C$5),DBCS(B192))),検索!C$5=""),0,1)</f>
        <v>0</v>
      </c>
      <c r="U192" s="22">
        <f>IF(OR(ISERROR(FIND(DBCS(検索!D$5),DBCS(C192))),検索!D$5=""),0,1)</f>
        <v>0</v>
      </c>
      <c r="V192" s="22">
        <f>IF(OR(ISERROR(FIND(検索!E$5,D192)),検索!E$5=""),0,1)</f>
        <v>0</v>
      </c>
      <c r="W192" s="22">
        <f>IF(OR(ISERROR(FIND(検索!F$5,E192)),検索!F$5=""),0,1)</f>
        <v>0</v>
      </c>
      <c r="X192" s="22">
        <f>IF(OR(ISERROR(FIND(検索!G$5,F192)),検索!G$5=""),0,1)</f>
        <v>0</v>
      </c>
      <c r="Y192" s="20">
        <f>IF(OR(検索!J$5="00000",T192&amp;U192&amp;V192&amp;W192&amp;X192&lt;&gt;検索!J$5),0,1)</f>
        <v>0</v>
      </c>
      <c r="Z192" s="23">
        <f t="shared" si="10"/>
        <v>0</v>
      </c>
      <c r="AA192" s="20">
        <f>IF(OR(ISERROR(FIND(DBCS(検索!C$7),DBCS(B192))),検索!C$7=""),0,1)</f>
        <v>0</v>
      </c>
      <c r="AB192" s="20">
        <f>IF(OR(ISERROR(FIND(DBCS(検索!D$7),DBCS(C192))),検索!D$7=""),0,1)</f>
        <v>0</v>
      </c>
      <c r="AC192" s="20">
        <f>IF(OR(ISERROR(FIND(検索!E$7,D192)),検索!E$7=""),0,1)</f>
        <v>0</v>
      </c>
      <c r="AD192" s="20">
        <f>IF(OR(ISERROR(FIND(検索!F$7,E192)),検索!F$7=""),0,1)</f>
        <v>0</v>
      </c>
      <c r="AE192" s="20">
        <f>IF(OR(ISERROR(FIND(検索!G$7,F192)),検索!G$7=""),0,1)</f>
        <v>0</v>
      </c>
      <c r="AF192" s="22">
        <f>IF(OR(検索!J$7="00000",AA192&amp;AB192&amp;AC192&amp;AD192&amp;AE192&lt;&gt;検索!J$7),0,1)</f>
        <v>0</v>
      </c>
      <c r="AG192" s="23">
        <f t="shared" si="11"/>
        <v>0</v>
      </c>
      <c r="AH192" s="20">
        <f>IF(検索!K$3=0,R192,S192)</f>
        <v>0</v>
      </c>
      <c r="AI192" s="20">
        <f>IF(検索!K$5=0,Y192,Z192)</f>
        <v>0</v>
      </c>
      <c r="AJ192" s="20">
        <f>IF(検索!K$7=0,AF192,AG192)</f>
        <v>0</v>
      </c>
      <c r="AK192" s="38">
        <f>IF(IF(検索!J$5="00000",AH192,IF(検索!K$4=0,AH192+AI192,AH192*AI192)*IF(AND(検索!K$6=1,検索!J$7&lt;&gt;"00000"),AJ192,1)+IF(AND(検索!K$6=0,検索!J$7&lt;&gt;"00000"),AJ192,0))&gt;0,MAX($AK$2:AK191)+1,0)</f>
        <v>0</v>
      </c>
    </row>
    <row r="193" spans="7:37" ht="13.5" customHeight="1" x14ac:dyDescent="0.15">
      <c r="G193" s="3">
        <v>192</v>
      </c>
      <c r="H193" s="187">
        <f t="shared" si="8"/>
        <v>0</v>
      </c>
      <c r="I193" s="42"/>
      <c r="M193" s="21">
        <f>IF(OR(ISERROR(FIND(DBCS(検索!C$3),DBCS(B193))),検索!C$3=""),0,1)</f>
        <v>0</v>
      </c>
      <c r="N193" s="22">
        <f>IF(OR(ISERROR(FIND(DBCS(検索!D$3),DBCS(C193))),検索!D$3=""),0,1)</f>
        <v>0</v>
      </c>
      <c r="O193" s="22">
        <f>IF(OR(ISERROR(FIND(検索!E$3,D193)),検索!E$3=""),0,1)</f>
        <v>0</v>
      </c>
      <c r="P193" s="20">
        <f>IF(OR(ISERROR(FIND(検索!F$3,E193)),検索!F$3=""),0,1)</f>
        <v>0</v>
      </c>
      <c r="Q193" s="20">
        <f>IF(OR(ISERROR(FIND(検索!G$3,F193)),検索!G$3=""),0,1)</f>
        <v>0</v>
      </c>
      <c r="R193" s="20">
        <f>IF(OR(検索!J$3="00000",M193&amp;N193&amp;O193&amp;P193&amp;Q193&lt;&gt;検索!J$3),0,1)</f>
        <v>0</v>
      </c>
      <c r="S193" s="20">
        <f t="shared" si="9"/>
        <v>0</v>
      </c>
      <c r="T193" s="21">
        <f>IF(OR(ISERROR(FIND(DBCS(検索!C$5),DBCS(B193))),検索!C$5=""),0,1)</f>
        <v>0</v>
      </c>
      <c r="U193" s="22">
        <f>IF(OR(ISERROR(FIND(DBCS(検索!D$5),DBCS(C193))),検索!D$5=""),0,1)</f>
        <v>0</v>
      </c>
      <c r="V193" s="22">
        <f>IF(OR(ISERROR(FIND(検索!E$5,D193)),検索!E$5=""),0,1)</f>
        <v>0</v>
      </c>
      <c r="W193" s="22">
        <f>IF(OR(ISERROR(FIND(検索!F$5,E193)),検索!F$5=""),0,1)</f>
        <v>0</v>
      </c>
      <c r="X193" s="22">
        <f>IF(OR(ISERROR(FIND(検索!G$5,F193)),検索!G$5=""),0,1)</f>
        <v>0</v>
      </c>
      <c r="Y193" s="20">
        <f>IF(OR(検索!J$5="00000",T193&amp;U193&amp;V193&amp;W193&amp;X193&lt;&gt;検索!J$5),0,1)</f>
        <v>0</v>
      </c>
      <c r="Z193" s="23">
        <f t="shared" si="10"/>
        <v>0</v>
      </c>
      <c r="AA193" s="20">
        <f>IF(OR(ISERROR(FIND(DBCS(検索!C$7),DBCS(B193))),検索!C$7=""),0,1)</f>
        <v>0</v>
      </c>
      <c r="AB193" s="20">
        <f>IF(OR(ISERROR(FIND(DBCS(検索!D$7),DBCS(C193))),検索!D$7=""),0,1)</f>
        <v>0</v>
      </c>
      <c r="AC193" s="20">
        <f>IF(OR(ISERROR(FIND(検索!E$7,D193)),検索!E$7=""),0,1)</f>
        <v>0</v>
      </c>
      <c r="AD193" s="20">
        <f>IF(OR(ISERROR(FIND(検索!F$7,E193)),検索!F$7=""),0,1)</f>
        <v>0</v>
      </c>
      <c r="AE193" s="20">
        <f>IF(OR(ISERROR(FIND(検索!G$7,F193)),検索!G$7=""),0,1)</f>
        <v>0</v>
      </c>
      <c r="AF193" s="22">
        <f>IF(OR(検索!J$7="00000",AA193&amp;AB193&amp;AC193&amp;AD193&amp;AE193&lt;&gt;検索!J$7),0,1)</f>
        <v>0</v>
      </c>
      <c r="AG193" s="23">
        <f t="shared" si="11"/>
        <v>0</v>
      </c>
      <c r="AH193" s="20">
        <f>IF(検索!K$3=0,R193,S193)</f>
        <v>0</v>
      </c>
      <c r="AI193" s="20">
        <f>IF(検索!K$5=0,Y193,Z193)</f>
        <v>0</v>
      </c>
      <c r="AJ193" s="20">
        <f>IF(検索!K$7=0,AF193,AG193)</f>
        <v>0</v>
      </c>
      <c r="AK193" s="38">
        <f>IF(IF(検索!J$5="00000",AH193,IF(検索!K$4=0,AH193+AI193,AH193*AI193)*IF(AND(検索!K$6=1,検索!J$7&lt;&gt;"00000"),AJ193,1)+IF(AND(検索!K$6=0,検索!J$7&lt;&gt;"00000"),AJ193,0))&gt;0,MAX($AK$2:AK192)+1,0)</f>
        <v>0</v>
      </c>
    </row>
    <row r="194" spans="7:37" ht="13.5" customHeight="1" x14ac:dyDescent="0.15">
      <c r="G194" s="3">
        <v>193</v>
      </c>
      <c r="H194" s="187">
        <f t="shared" si="8"/>
        <v>0</v>
      </c>
      <c r="I194" s="42"/>
      <c r="M194" s="21">
        <f>IF(OR(ISERROR(FIND(DBCS(検索!C$3),DBCS(B194))),検索!C$3=""),0,1)</f>
        <v>0</v>
      </c>
      <c r="N194" s="22">
        <f>IF(OR(ISERROR(FIND(DBCS(検索!D$3),DBCS(C194))),検索!D$3=""),0,1)</f>
        <v>0</v>
      </c>
      <c r="O194" s="22">
        <f>IF(OR(ISERROR(FIND(検索!E$3,D194)),検索!E$3=""),0,1)</f>
        <v>0</v>
      </c>
      <c r="P194" s="20">
        <f>IF(OR(ISERROR(FIND(検索!F$3,E194)),検索!F$3=""),0,1)</f>
        <v>0</v>
      </c>
      <c r="Q194" s="20">
        <f>IF(OR(ISERROR(FIND(検索!G$3,F194)),検索!G$3=""),0,1)</f>
        <v>0</v>
      </c>
      <c r="R194" s="20">
        <f>IF(OR(検索!J$3="00000",M194&amp;N194&amp;O194&amp;P194&amp;Q194&lt;&gt;検索!J$3),0,1)</f>
        <v>0</v>
      </c>
      <c r="S194" s="20">
        <f t="shared" si="9"/>
        <v>0</v>
      </c>
      <c r="T194" s="21">
        <f>IF(OR(ISERROR(FIND(DBCS(検索!C$5),DBCS(B194))),検索!C$5=""),0,1)</f>
        <v>0</v>
      </c>
      <c r="U194" s="22">
        <f>IF(OR(ISERROR(FIND(DBCS(検索!D$5),DBCS(C194))),検索!D$5=""),0,1)</f>
        <v>0</v>
      </c>
      <c r="V194" s="22">
        <f>IF(OR(ISERROR(FIND(検索!E$5,D194)),検索!E$5=""),0,1)</f>
        <v>0</v>
      </c>
      <c r="W194" s="22">
        <f>IF(OR(ISERROR(FIND(検索!F$5,E194)),検索!F$5=""),0,1)</f>
        <v>0</v>
      </c>
      <c r="X194" s="22">
        <f>IF(OR(ISERROR(FIND(検索!G$5,F194)),検索!G$5=""),0,1)</f>
        <v>0</v>
      </c>
      <c r="Y194" s="20">
        <f>IF(OR(検索!J$5="00000",T194&amp;U194&amp;V194&amp;W194&amp;X194&lt;&gt;検索!J$5),0,1)</f>
        <v>0</v>
      </c>
      <c r="Z194" s="23">
        <f t="shared" si="10"/>
        <v>0</v>
      </c>
      <c r="AA194" s="20">
        <f>IF(OR(ISERROR(FIND(DBCS(検索!C$7),DBCS(B194))),検索!C$7=""),0,1)</f>
        <v>0</v>
      </c>
      <c r="AB194" s="20">
        <f>IF(OR(ISERROR(FIND(DBCS(検索!D$7),DBCS(C194))),検索!D$7=""),0,1)</f>
        <v>0</v>
      </c>
      <c r="AC194" s="20">
        <f>IF(OR(ISERROR(FIND(検索!E$7,D194)),検索!E$7=""),0,1)</f>
        <v>0</v>
      </c>
      <c r="AD194" s="20">
        <f>IF(OR(ISERROR(FIND(検索!F$7,E194)),検索!F$7=""),0,1)</f>
        <v>0</v>
      </c>
      <c r="AE194" s="20">
        <f>IF(OR(ISERROR(FIND(検索!G$7,F194)),検索!G$7=""),0,1)</f>
        <v>0</v>
      </c>
      <c r="AF194" s="22">
        <f>IF(OR(検索!J$7="00000",AA194&amp;AB194&amp;AC194&amp;AD194&amp;AE194&lt;&gt;検索!J$7),0,1)</f>
        <v>0</v>
      </c>
      <c r="AG194" s="23">
        <f t="shared" si="11"/>
        <v>0</v>
      </c>
      <c r="AH194" s="20">
        <f>IF(検索!K$3=0,R194,S194)</f>
        <v>0</v>
      </c>
      <c r="AI194" s="20">
        <f>IF(検索!K$5=0,Y194,Z194)</f>
        <v>0</v>
      </c>
      <c r="AJ194" s="20">
        <f>IF(検索!K$7=0,AF194,AG194)</f>
        <v>0</v>
      </c>
      <c r="AK194" s="38">
        <f>IF(IF(検索!J$5="00000",AH194,IF(検索!K$4=0,AH194+AI194,AH194*AI194)*IF(AND(検索!K$6=1,検索!J$7&lt;&gt;"00000"),AJ194,1)+IF(AND(検索!K$6=0,検索!J$7&lt;&gt;"00000"),AJ194,0))&gt;0,MAX($AK$2:AK193)+1,0)</f>
        <v>0</v>
      </c>
    </row>
    <row r="195" spans="7:37" ht="13.5" customHeight="1" x14ac:dyDescent="0.15">
      <c r="G195" s="3">
        <v>194</v>
      </c>
      <c r="H195" s="187">
        <f t="shared" ref="H195:H258" si="12">SUMIF(B$2:B$500,B195,J$2:J$500)</f>
        <v>0</v>
      </c>
      <c r="I195" s="42"/>
      <c r="M195" s="21">
        <f>IF(OR(ISERROR(FIND(DBCS(検索!C$3),DBCS(B195))),検索!C$3=""),0,1)</f>
        <v>0</v>
      </c>
      <c r="N195" s="22">
        <f>IF(OR(ISERROR(FIND(DBCS(検索!D$3),DBCS(C195))),検索!D$3=""),0,1)</f>
        <v>0</v>
      </c>
      <c r="O195" s="22">
        <f>IF(OR(ISERROR(FIND(検索!E$3,D195)),検索!E$3=""),0,1)</f>
        <v>0</v>
      </c>
      <c r="P195" s="20">
        <f>IF(OR(ISERROR(FIND(検索!F$3,E195)),検索!F$3=""),0,1)</f>
        <v>0</v>
      </c>
      <c r="Q195" s="20">
        <f>IF(OR(ISERROR(FIND(検索!G$3,F195)),検索!G$3=""),0,1)</f>
        <v>0</v>
      </c>
      <c r="R195" s="20">
        <f>IF(OR(検索!J$3="00000",M195&amp;N195&amp;O195&amp;P195&amp;Q195&lt;&gt;検索!J$3),0,1)</f>
        <v>0</v>
      </c>
      <c r="S195" s="20">
        <f t="shared" ref="S195:S258" si="13">IF(SUM(M195:Q195)=0,0,1)</f>
        <v>0</v>
      </c>
      <c r="T195" s="21">
        <f>IF(OR(ISERROR(FIND(DBCS(検索!C$5),DBCS(B195))),検索!C$5=""),0,1)</f>
        <v>0</v>
      </c>
      <c r="U195" s="22">
        <f>IF(OR(ISERROR(FIND(DBCS(検索!D$5),DBCS(C195))),検索!D$5=""),0,1)</f>
        <v>0</v>
      </c>
      <c r="V195" s="22">
        <f>IF(OR(ISERROR(FIND(検索!E$5,D195)),検索!E$5=""),0,1)</f>
        <v>0</v>
      </c>
      <c r="W195" s="22">
        <f>IF(OR(ISERROR(FIND(検索!F$5,E195)),検索!F$5=""),0,1)</f>
        <v>0</v>
      </c>
      <c r="X195" s="22">
        <f>IF(OR(ISERROR(FIND(検索!G$5,F195)),検索!G$5=""),0,1)</f>
        <v>0</v>
      </c>
      <c r="Y195" s="20">
        <f>IF(OR(検索!J$5="00000",T195&amp;U195&amp;V195&amp;W195&amp;X195&lt;&gt;検索!J$5),0,1)</f>
        <v>0</v>
      </c>
      <c r="Z195" s="23">
        <f t="shared" ref="Z195:Z258" si="14">IF(SUM(T195:X195)=0,0,1)</f>
        <v>0</v>
      </c>
      <c r="AA195" s="20">
        <f>IF(OR(ISERROR(FIND(DBCS(検索!C$7),DBCS(B195))),検索!C$7=""),0,1)</f>
        <v>0</v>
      </c>
      <c r="AB195" s="20">
        <f>IF(OR(ISERROR(FIND(DBCS(検索!D$7),DBCS(C195))),検索!D$7=""),0,1)</f>
        <v>0</v>
      </c>
      <c r="AC195" s="20">
        <f>IF(OR(ISERROR(FIND(検索!E$7,D195)),検索!E$7=""),0,1)</f>
        <v>0</v>
      </c>
      <c r="AD195" s="20">
        <f>IF(OR(ISERROR(FIND(検索!F$7,E195)),検索!F$7=""),0,1)</f>
        <v>0</v>
      </c>
      <c r="AE195" s="20">
        <f>IF(OR(ISERROR(FIND(検索!G$7,F195)),検索!G$7=""),0,1)</f>
        <v>0</v>
      </c>
      <c r="AF195" s="22">
        <f>IF(OR(検索!J$7="00000",AA195&amp;AB195&amp;AC195&amp;AD195&amp;AE195&lt;&gt;検索!J$7),0,1)</f>
        <v>0</v>
      </c>
      <c r="AG195" s="23">
        <f t="shared" ref="AG195:AG258" si="15">IF(SUM(AA195:AE195)=0,0,1)</f>
        <v>0</v>
      </c>
      <c r="AH195" s="20">
        <f>IF(検索!K$3=0,R195,S195)</f>
        <v>0</v>
      </c>
      <c r="AI195" s="20">
        <f>IF(検索!K$5=0,Y195,Z195)</f>
        <v>0</v>
      </c>
      <c r="AJ195" s="20">
        <f>IF(検索!K$7=0,AF195,AG195)</f>
        <v>0</v>
      </c>
      <c r="AK195" s="38">
        <f>IF(IF(検索!J$5="00000",AH195,IF(検索!K$4=0,AH195+AI195,AH195*AI195)*IF(AND(検索!K$6=1,検索!J$7&lt;&gt;"00000"),AJ195,1)+IF(AND(検索!K$6=0,検索!J$7&lt;&gt;"00000"),AJ195,0))&gt;0,MAX($AK$2:AK194)+1,0)</f>
        <v>0</v>
      </c>
    </row>
    <row r="196" spans="7:37" ht="13.5" customHeight="1" x14ac:dyDescent="0.15">
      <c r="G196" s="3">
        <v>195</v>
      </c>
      <c r="H196" s="187">
        <f t="shared" si="12"/>
        <v>0</v>
      </c>
      <c r="I196" s="42"/>
      <c r="M196" s="21">
        <f>IF(OR(ISERROR(FIND(DBCS(検索!C$3),DBCS(B196))),検索!C$3=""),0,1)</f>
        <v>0</v>
      </c>
      <c r="N196" s="22">
        <f>IF(OR(ISERROR(FIND(DBCS(検索!D$3),DBCS(C196))),検索!D$3=""),0,1)</f>
        <v>0</v>
      </c>
      <c r="O196" s="22">
        <f>IF(OR(ISERROR(FIND(検索!E$3,D196)),検索!E$3=""),0,1)</f>
        <v>0</v>
      </c>
      <c r="P196" s="20">
        <f>IF(OR(ISERROR(FIND(検索!F$3,E196)),検索!F$3=""),0,1)</f>
        <v>0</v>
      </c>
      <c r="Q196" s="20">
        <f>IF(OR(ISERROR(FIND(検索!G$3,F196)),検索!G$3=""),0,1)</f>
        <v>0</v>
      </c>
      <c r="R196" s="20">
        <f>IF(OR(検索!J$3="00000",M196&amp;N196&amp;O196&amp;P196&amp;Q196&lt;&gt;検索!J$3),0,1)</f>
        <v>0</v>
      </c>
      <c r="S196" s="20">
        <f t="shared" si="13"/>
        <v>0</v>
      </c>
      <c r="T196" s="21">
        <f>IF(OR(ISERROR(FIND(DBCS(検索!C$5),DBCS(B196))),検索!C$5=""),0,1)</f>
        <v>0</v>
      </c>
      <c r="U196" s="22">
        <f>IF(OR(ISERROR(FIND(DBCS(検索!D$5),DBCS(C196))),検索!D$5=""),0,1)</f>
        <v>0</v>
      </c>
      <c r="V196" s="22">
        <f>IF(OR(ISERROR(FIND(検索!E$5,D196)),検索!E$5=""),0,1)</f>
        <v>0</v>
      </c>
      <c r="W196" s="22">
        <f>IF(OR(ISERROR(FIND(検索!F$5,E196)),検索!F$5=""),0,1)</f>
        <v>0</v>
      </c>
      <c r="X196" s="22">
        <f>IF(OR(ISERROR(FIND(検索!G$5,F196)),検索!G$5=""),0,1)</f>
        <v>0</v>
      </c>
      <c r="Y196" s="20">
        <f>IF(OR(検索!J$5="00000",T196&amp;U196&amp;V196&amp;W196&amp;X196&lt;&gt;検索!J$5),0,1)</f>
        <v>0</v>
      </c>
      <c r="Z196" s="23">
        <f t="shared" si="14"/>
        <v>0</v>
      </c>
      <c r="AA196" s="20">
        <f>IF(OR(ISERROR(FIND(DBCS(検索!C$7),DBCS(B196))),検索!C$7=""),0,1)</f>
        <v>0</v>
      </c>
      <c r="AB196" s="20">
        <f>IF(OR(ISERROR(FIND(DBCS(検索!D$7),DBCS(C196))),検索!D$7=""),0,1)</f>
        <v>0</v>
      </c>
      <c r="AC196" s="20">
        <f>IF(OR(ISERROR(FIND(検索!E$7,D196)),検索!E$7=""),0,1)</f>
        <v>0</v>
      </c>
      <c r="AD196" s="20">
        <f>IF(OR(ISERROR(FIND(検索!F$7,E196)),検索!F$7=""),0,1)</f>
        <v>0</v>
      </c>
      <c r="AE196" s="20">
        <f>IF(OR(ISERROR(FIND(検索!G$7,F196)),検索!G$7=""),0,1)</f>
        <v>0</v>
      </c>
      <c r="AF196" s="22">
        <f>IF(OR(検索!J$7="00000",AA196&amp;AB196&amp;AC196&amp;AD196&amp;AE196&lt;&gt;検索!J$7),0,1)</f>
        <v>0</v>
      </c>
      <c r="AG196" s="23">
        <f t="shared" si="15"/>
        <v>0</v>
      </c>
      <c r="AH196" s="20">
        <f>IF(検索!K$3=0,R196,S196)</f>
        <v>0</v>
      </c>
      <c r="AI196" s="20">
        <f>IF(検索!K$5=0,Y196,Z196)</f>
        <v>0</v>
      </c>
      <c r="AJ196" s="20">
        <f>IF(検索!K$7=0,AF196,AG196)</f>
        <v>0</v>
      </c>
      <c r="AK196" s="38">
        <f>IF(IF(検索!J$5="00000",AH196,IF(検索!K$4=0,AH196+AI196,AH196*AI196)*IF(AND(検索!K$6=1,検索!J$7&lt;&gt;"00000"),AJ196,1)+IF(AND(検索!K$6=0,検索!J$7&lt;&gt;"00000"),AJ196,0))&gt;0,MAX($AK$2:AK195)+1,0)</f>
        <v>0</v>
      </c>
    </row>
    <row r="197" spans="7:37" ht="13.5" customHeight="1" x14ac:dyDescent="0.15">
      <c r="G197" s="3">
        <v>196</v>
      </c>
      <c r="H197" s="187">
        <f t="shared" si="12"/>
        <v>0</v>
      </c>
      <c r="I197" s="42"/>
      <c r="M197" s="21">
        <f>IF(OR(ISERROR(FIND(DBCS(検索!C$3),DBCS(B197))),検索!C$3=""),0,1)</f>
        <v>0</v>
      </c>
      <c r="N197" s="22">
        <f>IF(OR(ISERROR(FIND(DBCS(検索!D$3),DBCS(C197))),検索!D$3=""),0,1)</f>
        <v>0</v>
      </c>
      <c r="O197" s="22">
        <f>IF(OR(ISERROR(FIND(検索!E$3,D197)),検索!E$3=""),0,1)</f>
        <v>0</v>
      </c>
      <c r="P197" s="20">
        <f>IF(OR(ISERROR(FIND(検索!F$3,E197)),検索!F$3=""),0,1)</f>
        <v>0</v>
      </c>
      <c r="Q197" s="20">
        <f>IF(OR(ISERROR(FIND(検索!G$3,F197)),検索!G$3=""),0,1)</f>
        <v>0</v>
      </c>
      <c r="R197" s="20">
        <f>IF(OR(検索!J$3="00000",M197&amp;N197&amp;O197&amp;P197&amp;Q197&lt;&gt;検索!J$3),0,1)</f>
        <v>0</v>
      </c>
      <c r="S197" s="20">
        <f t="shared" si="13"/>
        <v>0</v>
      </c>
      <c r="T197" s="21">
        <f>IF(OR(ISERROR(FIND(DBCS(検索!C$5),DBCS(B197))),検索!C$5=""),0,1)</f>
        <v>0</v>
      </c>
      <c r="U197" s="22">
        <f>IF(OR(ISERROR(FIND(DBCS(検索!D$5),DBCS(C197))),検索!D$5=""),0,1)</f>
        <v>0</v>
      </c>
      <c r="V197" s="22">
        <f>IF(OR(ISERROR(FIND(検索!E$5,D197)),検索!E$5=""),0,1)</f>
        <v>0</v>
      </c>
      <c r="W197" s="22">
        <f>IF(OR(ISERROR(FIND(検索!F$5,E197)),検索!F$5=""),0,1)</f>
        <v>0</v>
      </c>
      <c r="X197" s="22">
        <f>IF(OR(ISERROR(FIND(検索!G$5,F197)),検索!G$5=""),0,1)</f>
        <v>0</v>
      </c>
      <c r="Y197" s="20">
        <f>IF(OR(検索!J$5="00000",T197&amp;U197&amp;V197&amp;W197&amp;X197&lt;&gt;検索!J$5),0,1)</f>
        <v>0</v>
      </c>
      <c r="Z197" s="23">
        <f t="shared" si="14"/>
        <v>0</v>
      </c>
      <c r="AA197" s="20">
        <f>IF(OR(ISERROR(FIND(DBCS(検索!C$7),DBCS(B197))),検索!C$7=""),0,1)</f>
        <v>0</v>
      </c>
      <c r="AB197" s="20">
        <f>IF(OR(ISERROR(FIND(DBCS(検索!D$7),DBCS(C197))),検索!D$7=""),0,1)</f>
        <v>0</v>
      </c>
      <c r="AC197" s="20">
        <f>IF(OR(ISERROR(FIND(検索!E$7,D197)),検索!E$7=""),0,1)</f>
        <v>0</v>
      </c>
      <c r="AD197" s="20">
        <f>IF(OR(ISERROR(FIND(検索!F$7,E197)),検索!F$7=""),0,1)</f>
        <v>0</v>
      </c>
      <c r="AE197" s="20">
        <f>IF(OR(ISERROR(FIND(検索!G$7,F197)),検索!G$7=""),0,1)</f>
        <v>0</v>
      </c>
      <c r="AF197" s="22">
        <f>IF(OR(検索!J$7="00000",AA197&amp;AB197&amp;AC197&amp;AD197&amp;AE197&lt;&gt;検索!J$7),0,1)</f>
        <v>0</v>
      </c>
      <c r="AG197" s="23">
        <f t="shared" si="15"/>
        <v>0</v>
      </c>
      <c r="AH197" s="20">
        <f>IF(検索!K$3=0,R197,S197)</f>
        <v>0</v>
      </c>
      <c r="AI197" s="20">
        <f>IF(検索!K$5=0,Y197,Z197)</f>
        <v>0</v>
      </c>
      <c r="AJ197" s="20">
        <f>IF(検索!K$7=0,AF197,AG197)</f>
        <v>0</v>
      </c>
      <c r="AK197" s="38">
        <f>IF(IF(検索!J$5="00000",AH197,IF(検索!K$4=0,AH197+AI197,AH197*AI197)*IF(AND(検索!K$6=1,検索!J$7&lt;&gt;"00000"),AJ197,1)+IF(AND(検索!K$6=0,検索!J$7&lt;&gt;"00000"),AJ197,0))&gt;0,MAX($AK$2:AK196)+1,0)</f>
        <v>0</v>
      </c>
    </row>
    <row r="198" spans="7:37" ht="13.5" customHeight="1" x14ac:dyDescent="0.15">
      <c r="G198" s="3">
        <v>197</v>
      </c>
      <c r="H198" s="187">
        <f t="shared" si="12"/>
        <v>0</v>
      </c>
      <c r="I198" s="42"/>
      <c r="M198" s="21">
        <f>IF(OR(ISERROR(FIND(DBCS(検索!C$3),DBCS(B198))),検索!C$3=""),0,1)</f>
        <v>0</v>
      </c>
      <c r="N198" s="22">
        <f>IF(OR(ISERROR(FIND(DBCS(検索!D$3),DBCS(C198))),検索!D$3=""),0,1)</f>
        <v>0</v>
      </c>
      <c r="O198" s="22">
        <f>IF(OR(ISERROR(FIND(検索!E$3,D198)),検索!E$3=""),0,1)</f>
        <v>0</v>
      </c>
      <c r="P198" s="20">
        <f>IF(OR(ISERROR(FIND(検索!F$3,E198)),検索!F$3=""),0,1)</f>
        <v>0</v>
      </c>
      <c r="Q198" s="20">
        <f>IF(OR(ISERROR(FIND(検索!G$3,F198)),検索!G$3=""),0,1)</f>
        <v>0</v>
      </c>
      <c r="R198" s="20">
        <f>IF(OR(検索!J$3="00000",M198&amp;N198&amp;O198&amp;P198&amp;Q198&lt;&gt;検索!J$3),0,1)</f>
        <v>0</v>
      </c>
      <c r="S198" s="20">
        <f t="shared" si="13"/>
        <v>0</v>
      </c>
      <c r="T198" s="21">
        <f>IF(OR(ISERROR(FIND(DBCS(検索!C$5),DBCS(B198))),検索!C$5=""),0,1)</f>
        <v>0</v>
      </c>
      <c r="U198" s="22">
        <f>IF(OR(ISERROR(FIND(DBCS(検索!D$5),DBCS(C198))),検索!D$5=""),0,1)</f>
        <v>0</v>
      </c>
      <c r="V198" s="22">
        <f>IF(OR(ISERROR(FIND(検索!E$5,D198)),検索!E$5=""),0,1)</f>
        <v>0</v>
      </c>
      <c r="W198" s="22">
        <f>IF(OR(ISERROR(FIND(検索!F$5,E198)),検索!F$5=""),0,1)</f>
        <v>0</v>
      </c>
      <c r="X198" s="22">
        <f>IF(OR(ISERROR(FIND(検索!G$5,F198)),検索!G$5=""),0,1)</f>
        <v>0</v>
      </c>
      <c r="Y198" s="20">
        <f>IF(OR(検索!J$5="00000",T198&amp;U198&amp;V198&amp;W198&amp;X198&lt;&gt;検索!J$5),0,1)</f>
        <v>0</v>
      </c>
      <c r="Z198" s="23">
        <f t="shared" si="14"/>
        <v>0</v>
      </c>
      <c r="AA198" s="20">
        <f>IF(OR(ISERROR(FIND(DBCS(検索!C$7),DBCS(B198))),検索!C$7=""),0,1)</f>
        <v>0</v>
      </c>
      <c r="AB198" s="20">
        <f>IF(OR(ISERROR(FIND(DBCS(検索!D$7),DBCS(C198))),検索!D$7=""),0,1)</f>
        <v>0</v>
      </c>
      <c r="AC198" s="20">
        <f>IF(OR(ISERROR(FIND(検索!E$7,D198)),検索!E$7=""),0,1)</f>
        <v>0</v>
      </c>
      <c r="AD198" s="20">
        <f>IF(OR(ISERROR(FIND(検索!F$7,E198)),検索!F$7=""),0,1)</f>
        <v>0</v>
      </c>
      <c r="AE198" s="20">
        <f>IF(OR(ISERROR(FIND(検索!G$7,F198)),検索!G$7=""),0,1)</f>
        <v>0</v>
      </c>
      <c r="AF198" s="22">
        <f>IF(OR(検索!J$7="00000",AA198&amp;AB198&amp;AC198&amp;AD198&amp;AE198&lt;&gt;検索!J$7),0,1)</f>
        <v>0</v>
      </c>
      <c r="AG198" s="23">
        <f t="shared" si="15"/>
        <v>0</v>
      </c>
      <c r="AH198" s="20">
        <f>IF(検索!K$3=0,R198,S198)</f>
        <v>0</v>
      </c>
      <c r="AI198" s="20">
        <f>IF(検索!K$5=0,Y198,Z198)</f>
        <v>0</v>
      </c>
      <c r="AJ198" s="20">
        <f>IF(検索!K$7=0,AF198,AG198)</f>
        <v>0</v>
      </c>
      <c r="AK198" s="38">
        <f>IF(IF(検索!J$5="00000",AH198,IF(検索!K$4=0,AH198+AI198,AH198*AI198)*IF(AND(検索!K$6=1,検索!J$7&lt;&gt;"00000"),AJ198,1)+IF(AND(検索!K$6=0,検索!J$7&lt;&gt;"00000"),AJ198,0))&gt;0,MAX($AK$2:AK197)+1,0)</f>
        <v>0</v>
      </c>
    </row>
    <row r="199" spans="7:37" ht="13.5" customHeight="1" x14ac:dyDescent="0.15">
      <c r="G199" s="3">
        <v>198</v>
      </c>
      <c r="H199" s="187">
        <f t="shared" si="12"/>
        <v>0</v>
      </c>
      <c r="I199" s="42"/>
      <c r="M199" s="21">
        <f>IF(OR(ISERROR(FIND(DBCS(検索!C$3),DBCS(B199))),検索!C$3=""),0,1)</f>
        <v>0</v>
      </c>
      <c r="N199" s="22">
        <f>IF(OR(ISERROR(FIND(DBCS(検索!D$3),DBCS(C199))),検索!D$3=""),0,1)</f>
        <v>0</v>
      </c>
      <c r="O199" s="22">
        <f>IF(OR(ISERROR(FIND(検索!E$3,D199)),検索!E$3=""),0,1)</f>
        <v>0</v>
      </c>
      <c r="P199" s="20">
        <f>IF(OR(ISERROR(FIND(検索!F$3,E199)),検索!F$3=""),0,1)</f>
        <v>0</v>
      </c>
      <c r="Q199" s="20">
        <f>IF(OR(ISERROR(FIND(検索!G$3,F199)),検索!G$3=""),0,1)</f>
        <v>0</v>
      </c>
      <c r="R199" s="20">
        <f>IF(OR(検索!J$3="00000",M199&amp;N199&amp;O199&amp;P199&amp;Q199&lt;&gt;検索!J$3),0,1)</f>
        <v>0</v>
      </c>
      <c r="S199" s="20">
        <f t="shared" si="13"/>
        <v>0</v>
      </c>
      <c r="T199" s="21">
        <f>IF(OR(ISERROR(FIND(DBCS(検索!C$5),DBCS(B199))),検索!C$5=""),0,1)</f>
        <v>0</v>
      </c>
      <c r="U199" s="22">
        <f>IF(OR(ISERROR(FIND(DBCS(検索!D$5),DBCS(C199))),検索!D$5=""),0,1)</f>
        <v>0</v>
      </c>
      <c r="V199" s="22">
        <f>IF(OR(ISERROR(FIND(検索!E$5,D199)),検索!E$5=""),0,1)</f>
        <v>0</v>
      </c>
      <c r="W199" s="22">
        <f>IF(OR(ISERROR(FIND(検索!F$5,E199)),検索!F$5=""),0,1)</f>
        <v>0</v>
      </c>
      <c r="X199" s="22">
        <f>IF(OR(ISERROR(FIND(検索!G$5,F199)),検索!G$5=""),0,1)</f>
        <v>0</v>
      </c>
      <c r="Y199" s="20">
        <f>IF(OR(検索!J$5="00000",T199&amp;U199&amp;V199&amp;W199&amp;X199&lt;&gt;検索!J$5),0,1)</f>
        <v>0</v>
      </c>
      <c r="Z199" s="23">
        <f t="shared" si="14"/>
        <v>0</v>
      </c>
      <c r="AA199" s="20">
        <f>IF(OR(ISERROR(FIND(DBCS(検索!C$7),DBCS(B199))),検索!C$7=""),0,1)</f>
        <v>0</v>
      </c>
      <c r="AB199" s="20">
        <f>IF(OR(ISERROR(FIND(DBCS(検索!D$7),DBCS(C199))),検索!D$7=""),0,1)</f>
        <v>0</v>
      </c>
      <c r="AC199" s="20">
        <f>IF(OR(ISERROR(FIND(検索!E$7,D199)),検索!E$7=""),0,1)</f>
        <v>0</v>
      </c>
      <c r="AD199" s="20">
        <f>IF(OR(ISERROR(FIND(検索!F$7,E199)),検索!F$7=""),0,1)</f>
        <v>0</v>
      </c>
      <c r="AE199" s="20">
        <f>IF(OR(ISERROR(FIND(検索!G$7,F199)),検索!G$7=""),0,1)</f>
        <v>0</v>
      </c>
      <c r="AF199" s="22">
        <f>IF(OR(検索!J$7="00000",AA199&amp;AB199&amp;AC199&amp;AD199&amp;AE199&lt;&gt;検索!J$7),0,1)</f>
        <v>0</v>
      </c>
      <c r="AG199" s="23">
        <f t="shared" si="15"/>
        <v>0</v>
      </c>
      <c r="AH199" s="20">
        <f>IF(検索!K$3=0,R199,S199)</f>
        <v>0</v>
      </c>
      <c r="AI199" s="20">
        <f>IF(検索!K$5=0,Y199,Z199)</f>
        <v>0</v>
      </c>
      <c r="AJ199" s="20">
        <f>IF(検索!K$7=0,AF199,AG199)</f>
        <v>0</v>
      </c>
      <c r="AK199" s="38">
        <f>IF(IF(検索!J$5="00000",AH199,IF(検索!K$4=0,AH199+AI199,AH199*AI199)*IF(AND(検索!K$6=1,検索!J$7&lt;&gt;"00000"),AJ199,1)+IF(AND(検索!K$6=0,検索!J$7&lt;&gt;"00000"),AJ199,0))&gt;0,MAX($AK$2:AK198)+1,0)</f>
        <v>0</v>
      </c>
    </row>
    <row r="200" spans="7:37" ht="13.5" customHeight="1" x14ac:dyDescent="0.15">
      <c r="G200" s="3">
        <v>199</v>
      </c>
      <c r="H200" s="187">
        <f t="shared" si="12"/>
        <v>0</v>
      </c>
      <c r="I200" s="42"/>
      <c r="M200" s="21">
        <f>IF(OR(ISERROR(FIND(DBCS(検索!C$3),DBCS(B200))),検索!C$3=""),0,1)</f>
        <v>0</v>
      </c>
      <c r="N200" s="22">
        <f>IF(OR(ISERROR(FIND(DBCS(検索!D$3),DBCS(C200))),検索!D$3=""),0,1)</f>
        <v>0</v>
      </c>
      <c r="O200" s="22">
        <f>IF(OR(ISERROR(FIND(検索!E$3,D200)),検索!E$3=""),0,1)</f>
        <v>0</v>
      </c>
      <c r="P200" s="20">
        <f>IF(OR(ISERROR(FIND(検索!F$3,E200)),検索!F$3=""),0,1)</f>
        <v>0</v>
      </c>
      <c r="Q200" s="20">
        <f>IF(OR(ISERROR(FIND(検索!G$3,F200)),検索!G$3=""),0,1)</f>
        <v>0</v>
      </c>
      <c r="R200" s="20">
        <f>IF(OR(検索!J$3="00000",M200&amp;N200&amp;O200&amp;P200&amp;Q200&lt;&gt;検索!J$3),0,1)</f>
        <v>0</v>
      </c>
      <c r="S200" s="20">
        <f t="shared" si="13"/>
        <v>0</v>
      </c>
      <c r="T200" s="21">
        <f>IF(OR(ISERROR(FIND(DBCS(検索!C$5),DBCS(B200))),検索!C$5=""),0,1)</f>
        <v>0</v>
      </c>
      <c r="U200" s="22">
        <f>IF(OR(ISERROR(FIND(DBCS(検索!D$5),DBCS(C200))),検索!D$5=""),0,1)</f>
        <v>0</v>
      </c>
      <c r="V200" s="22">
        <f>IF(OR(ISERROR(FIND(検索!E$5,D200)),検索!E$5=""),0,1)</f>
        <v>0</v>
      </c>
      <c r="W200" s="22">
        <f>IF(OR(ISERROR(FIND(検索!F$5,E200)),検索!F$5=""),0,1)</f>
        <v>0</v>
      </c>
      <c r="X200" s="22">
        <f>IF(OR(ISERROR(FIND(検索!G$5,F200)),検索!G$5=""),0,1)</f>
        <v>0</v>
      </c>
      <c r="Y200" s="20">
        <f>IF(OR(検索!J$5="00000",T200&amp;U200&amp;V200&amp;W200&amp;X200&lt;&gt;検索!J$5),0,1)</f>
        <v>0</v>
      </c>
      <c r="Z200" s="23">
        <f t="shared" si="14"/>
        <v>0</v>
      </c>
      <c r="AA200" s="20">
        <f>IF(OR(ISERROR(FIND(DBCS(検索!C$7),DBCS(B200))),検索!C$7=""),0,1)</f>
        <v>0</v>
      </c>
      <c r="AB200" s="20">
        <f>IF(OR(ISERROR(FIND(DBCS(検索!D$7),DBCS(C200))),検索!D$7=""),0,1)</f>
        <v>0</v>
      </c>
      <c r="AC200" s="20">
        <f>IF(OR(ISERROR(FIND(検索!E$7,D200)),検索!E$7=""),0,1)</f>
        <v>0</v>
      </c>
      <c r="AD200" s="20">
        <f>IF(OR(ISERROR(FIND(検索!F$7,E200)),検索!F$7=""),0,1)</f>
        <v>0</v>
      </c>
      <c r="AE200" s="20">
        <f>IF(OR(ISERROR(FIND(検索!G$7,F200)),検索!G$7=""),0,1)</f>
        <v>0</v>
      </c>
      <c r="AF200" s="22">
        <f>IF(OR(検索!J$7="00000",AA200&amp;AB200&amp;AC200&amp;AD200&amp;AE200&lt;&gt;検索!J$7),0,1)</f>
        <v>0</v>
      </c>
      <c r="AG200" s="23">
        <f t="shared" si="15"/>
        <v>0</v>
      </c>
      <c r="AH200" s="20">
        <f>IF(検索!K$3=0,R200,S200)</f>
        <v>0</v>
      </c>
      <c r="AI200" s="20">
        <f>IF(検索!K$5=0,Y200,Z200)</f>
        <v>0</v>
      </c>
      <c r="AJ200" s="20">
        <f>IF(検索!K$7=0,AF200,AG200)</f>
        <v>0</v>
      </c>
      <c r="AK200" s="38">
        <f>IF(IF(検索!J$5="00000",AH200,IF(検索!K$4=0,AH200+AI200,AH200*AI200)*IF(AND(検索!K$6=1,検索!J$7&lt;&gt;"00000"),AJ200,1)+IF(AND(検索!K$6=0,検索!J$7&lt;&gt;"00000"),AJ200,0))&gt;0,MAX($AK$2:AK199)+1,0)</f>
        <v>0</v>
      </c>
    </row>
    <row r="201" spans="7:37" ht="13.5" customHeight="1" x14ac:dyDescent="0.15">
      <c r="G201" s="3">
        <v>200</v>
      </c>
      <c r="H201" s="187">
        <f t="shared" si="12"/>
        <v>0</v>
      </c>
      <c r="I201" s="42"/>
      <c r="M201" s="21">
        <f>IF(OR(ISERROR(FIND(DBCS(検索!C$3),DBCS(B201))),検索!C$3=""),0,1)</f>
        <v>0</v>
      </c>
      <c r="N201" s="22">
        <f>IF(OR(ISERROR(FIND(DBCS(検索!D$3),DBCS(C201))),検索!D$3=""),0,1)</f>
        <v>0</v>
      </c>
      <c r="O201" s="22">
        <f>IF(OR(ISERROR(FIND(検索!E$3,D201)),検索!E$3=""),0,1)</f>
        <v>0</v>
      </c>
      <c r="P201" s="20">
        <f>IF(OR(ISERROR(FIND(検索!F$3,E201)),検索!F$3=""),0,1)</f>
        <v>0</v>
      </c>
      <c r="Q201" s="20">
        <f>IF(OR(ISERROR(FIND(検索!G$3,F201)),検索!G$3=""),0,1)</f>
        <v>0</v>
      </c>
      <c r="R201" s="20">
        <f>IF(OR(検索!J$3="00000",M201&amp;N201&amp;O201&amp;P201&amp;Q201&lt;&gt;検索!J$3),0,1)</f>
        <v>0</v>
      </c>
      <c r="S201" s="20">
        <f t="shared" si="13"/>
        <v>0</v>
      </c>
      <c r="T201" s="21">
        <f>IF(OR(ISERROR(FIND(DBCS(検索!C$5),DBCS(B201))),検索!C$5=""),0,1)</f>
        <v>0</v>
      </c>
      <c r="U201" s="22">
        <f>IF(OR(ISERROR(FIND(DBCS(検索!D$5),DBCS(C201))),検索!D$5=""),0,1)</f>
        <v>0</v>
      </c>
      <c r="V201" s="22">
        <f>IF(OR(ISERROR(FIND(検索!E$5,D201)),検索!E$5=""),0,1)</f>
        <v>0</v>
      </c>
      <c r="W201" s="22">
        <f>IF(OR(ISERROR(FIND(検索!F$5,E201)),検索!F$5=""),0,1)</f>
        <v>0</v>
      </c>
      <c r="X201" s="22">
        <f>IF(OR(ISERROR(FIND(検索!G$5,F201)),検索!G$5=""),0,1)</f>
        <v>0</v>
      </c>
      <c r="Y201" s="20">
        <f>IF(OR(検索!J$5="00000",T201&amp;U201&amp;V201&amp;W201&amp;X201&lt;&gt;検索!J$5),0,1)</f>
        <v>0</v>
      </c>
      <c r="Z201" s="23">
        <f t="shared" si="14"/>
        <v>0</v>
      </c>
      <c r="AA201" s="20">
        <f>IF(OR(ISERROR(FIND(DBCS(検索!C$7),DBCS(B201))),検索!C$7=""),0,1)</f>
        <v>0</v>
      </c>
      <c r="AB201" s="20">
        <f>IF(OR(ISERROR(FIND(DBCS(検索!D$7),DBCS(C201))),検索!D$7=""),0,1)</f>
        <v>0</v>
      </c>
      <c r="AC201" s="20">
        <f>IF(OR(ISERROR(FIND(検索!E$7,D201)),検索!E$7=""),0,1)</f>
        <v>0</v>
      </c>
      <c r="AD201" s="20">
        <f>IF(OR(ISERROR(FIND(検索!F$7,E201)),検索!F$7=""),0,1)</f>
        <v>0</v>
      </c>
      <c r="AE201" s="20">
        <f>IF(OR(ISERROR(FIND(検索!G$7,F201)),検索!G$7=""),0,1)</f>
        <v>0</v>
      </c>
      <c r="AF201" s="22">
        <f>IF(OR(検索!J$7="00000",AA201&amp;AB201&amp;AC201&amp;AD201&amp;AE201&lt;&gt;検索!J$7),0,1)</f>
        <v>0</v>
      </c>
      <c r="AG201" s="23">
        <f t="shared" si="15"/>
        <v>0</v>
      </c>
      <c r="AH201" s="20">
        <f>IF(検索!K$3=0,R201,S201)</f>
        <v>0</v>
      </c>
      <c r="AI201" s="20">
        <f>IF(検索!K$5=0,Y201,Z201)</f>
        <v>0</v>
      </c>
      <c r="AJ201" s="20">
        <f>IF(検索!K$7=0,AF201,AG201)</f>
        <v>0</v>
      </c>
      <c r="AK201" s="38">
        <f>IF(IF(検索!J$5="00000",AH201,IF(検索!K$4=0,AH201+AI201,AH201*AI201)*IF(AND(検索!K$6=1,検索!J$7&lt;&gt;"00000"),AJ201,1)+IF(AND(検索!K$6=0,検索!J$7&lt;&gt;"00000"),AJ201,0))&gt;0,MAX($AK$2:AK200)+1,0)</f>
        <v>0</v>
      </c>
    </row>
    <row r="202" spans="7:37" ht="13.5" customHeight="1" x14ac:dyDescent="0.15">
      <c r="G202" s="3">
        <v>201</v>
      </c>
      <c r="H202" s="187">
        <f t="shared" si="12"/>
        <v>0</v>
      </c>
      <c r="I202" s="42"/>
      <c r="M202" s="21">
        <f>IF(OR(ISERROR(FIND(DBCS(検索!C$3),DBCS(B202))),検索!C$3=""),0,1)</f>
        <v>0</v>
      </c>
      <c r="N202" s="22">
        <f>IF(OR(ISERROR(FIND(DBCS(検索!D$3),DBCS(C202))),検索!D$3=""),0,1)</f>
        <v>0</v>
      </c>
      <c r="O202" s="22">
        <f>IF(OR(ISERROR(FIND(検索!E$3,D202)),検索!E$3=""),0,1)</f>
        <v>0</v>
      </c>
      <c r="P202" s="20">
        <f>IF(OR(ISERROR(FIND(検索!F$3,E202)),検索!F$3=""),0,1)</f>
        <v>0</v>
      </c>
      <c r="Q202" s="20">
        <f>IF(OR(ISERROR(FIND(検索!G$3,F202)),検索!G$3=""),0,1)</f>
        <v>0</v>
      </c>
      <c r="R202" s="20">
        <f>IF(OR(検索!J$3="00000",M202&amp;N202&amp;O202&amp;P202&amp;Q202&lt;&gt;検索!J$3),0,1)</f>
        <v>0</v>
      </c>
      <c r="S202" s="20">
        <f t="shared" si="13"/>
        <v>0</v>
      </c>
      <c r="T202" s="21">
        <f>IF(OR(ISERROR(FIND(DBCS(検索!C$5),DBCS(B202))),検索!C$5=""),0,1)</f>
        <v>0</v>
      </c>
      <c r="U202" s="22">
        <f>IF(OR(ISERROR(FIND(DBCS(検索!D$5),DBCS(C202))),検索!D$5=""),0,1)</f>
        <v>0</v>
      </c>
      <c r="V202" s="22">
        <f>IF(OR(ISERROR(FIND(検索!E$5,D202)),検索!E$5=""),0,1)</f>
        <v>0</v>
      </c>
      <c r="W202" s="22">
        <f>IF(OR(ISERROR(FIND(検索!F$5,E202)),検索!F$5=""),0,1)</f>
        <v>0</v>
      </c>
      <c r="X202" s="22">
        <f>IF(OR(ISERROR(FIND(検索!G$5,F202)),検索!G$5=""),0,1)</f>
        <v>0</v>
      </c>
      <c r="Y202" s="20">
        <f>IF(OR(検索!J$5="00000",T202&amp;U202&amp;V202&amp;W202&amp;X202&lt;&gt;検索!J$5),0,1)</f>
        <v>0</v>
      </c>
      <c r="Z202" s="23">
        <f t="shared" si="14"/>
        <v>0</v>
      </c>
      <c r="AA202" s="20">
        <f>IF(OR(ISERROR(FIND(DBCS(検索!C$7),DBCS(B202))),検索!C$7=""),0,1)</f>
        <v>0</v>
      </c>
      <c r="AB202" s="20">
        <f>IF(OR(ISERROR(FIND(DBCS(検索!D$7),DBCS(C202))),検索!D$7=""),0,1)</f>
        <v>0</v>
      </c>
      <c r="AC202" s="20">
        <f>IF(OR(ISERROR(FIND(検索!E$7,D202)),検索!E$7=""),0,1)</f>
        <v>0</v>
      </c>
      <c r="AD202" s="20">
        <f>IF(OR(ISERROR(FIND(検索!F$7,E202)),検索!F$7=""),0,1)</f>
        <v>0</v>
      </c>
      <c r="AE202" s="20">
        <f>IF(OR(ISERROR(FIND(検索!G$7,F202)),検索!G$7=""),0,1)</f>
        <v>0</v>
      </c>
      <c r="AF202" s="22">
        <f>IF(OR(検索!J$7="00000",AA202&amp;AB202&amp;AC202&amp;AD202&amp;AE202&lt;&gt;検索!J$7),0,1)</f>
        <v>0</v>
      </c>
      <c r="AG202" s="23">
        <f t="shared" si="15"/>
        <v>0</v>
      </c>
      <c r="AH202" s="20">
        <f>IF(検索!K$3=0,R202,S202)</f>
        <v>0</v>
      </c>
      <c r="AI202" s="20">
        <f>IF(検索!K$5=0,Y202,Z202)</f>
        <v>0</v>
      </c>
      <c r="AJ202" s="20">
        <f>IF(検索!K$7=0,AF202,AG202)</f>
        <v>0</v>
      </c>
      <c r="AK202" s="38">
        <f>IF(IF(検索!J$5="00000",AH202,IF(検索!K$4=0,AH202+AI202,AH202*AI202)*IF(AND(検索!K$6=1,検索!J$7&lt;&gt;"00000"),AJ202,1)+IF(AND(検索!K$6=0,検索!J$7&lt;&gt;"00000"),AJ202,0))&gt;0,MAX($AK$2:AK201)+1,0)</f>
        <v>0</v>
      </c>
    </row>
    <row r="203" spans="7:37" ht="13.5" customHeight="1" x14ac:dyDescent="0.15">
      <c r="G203" s="3">
        <v>202</v>
      </c>
      <c r="H203" s="187">
        <f t="shared" si="12"/>
        <v>0</v>
      </c>
      <c r="I203" s="42"/>
      <c r="M203" s="21">
        <f>IF(OR(ISERROR(FIND(DBCS(検索!C$3),DBCS(B203))),検索!C$3=""),0,1)</f>
        <v>0</v>
      </c>
      <c r="N203" s="22">
        <f>IF(OR(ISERROR(FIND(DBCS(検索!D$3),DBCS(C203))),検索!D$3=""),0,1)</f>
        <v>0</v>
      </c>
      <c r="O203" s="22">
        <f>IF(OR(ISERROR(FIND(検索!E$3,D203)),検索!E$3=""),0,1)</f>
        <v>0</v>
      </c>
      <c r="P203" s="20">
        <f>IF(OR(ISERROR(FIND(検索!F$3,E203)),検索!F$3=""),0,1)</f>
        <v>0</v>
      </c>
      <c r="Q203" s="20">
        <f>IF(OR(ISERROR(FIND(検索!G$3,F203)),検索!G$3=""),0,1)</f>
        <v>0</v>
      </c>
      <c r="R203" s="20">
        <f>IF(OR(検索!J$3="00000",M203&amp;N203&amp;O203&amp;P203&amp;Q203&lt;&gt;検索!J$3),0,1)</f>
        <v>0</v>
      </c>
      <c r="S203" s="20">
        <f t="shared" si="13"/>
        <v>0</v>
      </c>
      <c r="T203" s="21">
        <f>IF(OR(ISERROR(FIND(DBCS(検索!C$5),DBCS(B203))),検索!C$5=""),0,1)</f>
        <v>0</v>
      </c>
      <c r="U203" s="22">
        <f>IF(OR(ISERROR(FIND(DBCS(検索!D$5),DBCS(C203))),検索!D$5=""),0,1)</f>
        <v>0</v>
      </c>
      <c r="V203" s="22">
        <f>IF(OR(ISERROR(FIND(検索!E$5,D203)),検索!E$5=""),0,1)</f>
        <v>0</v>
      </c>
      <c r="W203" s="22">
        <f>IF(OR(ISERROR(FIND(検索!F$5,E203)),検索!F$5=""),0,1)</f>
        <v>0</v>
      </c>
      <c r="X203" s="22">
        <f>IF(OR(ISERROR(FIND(検索!G$5,F203)),検索!G$5=""),0,1)</f>
        <v>0</v>
      </c>
      <c r="Y203" s="20">
        <f>IF(OR(検索!J$5="00000",T203&amp;U203&amp;V203&amp;W203&amp;X203&lt;&gt;検索!J$5),0,1)</f>
        <v>0</v>
      </c>
      <c r="Z203" s="23">
        <f t="shared" si="14"/>
        <v>0</v>
      </c>
      <c r="AA203" s="20">
        <f>IF(OR(ISERROR(FIND(DBCS(検索!C$7),DBCS(B203))),検索!C$7=""),0,1)</f>
        <v>0</v>
      </c>
      <c r="AB203" s="20">
        <f>IF(OR(ISERROR(FIND(DBCS(検索!D$7),DBCS(C203))),検索!D$7=""),0,1)</f>
        <v>0</v>
      </c>
      <c r="AC203" s="20">
        <f>IF(OR(ISERROR(FIND(検索!E$7,D203)),検索!E$7=""),0,1)</f>
        <v>0</v>
      </c>
      <c r="AD203" s="20">
        <f>IF(OR(ISERROR(FIND(検索!F$7,E203)),検索!F$7=""),0,1)</f>
        <v>0</v>
      </c>
      <c r="AE203" s="20">
        <f>IF(OR(ISERROR(FIND(検索!G$7,F203)),検索!G$7=""),0,1)</f>
        <v>0</v>
      </c>
      <c r="AF203" s="22">
        <f>IF(OR(検索!J$7="00000",AA203&amp;AB203&amp;AC203&amp;AD203&amp;AE203&lt;&gt;検索!J$7),0,1)</f>
        <v>0</v>
      </c>
      <c r="AG203" s="23">
        <f t="shared" si="15"/>
        <v>0</v>
      </c>
      <c r="AH203" s="20">
        <f>IF(検索!K$3=0,R203,S203)</f>
        <v>0</v>
      </c>
      <c r="AI203" s="20">
        <f>IF(検索!K$5=0,Y203,Z203)</f>
        <v>0</v>
      </c>
      <c r="AJ203" s="20">
        <f>IF(検索!K$7=0,AF203,AG203)</f>
        <v>0</v>
      </c>
      <c r="AK203" s="38">
        <f>IF(IF(検索!J$5="00000",AH203,IF(検索!K$4=0,AH203+AI203,AH203*AI203)*IF(AND(検索!K$6=1,検索!J$7&lt;&gt;"00000"),AJ203,1)+IF(AND(検索!K$6=0,検索!J$7&lt;&gt;"00000"),AJ203,0))&gt;0,MAX($AK$2:AK202)+1,0)</f>
        <v>0</v>
      </c>
    </row>
    <row r="204" spans="7:37" ht="13.5" customHeight="1" x14ac:dyDescent="0.15">
      <c r="G204" s="3">
        <v>203</v>
      </c>
      <c r="H204" s="187">
        <f t="shared" si="12"/>
        <v>0</v>
      </c>
      <c r="I204" s="42"/>
      <c r="M204" s="21">
        <f>IF(OR(ISERROR(FIND(DBCS(検索!C$3),DBCS(B204))),検索!C$3=""),0,1)</f>
        <v>0</v>
      </c>
      <c r="N204" s="22">
        <f>IF(OR(ISERROR(FIND(DBCS(検索!D$3),DBCS(C204))),検索!D$3=""),0,1)</f>
        <v>0</v>
      </c>
      <c r="O204" s="22">
        <f>IF(OR(ISERROR(FIND(検索!E$3,D204)),検索!E$3=""),0,1)</f>
        <v>0</v>
      </c>
      <c r="P204" s="20">
        <f>IF(OR(ISERROR(FIND(検索!F$3,E204)),検索!F$3=""),0,1)</f>
        <v>0</v>
      </c>
      <c r="Q204" s="20">
        <f>IF(OR(ISERROR(FIND(検索!G$3,F204)),検索!G$3=""),0,1)</f>
        <v>0</v>
      </c>
      <c r="R204" s="20">
        <f>IF(OR(検索!J$3="00000",M204&amp;N204&amp;O204&amp;P204&amp;Q204&lt;&gt;検索!J$3),0,1)</f>
        <v>0</v>
      </c>
      <c r="S204" s="20">
        <f t="shared" si="13"/>
        <v>0</v>
      </c>
      <c r="T204" s="21">
        <f>IF(OR(ISERROR(FIND(DBCS(検索!C$5),DBCS(B204))),検索!C$5=""),0,1)</f>
        <v>0</v>
      </c>
      <c r="U204" s="22">
        <f>IF(OR(ISERROR(FIND(DBCS(検索!D$5),DBCS(C204))),検索!D$5=""),0,1)</f>
        <v>0</v>
      </c>
      <c r="V204" s="22">
        <f>IF(OR(ISERROR(FIND(検索!E$5,D204)),検索!E$5=""),0,1)</f>
        <v>0</v>
      </c>
      <c r="W204" s="22">
        <f>IF(OR(ISERROR(FIND(検索!F$5,E204)),検索!F$5=""),0,1)</f>
        <v>0</v>
      </c>
      <c r="X204" s="22">
        <f>IF(OR(ISERROR(FIND(検索!G$5,F204)),検索!G$5=""),0,1)</f>
        <v>0</v>
      </c>
      <c r="Y204" s="20">
        <f>IF(OR(検索!J$5="00000",T204&amp;U204&amp;V204&amp;W204&amp;X204&lt;&gt;検索!J$5),0,1)</f>
        <v>0</v>
      </c>
      <c r="Z204" s="23">
        <f t="shared" si="14"/>
        <v>0</v>
      </c>
      <c r="AA204" s="20">
        <f>IF(OR(ISERROR(FIND(DBCS(検索!C$7),DBCS(B204))),検索!C$7=""),0,1)</f>
        <v>0</v>
      </c>
      <c r="AB204" s="20">
        <f>IF(OR(ISERROR(FIND(DBCS(検索!D$7),DBCS(C204))),検索!D$7=""),0,1)</f>
        <v>0</v>
      </c>
      <c r="AC204" s="20">
        <f>IF(OR(ISERROR(FIND(検索!E$7,D204)),検索!E$7=""),0,1)</f>
        <v>0</v>
      </c>
      <c r="AD204" s="20">
        <f>IF(OR(ISERROR(FIND(検索!F$7,E204)),検索!F$7=""),0,1)</f>
        <v>0</v>
      </c>
      <c r="AE204" s="20">
        <f>IF(OR(ISERROR(FIND(検索!G$7,F204)),検索!G$7=""),0,1)</f>
        <v>0</v>
      </c>
      <c r="AF204" s="22">
        <f>IF(OR(検索!J$7="00000",AA204&amp;AB204&amp;AC204&amp;AD204&amp;AE204&lt;&gt;検索!J$7),0,1)</f>
        <v>0</v>
      </c>
      <c r="AG204" s="23">
        <f t="shared" si="15"/>
        <v>0</v>
      </c>
      <c r="AH204" s="20">
        <f>IF(検索!K$3=0,R204,S204)</f>
        <v>0</v>
      </c>
      <c r="AI204" s="20">
        <f>IF(検索!K$5=0,Y204,Z204)</f>
        <v>0</v>
      </c>
      <c r="AJ204" s="20">
        <f>IF(検索!K$7=0,AF204,AG204)</f>
        <v>0</v>
      </c>
      <c r="AK204" s="38">
        <f>IF(IF(検索!J$5="00000",AH204,IF(検索!K$4=0,AH204+AI204,AH204*AI204)*IF(AND(検索!K$6=1,検索!J$7&lt;&gt;"00000"),AJ204,1)+IF(AND(検索!K$6=0,検索!J$7&lt;&gt;"00000"),AJ204,0))&gt;0,MAX($AK$2:AK203)+1,0)</f>
        <v>0</v>
      </c>
    </row>
    <row r="205" spans="7:37" ht="13.5" customHeight="1" x14ac:dyDescent="0.15">
      <c r="G205" s="3">
        <v>204</v>
      </c>
      <c r="H205" s="187">
        <f t="shared" si="12"/>
        <v>0</v>
      </c>
      <c r="I205" s="42"/>
      <c r="M205" s="21">
        <f>IF(OR(ISERROR(FIND(DBCS(検索!C$3),DBCS(B205))),検索!C$3=""),0,1)</f>
        <v>0</v>
      </c>
      <c r="N205" s="22">
        <f>IF(OR(ISERROR(FIND(DBCS(検索!D$3),DBCS(C205))),検索!D$3=""),0,1)</f>
        <v>0</v>
      </c>
      <c r="O205" s="22">
        <f>IF(OR(ISERROR(FIND(検索!E$3,D205)),検索!E$3=""),0,1)</f>
        <v>0</v>
      </c>
      <c r="P205" s="20">
        <f>IF(OR(ISERROR(FIND(検索!F$3,E205)),検索!F$3=""),0,1)</f>
        <v>0</v>
      </c>
      <c r="Q205" s="20">
        <f>IF(OR(ISERROR(FIND(検索!G$3,F205)),検索!G$3=""),0,1)</f>
        <v>0</v>
      </c>
      <c r="R205" s="20">
        <f>IF(OR(検索!J$3="00000",M205&amp;N205&amp;O205&amp;P205&amp;Q205&lt;&gt;検索!J$3),0,1)</f>
        <v>0</v>
      </c>
      <c r="S205" s="20">
        <f t="shared" si="13"/>
        <v>0</v>
      </c>
      <c r="T205" s="21">
        <f>IF(OR(ISERROR(FIND(DBCS(検索!C$5),DBCS(B205))),検索!C$5=""),0,1)</f>
        <v>0</v>
      </c>
      <c r="U205" s="22">
        <f>IF(OR(ISERROR(FIND(DBCS(検索!D$5),DBCS(C205))),検索!D$5=""),0,1)</f>
        <v>0</v>
      </c>
      <c r="V205" s="22">
        <f>IF(OR(ISERROR(FIND(検索!E$5,D205)),検索!E$5=""),0,1)</f>
        <v>0</v>
      </c>
      <c r="W205" s="22">
        <f>IF(OR(ISERROR(FIND(検索!F$5,E205)),検索!F$5=""),0,1)</f>
        <v>0</v>
      </c>
      <c r="X205" s="22">
        <f>IF(OR(ISERROR(FIND(検索!G$5,F205)),検索!G$5=""),0,1)</f>
        <v>0</v>
      </c>
      <c r="Y205" s="20">
        <f>IF(OR(検索!J$5="00000",T205&amp;U205&amp;V205&amp;W205&amp;X205&lt;&gt;検索!J$5),0,1)</f>
        <v>0</v>
      </c>
      <c r="Z205" s="23">
        <f t="shared" si="14"/>
        <v>0</v>
      </c>
      <c r="AA205" s="20">
        <f>IF(OR(ISERROR(FIND(DBCS(検索!C$7),DBCS(B205))),検索!C$7=""),0,1)</f>
        <v>0</v>
      </c>
      <c r="AB205" s="20">
        <f>IF(OR(ISERROR(FIND(DBCS(検索!D$7),DBCS(C205))),検索!D$7=""),0,1)</f>
        <v>0</v>
      </c>
      <c r="AC205" s="20">
        <f>IF(OR(ISERROR(FIND(検索!E$7,D205)),検索!E$7=""),0,1)</f>
        <v>0</v>
      </c>
      <c r="AD205" s="20">
        <f>IF(OR(ISERROR(FIND(検索!F$7,E205)),検索!F$7=""),0,1)</f>
        <v>0</v>
      </c>
      <c r="AE205" s="20">
        <f>IF(OR(ISERROR(FIND(検索!G$7,F205)),検索!G$7=""),0,1)</f>
        <v>0</v>
      </c>
      <c r="AF205" s="22">
        <f>IF(OR(検索!J$7="00000",AA205&amp;AB205&amp;AC205&amp;AD205&amp;AE205&lt;&gt;検索!J$7),0,1)</f>
        <v>0</v>
      </c>
      <c r="AG205" s="23">
        <f t="shared" si="15"/>
        <v>0</v>
      </c>
      <c r="AH205" s="20">
        <f>IF(検索!K$3=0,R205,S205)</f>
        <v>0</v>
      </c>
      <c r="AI205" s="20">
        <f>IF(検索!K$5=0,Y205,Z205)</f>
        <v>0</v>
      </c>
      <c r="AJ205" s="20">
        <f>IF(検索!K$7=0,AF205,AG205)</f>
        <v>0</v>
      </c>
      <c r="AK205" s="38">
        <f>IF(IF(検索!J$5="00000",AH205,IF(検索!K$4=0,AH205+AI205,AH205*AI205)*IF(AND(検索!K$6=1,検索!J$7&lt;&gt;"00000"),AJ205,1)+IF(AND(検索!K$6=0,検索!J$7&lt;&gt;"00000"),AJ205,0))&gt;0,MAX($AK$2:AK204)+1,0)</f>
        <v>0</v>
      </c>
    </row>
    <row r="206" spans="7:37" ht="13.5" customHeight="1" x14ac:dyDescent="0.15">
      <c r="G206" s="3">
        <v>205</v>
      </c>
      <c r="H206" s="187">
        <f t="shared" si="12"/>
        <v>0</v>
      </c>
      <c r="I206" s="42"/>
      <c r="M206" s="21">
        <f>IF(OR(ISERROR(FIND(DBCS(検索!C$3),DBCS(B206))),検索!C$3=""),0,1)</f>
        <v>0</v>
      </c>
      <c r="N206" s="22">
        <f>IF(OR(ISERROR(FIND(DBCS(検索!D$3),DBCS(C206))),検索!D$3=""),0,1)</f>
        <v>0</v>
      </c>
      <c r="O206" s="22">
        <f>IF(OR(ISERROR(FIND(検索!E$3,D206)),検索!E$3=""),0,1)</f>
        <v>0</v>
      </c>
      <c r="P206" s="20">
        <f>IF(OR(ISERROR(FIND(検索!F$3,E206)),検索!F$3=""),0,1)</f>
        <v>0</v>
      </c>
      <c r="Q206" s="20">
        <f>IF(OR(ISERROR(FIND(検索!G$3,F206)),検索!G$3=""),0,1)</f>
        <v>0</v>
      </c>
      <c r="R206" s="20">
        <f>IF(OR(検索!J$3="00000",M206&amp;N206&amp;O206&amp;P206&amp;Q206&lt;&gt;検索!J$3),0,1)</f>
        <v>0</v>
      </c>
      <c r="S206" s="20">
        <f t="shared" si="13"/>
        <v>0</v>
      </c>
      <c r="T206" s="21">
        <f>IF(OR(ISERROR(FIND(DBCS(検索!C$5),DBCS(B206))),検索!C$5=""),0,1)</f>
        <v>0</v>
      </c>
      <c r="U206" s="22">
        <f>IF(OR(ISERROR(FIND(DBCS(検索!D$5),DBCS(C206))),検索!D$5=""),0,1)</f>
        <v>0</v>
      </c>
      <c r="V206" s="22">
        <f>IF(OR(ISERROR(FIND(検索!E$5,D206)),検索!E$5=""),0,1)</f>
        <v>0</v>
      </c>
      <c r="W206" s="22">
        <f>IF(OR(ISERROR(FIND(検索!F$5,E206)),検索!F$5=""),0,1)</f>
        <v>0</v>
      </c>
      <c r="X206" s="22">
        <f>IF(OR(ISERROR(FIND(検索!G$5,F206)),検索!G$5=""),0,1)</f>
        <v>0</v>
      </c>
      <c r="Y206" s="20">
        <f>IF(OR(検索!J$5="00000",T206&amp;U206&amp;V206&amp;W206&amp;X206&lt;&gt;検索!J$5),0,1)</f>
        <v>0</v>
      </c>
      <c r="Z206" s="23">
        <f t="shared" si="14"/>
        <v>0</v>
      </c>
      <c r="AA206" s="20">
        <f>IF(OR(ISERROR(FIND(DBCS(検索!C$7),DBCS(B206))),検索!C$7=""),0,1)</f>
        <v>0</v>
      </c>
      <c r="AB206" s="20">
        <f>IF(OR(ISERROR(FIND(DBCS(検索!D$7),DBCS(C206))),検索!D$7=""),0,1)</f>
        <v>0</v>
      </c>
      <c r="AC206" s="20">
        <f>IF(OR(ISERROR(FIND(検索!E$7,D206)),検索!E$7=""),0,1)</f>
        <v>0</v>
      </c>
      <c r="AD206" s="20">
        <f>IF(OR(ISERROR(FIND(検索!F$7,E206)),検索!F$7=""),0,1)</f>
        <v>0</v>
      </c>
      <c r="AE206" s="20">
        <f>IF(OR(ISERROR(FIND(検索!G$7,F206)),検索!G$7=""),0,1)</f>
        <v>0</v>
      </c>
      <c r="AF206" s="22">
        <f>IF(OR(検索!J$7="00000",AA206&amp;AB206&amp;AC206&amp;AD206&amp;AE206&lt;&gt;検索!J$7),0,1)</f>
        <v>0</v>
      </c>
      <c r="AG206" s="23">
        <f t="shared" si="15"/>
        <v>0</v>
      </c>
      <c r="AH206" s="20">
        <f>IF(検索!K$3=0,R206,S206)</f>
        <v>0</v>
      </c>
      <c r="AI206" s="20">
        <f>IF(検索!K$5=0,Y206,Z206)</f>
        <v>0</v>
      </c>
      <c r="AJ206" s="20">
        <f>IF(検索!K$7=0,AF206,AG206)</f>
        <v>0</v>
      </c>
      <c r="AK206" s="38">
        <f>IF(IF(検索!J$5="00000",AH206,IF(検索!K$4=0,AH206+AI206,AH206*AI206)*IF(AND(検索!K$6=1,検索!J$7&lt;&gt;"00000"),AJ206,1)+IF(AND(検索!K$6=0,検索!J$7&lt;&gt;"00000"),AJ206,0))&gt;0,MAX($AK$2:AK205)+1,0)</f>
        <v>0</v>
      </c>
    </row>
    <row r="207" spans="7:37" ht="13.5" customHeight="1" x14ac:dyDescent="0.15">
      <c r="G207" s="3">
        <v>206</v>
      </c>
      <c r="H207" s="187">
        <f t="shared" si="12"/>
        <v>0</v>
      </c>
      <c r="I207" s="42"/>
      <c r="M207" s="21">
        <f>IF(OR(ISERROR(FIND(DBCS(検索!C$3),DBCS(B207))),検索!C$3=""),0,1)</f>
        <v>0</v>
      </c>
      <c r="N207" s="22">
        <f>IF(OR(ISERROR(FIND(DBCS(検索!D$3),DBCS(C207))),検索!D$3=""),0,1)</f>
        <v>0</v>
      </c>
      <c r="O207" s="22">
        <f>IF(OR(ISERROR(FIND(検索!E$3,D207)),検索!E$3=""),0,1)</f>
        <v>0</v>
      </c>
      <c r="P207" s="20">
        <f>IF(OR(ISERROR(FIND(検索!F$3,E207)),検索!F$3=""),0,1)</f>
        <v>0</v>
      </c>
      <c r="Q207" s="20">
        <f>IF(OR(ISERROR(FIND(検索!G$3,F207)),検索!G$3=""),0,1)</f>
        <v>0</v>
      </c>
      <c r="R207" s="20">
        <f>IF(OR(検索!J$3="00000",M207&amp;N207&amp;O207&amp;P207&amp;Q207&lt;&gt;検索!J$3),0,1)</f>
        <v>0</v>
      </c>
      <c r="S207" s="20">
        <f t="shared" si="13"/>
        <v>0</v>
      </c>
      <c r="T207" s="21">
        <f>IF(OR(ISERROR(FIND(DBCS(検索!C$5),DBCS(B207))),検索!C$5=""),0,1)</f>
        <v>0</v>
      </c>
      <c r="U207" s="22">
        <f>IF(OR(ISERROR(FIND(DBCS(検索!D$5),DBCS(C207))),検索!D$5=""),0,1)</f>
        <v>0</v>
      </c>
      <c r="V207" s="22">
        <f>IF(OR(ISERROR(FIND(検索!E$5,D207)),検索!E$5=""),0,1)</f>
        <v>0</v>
      </c>
      <c r="W207" s="22">
        <f>IF(OR(ISERROR(FIND(検索!F$5,E207)),検索!F$5=""),0,1)</f>
        <v>0</v>
      </c>
      <c r="X207" s="22">
        <f>IF(OR(ISERROR(FIND(検索!G$5,F207)),検索!G$5=""),0,1)</f>
        <v>0</v>
      </c>
      <c r="Y207" s="20">
        <f>IF(OR(検索!J$5="00000",T207&amp;U207&amp;V207&amp;W207&amp;X207&lt;&gt;検索!J$5),0,1)</f>
        <v>0</v>
      </c>
      <c r="Z207" s="23">
        <f t="shared" si="14"/>
        <v>0</v>
      </c>
      <c r="AA207" s="20">
        <f>IF(OR(ISERROR(FIND(DBCS(検索!C$7),DBCS(B207))),検索!C$7=""),0,1)</f>
        <v>0</v>
      </c>
      <c r="AB207" s="20">
        <f>IF(OR(ISERROR(FIND(DBCS(検索!D$7),DBCS(C207))),検索!D$7=""),0,1)</f>
        <v>0</v>
      </c>
      <c r="AC207" s="20">
        <f>IF(OR(ISERROR(FIND(検索!E$7,D207)),検索!E$7=""),0,1)</f>
        <v>0</v>
      </c>
      <c r="AD207" s="20">
        <f>IF(OR(ISERROR(FIND(検索!F$7,E207)),検索!F$7=""),0,1)</f>
        <v>0</v>
      </c>
      <c r="AE207" s="20">
        <f>IF(OR(ISERROR(FIND(検索!G$7,F207)),検索!G$7=""),0,1)</f>
        <v>0</v>
      </c>
      <c r="AF207" s="22">
        <f>IF(OR(検索!J$7="00000",AA207&amp;AB207&amp;AC207&amp;AD207&amp;AE207&lt;&gt;検索!J$7),0,1)</f>
        <v>0</v>
      </c>
      <c r="AG207" s="23">
        <f t="shared" si="15"/>
        <v>0</v>
      </c>
      <c r="AH207" s="20">
        <f>IF(検索!K$3=0,R207,S207)</f>
        <v>0</v>
      </c>
      <c r="AI207" s="20">
        <f>IF(検索!K$5=0,Y207,Z207)</f>
        <v>0</v>
      </c>
      <c r="AJ207" s="20">
        <f>IF(検索!K$7=0,AF207,AG207)</f>
        <v>0</v>
      </c>
      <c r="AK207" s="38">
        <f>IF(IF(検索!J$5="00000",AH207,IF(検索!K$4=0,AH207+AI207,AH207*AI207)*IF(AND(検索!K$6=1,検索!J$7&lt;&gt;"00000"),AJ207,1)+IF(AND(検索!K$6=0,検索!J$7&lt;&gt;"00000"),AJ207,0))&gt;0,MAX($AK$2:AK206)+1,0)</f>
        <v>0</v>
      </c>
    </row>
    <row r="208" spans="7:37" ht="13.5" customHeight="1" x14ac:dyDescent="0.15">
      <c r="G208" s="3">
        <v>207</v>
      </c>
      <c r="H208" s="187">
        <f t="shared" si="12"/>
        <v>0</v>
      </c>
      <c r="I208" s="42"/>
      <c r="M208" s="21">
        <f>IF(OR(ISERROR(FIND(DBCS(検索!C$3),DBCS(B208))),検索!C$3=""),0,1)</f>
        <v>0</v>
      </c>
      <c r="N208" s="22">
        <f>IF(OR(ISERROR(FIND(DBCS(検索!D$3),DBCS(C208))),検索!D$3=""),0,1)</f>
        <v>0</v>
      </c>
      <c r="O208" s="22">
        <f>IF(OR(ISERROR(FIND(検索!E$3,D208)),検索!E$3=""),0,1)</f>
        <v>0</v>
      </c>
      <c r="P208" s="20">
        <f>IF(OR(ISERROR(FIND(検索!F$3,E208)),検索!F$3=""),0,1)</f>
        <v>0</v>
      </c>
      <c r="Q208" s="20">
        <f>IF(OR(ISERROR(FIND(検索!G$3,F208)),検索!G$3=""),0,1)</f>
        <v>0</v>
      </c>
      <c r="R208" s="20">
        <f>IF(OR(検索!J$3="00000",M208&amp;N208&amp;O208&amp;P208&amp;Q208&lt;&gt;検索!J$3),0,1)</f>
        <v>0</v>
      </c>
      <c r="S208" s="20">
        <f t="shared" si="13"/>
        <v>0</v>
      </c>
      <c r="T208" s="21">
        <f>IF(OR(ISERROR(FIND(DBCS(検索!C$5),DBCS(B208))),検索!C$5=""),0,1)</f>
        <v>0</v>
      </c>
      <c r="U208" s="22">
        <f>IF(OR(ISERROR(FIND(DBCS(検索!D$5),DBCS(C208))),検索!D$5=""),0,1)</f>
        <v>0</v>
      </c>
      <c r="V208" s="22">
        <f>IF(OR(ISERROR(FIND(検索!E$5,D208)),検索!E$5=""),0,1)</f>
        <v>0</v>
      </c>
      <c r="W208" s="22">
        <f>IF(OR(ISERROR(FIND(検索!F$5,E208)),検索!F$5=""),0,1)</f>
        <v>0</v>
      </c>
      <c r="X208" s="22">
        <f>IF(OR(ISERROR(FIND(検索!G$5,F208)),検索!G$5=""),0,1)</f>
        <v>0</v>
      </c>
      <c r="Y208" s="20">
        <f>IF(OR(検索!J$5="00000",T208&amp;U208&amp;V208&amp;W208&amp;X208&lt;&gt;検索!J$5),0,1)</f>
        <v>0</v>
      </c>
      <c r="Z208" s="23">
        <f t="shared" si="14"/>
        <v>0</v>
      </c>
      <c r="AA208" s="20">
        <f>IF(OR(ISERROR(FIND(DBCS(検索!C$7),DBCS(B208))),検索!C$7=""),0,1)</f>
        <v>0</v>
      </c>
      <c r="AB208" s="20">
        <f>IF(OR(ISERROR(FIND(DBCS(検索!D$7),DBCS(C208))),検索!D$7=""),0,1)</f>
        <v>0</v>
      </c>
      <c r="AC208" s="20">
        <f>IF(OR(ISERROR(FIND(検索!E$7,D208)),検索!E$7=""),0,1)</f>
        <v>0</v>
      </c>
      <c r="AD208" s="20">
        <f>IF(OR(ISERROR(FIND(検索!F$7,E208)),検索!F$7=""),0,1)</f>
        <v>0</v>
      </c>
      <c r="AE208" s="20">
        <f>IF(OR(ISERROR(FIND(検索!G$7,F208)),検索!G$7=""),0,1)</f>
        <v>0</v>
      </c>
      <c r="AF208" s="22">
        <f>IF(OR(検索!J$7="00000",AA208&amp;AB208&amp;AC208&amp;AD208&amp;AE208&lt;&gt;検索!J$7),0,1)</f>
        <v>0</v>
      </c>
      <c r="AG208" s="23">
        <f t="shared" si="15"/>
        <v>0</v>
      </c>
      <c r="AH208" s="20">
        <f>IF(検索!K$3=0,R208,S208)</f>
        <v>0</v>
      </c>
      <c r="AI208" s="20">
        <f>IF(検索!K$5=0,Y208,Z208)</f>
        <v>0</v>
      </c>
      <c r="AJ208" s="20">
        <f>IF(検索!K$7=0,AF208,AG208)</f>
        <v>0</v>
      </c>
      <c r="AK208" s="38">
        <f>IF(IF(検索!J$5="00000",AH208,IF(検索!K$4=0,AH208+AI208,AH208*AI208)*IF(AND(検索!K$6=1,検索!J$7&lt;&gt;"00000"),AJ208,1)+IF(AND(検索!K$6=0,検索!J$7&lt;&gt;"00000"),AJ208,0))&gt;0,MAX($AK$2:AK207)+1,0)</f>
        <v>0</v>
      </c>
    </row>
    <row r="209" spans="7:37" ht="13.5" customHeight="1" x14ac:dyDescent="0.15">
      <c r="G209" s="3">
        <v>208</v>
      </c>
      <c r="H209" s="187">
        <f t="shared" si="12"/>
        <v>0</v>
      </c>
      <c r="I209" s="42"/>
      <c r="M209" s="21">
        <f>IF(OR(ISERROR(FIND(DBCS(検索!C$3),DBCS(B209))),検索!C$3=""),0,1)</f>
        <v>0</v>
      </c>
      <c r="N209" s="22">
        <f>IF(OR(ISERROR(FIND(DBCS(検索!D$3),DBCS(C209))),検索!D$3=""),0,1)</f>
        <v>0</v>
      </c>
      <c r="O209" s="22">
        <f>IF(OR(ISERROR(FIND(検索!E$3,D209)),検索!E$3=""),0,1)</f>
        <v>0</v>
      </c>
      <c r="P209" s="20">
        <f>IF(OR(ISERROR(FIND(検索!F$3,E209)),検索!F$3=""),0,1)</f>
        <v>0</v>
      </c>
      <c r="Q209" s="20">
        <f>IF(OR(ISERROR(FIND(検索!G$3,F209)),検索!G$3=""),0,1)</f>
        <v>0</v>
      </c>
      <c r="R209" s="20">
        <f>IF(OR(検索!J$3="00000",M209&amp;N209&amp;O209&amp;P209&amp;Q209&lt;&gt;検索!J$3),0,1)</f>
        <v>0</v>
      </c>
      <c r="S209" s="20">
        <f t="shared" si="13"/>
        <v>0</v>
      </c>
      <c r="T209" s="21">
        <f>IF(OR(ISERROR(FIND(DBCS(検索!C$5),DBCS(B209))),検索!C$5=""),0,1)</f>
        <v>0</v>
      </c>
      <c r="U209" s="22">
        <f>IF(OR(ISERROR(FIND(DBCS(検索!D$5),DBCS(C209))),検索!D$5=""),0,1)</f>
        <v>0</v>
      </c>
      <c r="V209" s="22">
        <f>IF(OR(ISERROR(FIND(検索!E$5,D209)),検索!E$5=""),0,1)</f>
        <v>0</v>
      </c>
      <c r="W209" s="22">
        <f>IF(OR(ISERROR(FIND(検索!F$5,E209)),検索!F$5=""),0,1)</f>
        <v>0</v>
      </c>
      <c r="X209" s="22">
        <f>IF(OR(ISERROR(FIND(検索!G$5,F209)),検索!G$5=""),0,1)</f>
        <v>0</v>
      </c>
      <c r="Y209" s="20">
        <f>IF(OR(検索!J$5="00000",T209&amp;U209&amp;V209&amp;W209&amp;X209&lt;&gt;検索!J$5),0,1)</f>
        <v>0</v>
      </c>
      <c r="Z209" s="23">
        <f t="shared" si="14"/>
        <v>0</v>
      </c>
      <c r="AA209" s="20">
        <f>IF(OR(ISERROR(FIND(DBCS(検索!C$7),DBCS(B209))),検索!C$7=""),0,1)</f>
        <v>0</v>
      </c>
      <c r="AB209" s="20">
        <f>IF(OR(ISERROR(FIND(DBCS(検索!D$7),DBCS(C209))),検索!D$7=""),0,1)</f>
        <v>0</v>
      </c>
      <c r="AC209" s="20">
        <f>IF(OR(ISERROR(FIND(検索!E$7,D209)),検索!E$7=""),0,1)</f>
        <v>0</v>
      </c>
      <c r="AD209" s="20">
        <f>IF(OR(ISERROR(FIND(検索!F$7,E209)),検索!F$7=""),0,1)</f>
        <v>0</v>
      </c>
      <c r="AE209" s="20">
        <f>IF(OR(ISERROR(FIND(検索!G$7,F209)),検索!G$7=""),0,1)</f>
        <v>0</v>
      </c>
      <c r="AF209" s="22">
        <f>IF(OR(検索!J$7="00000",AA209&amp;AB209&amp;AC209&amp;AD209&amp;AE209&lt;&gt;検索!J$7),0,1)</f>
        <v>0</v>
      </c>
      <c r="AG209" s="23">
        <f t="shared" si="15"/>
        <v>0</v>
      </c>
      <c r="AH209" s="20">
        <f>IF(検索!K$3=0,R209,S209)</f>
        <v>0</v>
      </c>
      <c r="AI209" s="20">
        <f>IF(検索!K$5=0,Y209,Z209)</f>
        <v>0</v>
      </c>
      <c r="AJ209" s="20">
        <f>IF(検索!K$7=0,AF209,AG209)</f>
        <v>0</v>
      </c>
      <c r="AK209" s="38">
        <f>IF(IF(検索!J$5="00000",AH209,IF(検索!K$4=0,AH209+AI209,AH209*AI209)*IF(AND(検索!K$6=1,検索!J$7&lt;&gt;"00000"),AJ209,1)+IF(AND(検索!K$6=0,検索!J$7&lt;&gt;"00000"),AJ209,0))&gt;0,MAX($AK$2:AK208)+1,0)</f>
        <v>0</v>
      </c>
    </row>
    <row r="210" spans="7:37" ht="13.5" customHeight="1" x14ac:dyDescent="0.15">
      <c r="G210" s="3">
        <v>209</v>
      </c>
      <c r="H210" s="187">
        <f t="shared" si="12"/>
        <v>0</v>
      </c>
      <c r="I210" s="42"/>
      <c r="M210" s="21">
        <f>IF(OR(ISERROR(FIND(DBCS(検索!C$3),DBCS(B210))),検索!C$3=""),0,1)</f>
        <v>0</v>
      </c>
      <c r="N210" s="22">
        <f>IF(OR(ISERROR(FIND(DBCS(検索!D$3),DBCS(C210))),検索!D$3=""),0,1)</f>
        <v>0</v>
      </c>
      <c r="O210" s="22">
        <f>IF(OR(ISERROR(FIND(検索!E$3,D210)),検索!E$3=""),0,1)</f>
        <v>0</v>
      </c>
      <c r="P210" s="20">
        <f>IF(OR(ISERROR(FIND(検索!F$3,E210)),検索!F$3=""),0,1)</f>
        <v>0</v>
      </c>
      <c r="Q210" s="20">
        <f>IF(OR(ISERROR(FIND(検索!G$3,F210)),検索!G$3=""),0,1)</f>
        <v>0</v>
      </c>
      <c r="R210" s="20">
        <f>IF(OR(検索!J$3="00000",M210&amp;N210&amp;O210&amp;P210&amp;Q210&lt;&gt;検索!J$3),0,1)</f>
        <v>0</v>
      </c>
      <c r="S210" s="20">
        <f t="shared" si="13"/>
        <v>0</v>
      </c>
      <c r="T210" s="21">
        <f>IF(OR(ISERROR(FIND(DBCS(検索!C$5),DBCS(B210))),検索!C$5=""),0,1)</f>
        <v>0</v>
      </c>
      <c r="U210" s="22">
        <f>IF(OR(ISERROR(FIND(DBCS(検索!D$5),DBCS(C210))),検索!D$5=""),0,1)</f>
        <v>0</v>
      </c>
      <c r="V210" s="22">
        <f>IF(OR(ISERROR(FIND(検索!E$5,D210)),検索!E$5=""),0,1)</f>
        <v>0</v>
      </c>
      <c r="W210" s="22">
        <f>IF(OR(ISERROR(FIND(検索!F$5,E210)),検索!F$5=""),0,1)</f>
        <v>0</v>
      </c>
      <c r="X210" s="22">
        <f>IF(OR(ISERROR(FIND(検索!G$5,F210)),検索!G$5=""),0,1)</f>
        <v>0</v>
      </c>
      <c r="Y210" s="20">
        <f>IF(OR(検索!J$5="00000",T210&amp;U210&amp;V210&amp;W210&amp;X210&lt;&gt;検索!J$5),0,1)</f>
        <v>0</v>
      </c>
      <c r="Z210" s="23">
        <f t="shared" si="14"/>
        <v>0</v>
      </c>
      <c r="AA210" s="20">
        <f>IF(OR(ISERROR(FIND(DBCS(検索!C$7),DBCS(B210))),検索!C$7=""),0,1)</f>
        <v>0</v>
      </c>
      <c r="AB210" s="20">
        <f>IF(OR(ISERROR(FIND(DBCS(検索!D$7),DBCS(C210))),検索!D$7=""),0,1)</f>
        <v>0</v>
      </c>
      <c r="AC210" s="20">
        <f>IF(OR(ISERROR(FIND(検索!E$7,D210)),検索!E$7=""),0,1)</f>
        <v>0</v>
      </c>
      <c r="AD210" s="20">
        <f>IF(OR(ISERROR(FIND(検索!F$7,E210)),検索!F$7=""),0,1)</f>
        <v>0</v>
      </c>
      <c r="AE210" s="20">
        <f>IF(OR(ISERROR(FIND(検索!G$7,F210)),検索!G$7=""),0,1)</f>
        <v>0</v>
      </c>
      <c r="AF210" s="22">
        <f>IF(OR(検索!J$7="00000",AA210&amp;AB210&amp;AC210&amp;AD210&amp;AE210&lt;&gt;検索!J$7),0,1)</f>
        <v>0</v>
      </c>
      <c r="AG210" s="23">
        <f t="shared" si="15"/>
        <v>0</v>
      </c>
      <c r="AH210" s="20">
        <f>IF(検索!K$3=0,R210,S210)</f>
        <v>0</v>
      </c>
      <c r="AI210" s="20">
        <f>IF(検索!K$5=0,Y210,Z210)</f>
        <v>0</v>
      </c>
      <c r="AJ210" s="20">
        <f>IF(検索!K$7=0,AF210,AG210)</f>
        <v>0</v>
      </c>
      <c r="AK210" s="38">
        <f>IF(IF(検索!J$5="00000",AH210,IF(検索!K$4=0,AH210+AI210,AH210*AI210)*IF(AND(検索!K$6=1,検索!J$7&lt;&gt;"00000"),AJ210,1)+IF(AND(検索!K$6=0,検索!J$7&lt;&gt;"00000"),AJ210,0))&gt;0,MAX($AK$2:AK209)+1,0)</f>
        <v>0</v>
      </c>
    </row>
    <row r="211" spans="7:37" ht="13.5" customHeight="1" x14ac:dyDescent="0.15">
      <c r="G211" s="3">
        <v>210</v>
      </c>
      <c r="H211" s="187">
        <f t="shared" si="12"/>
        <v>0</v>
      </c>
      <c r="I211" s="42"/>
      <c r="M211" s="21">
        <f>IF(OR(ISERROR(FIND(DBCS(検索!C$3),DBCS(B211))),検索!C$3=""),0,1)</f>
        <v>0</v>
      </c>
      <c r="N211" s="22">
        <f>IF(OR(ISERROR(FIND(DBCS(検索!D$3),DBCS(C211))),検索!D$3=""),0,1)</f>
        <v>0</v>
      </c>
      <c r="O211" s="22">
        <f>IF(OR(ISERROR(FIND(検索!E$3,D211)),検索!E$3=""),0,1)</f>
        <v>0</v>
      </c>
      <c r="P211" s="20">
        <f>IF(OR(ISERROR(FIND(検索!F$3,E211)),検索!F$3=""),0,1)</f>
        <v>0</v>
      </c>
      <c r="Q211" s="20">
        <f>IF(OR(ISERROR(FIND(検索!G$3,F211)),検索!G$3=""),0,1)</f>
        <v>0</v>
      </c>
      <c r="R211" s="20">
        <f>IF(OR(検索!J$3="00000",M211&amp;N211&amp;O211&amp;P211&amp;Q211&lt;&gt;検索!J$3),0,1)</f>
        <v>0</v>
      </c>
      <c r="S211" s="20">
        <f t="shared" si="13"/>
        <v>0</v>
      </c>
      <c r="T211" s="21">
        <f>IF(OR(ISERROR(FIND(DBCS(検索!C$5),DBCS(B211))),検索!C$5=""),0,1)</f>
        <v>0</v>
      </c>
      <c r="U211" s="22">
        <f>IF(OR(ISERROR(FIND(DBCS(検索!D$5),DBCS(C211))),検索!D$5=""),0,1)</f>
        <v>0</v>
      </c>
      <c r="V211" s="22">
        <f>IF(OR(ISERROR(FIND(検索!E$5,D211)),検索!E$5=""),0,1)</f>
        <v>0</v>
      </c>
      <c r="W211" s="22">
        <f>IF(OR(ISERROR(FIND(検索!F$5,E211)),検索!F$5=""),0,1)</f>
        <v>0</v>
      </c>
      <c r="X211" s="22">
        <f>IF(OR(ISERROR(FIND(検索!G$5,F211)),検索!G$5=""),0,1)</f>
        <v>0</v>
      </c>
      <c r="Y211" s="20">
        <f>IF(OR(検索!J$5="00000",T211&amp;U211&amp;V211&amp;W211&amp;X211&lt;&gt;検索!J$5),0,1)</f>
        <v>0</v>
      </c>
      <c r="Z211" s="23">
        <f t="shared" si="14"/>
        <v>0</v>
      </c>
      <c r="AA211" s="20">
        <f>IF(OR(ISERROR(FIND(DBCS(検索!C$7),DBCS(B211))),検索!C$7=""),0,1)</f>
        <v>0</v>
      </c>
      <c r="AB211" s="20">
        <f>IF(OR(ISERROR(FIND(DBCS(検索!D$7),DBCS(C211))),検索!D$7=""),0,1)</f>
        <v>0</v>
      </c>
      <c r="AC211" s="20">
        <f>IF(OR(ISERROR(FIND(検索!E$7,D211)),検索!E$7=""),0,1)</f>
        <v>0</v>
      </c>
      <c r="AD211" s="20">
        <f>IF(OR(ISERROR(FIND(検索!F$7,E211)),検索!F$7=""),0,1)</f>
        <v>0</v>
      </c>
      <c r="AE211" s="20">
        <f>IF(OR(ISERROR(FIND(検索!G$7,F211)),検索!G$7=""),0,1)</f>
        <v>0</v>
      </c>
      <c r="AF211" s="22">
        <f>IF(OR(検索!J$7="00000",AA211&amp;AB211&amp;AC211&amp;AD211&amp;AE211&lt;&gt;検索!J$7),0,1)</f>
        <v>0</v>
      </c>
      <c r="AG211" s="23">
        <f t="shared" si="15"/>
        <v>0</v>
      </c>
      <c r="AH211" s="20">
        <f>IF(検索!K$3=0,R211,S211)</f>
        <v>0</v>
      </c>
      <c r="AI211" s="20">
        <f>IF(検索!K$5=0,Y211,Z211)</f>
        <v>0</v>
      </c>
      <c r="AJ211" s="20">
        <f>IF(検索!K$7=0,AF211,AG211)</f>
        <v>0</v>
      </c>
      <c r="AK211" s="38">
        <f>IF(IF(検索!J$5="00000",AH211,IF(検索!K$4=0,AH211+AI211,AH211*AI211)*IF(AND(検索!K$6=1,検索!J$7&lt;&gt;"00000"),AJ211,1)+IF(AND(検索!K$6=0,検索!J$7&lt;&gt;"00000"),AJ211,0))&gt;0,MAX($AK$2:AK210)+1,0)</f>
        <v>0</v>
      </c>
    </row>
    <row r="212" spans="7:37" ht="13.5" customHeight="1" x14ac:dyDescent="0.15">
      <c r="G212" s="3">
        <v>211</v>
      </c>
      <c r="H212" s="187">
        <f t="shared" si="12"/>
        <v>0</v>
      </c>
      <c r="I212" s="42"/>
      <c r="M212" s="21">
        <f>IF(OR(ISERROR(FIND(DBCS(検索!C$3),DBCS(B212))),検索!C$3=""),0,1)</f>
        <v>0</v>
      </c>
      <c r="N212" s="22">
        <f>IF(OR(ISERROR(FIND(DBCS(検索!D$3),DBCS(C212))),検索!D$3=""),0,1)</f>
        <v>0</v>
      </c>
      <c r="O212" s="22">
        <f>IF(OR(ISERROR(FIND(検索!E$3,D212)),検索!E$3=""),0,1)</f>
        <v>0</v>
      </c>
      <c r="P212" s="20">
        <f>IF(OR(ISERROR(FIND(検索!F$3,E212)),検索!F$3=""),0,1)</f>
        <v>0</v>
      </c>
      <c r="Q212" s="20">
        <f>IF(OR(ISERROR(FIND(検索!G$3,F212)),検索!G$3=""),0,1)</f>
        <v>0</v>
      </c>
      <c r="R212" s="20">
        <f>IF(OR(検索!J$3="00000",M212&amp;N212&amp;O212&amp;P212&amp;Q212&lt;&gt;検索!J$3),0,1)</f>
        <v>0</v>
      </c>
      <c r="S212" s="20">
        <f t="shared" si="13"/>
        <v>0</v>
      </c>
      <c r="T212" s="21">
        <f>IF(OR(ISERROR(FIND(DBCS(検索!C$5),DBCS(B212))),検索!C$5=""),0,1)</f>
        <v>0</v>
      </c>
      <c r="U212" s="22">
        <f>IF(OR(ISERROR(FIND(DBCS(検索!D$5),DBCS(C212))),検索!D$5=""),0,1)</f>
        <v>0</v>
      </c>
      <c r="V212" s="22">
        <f>IF(OR(ISERROR(FIND(検索!E$5,D212)),検索!E$5=""),0,1)</f>
        <v>0</v>
      </c>
      <c r="W212" s="22">
        <f>IF(OR(ISERROR(FIND(検索!F$5,E212)),検索!F$5=""),0,1)</f>
        <v>0</v>
      </c>
      <c r="X212" s="22">
        <f>IF(OR(ISERROR(FIND(検索!G$5,F212)),検索!G$5=""),0,1)</f>
        <v>0</v>
      </c>
      <c r="Y212" s="20">
        <f>IF(OR(検索!J$5="00000",T212&amp;U212&amp;V212&amp;W212&amp;X212&lt;&gt;検索!J$5),0,1)</f>
        <v>0</v>
      </c>
      <c r="Z212" s="23">
        <f t="shared" si="14"/>
        <v>0</v>
      </c>
      <c r="AA212" s="20">
        <f>IF(OR(ISERROR(FIND(DBCS(検索!C$7),DBCS(B212))),検索!C$7=""),0,1)</f>
        <v>0</v>
      </c>
      <c r="AB212" s="20">
        <f>IF(OR(ISERROR(FIND(DBCS(検索!D$7),DBCS(C212))),検索!D$7=""),0,1)</f>
        <v>0</v>
      </c>
      <c r="AC212" s="20">
        <f>IF(OR(ISERROR(FIND(検索!E$7,D212)),検索!E$7=""),0,1)</f>
        <v>0</v>
      </c>
      <c r="AD212" s="20">
        <f>IF(OR(ISERROR(FIND(検索!F$7,E212)),検索!F$7=""),0,1)</f>
        <v>0</v>
      </c>
      <c r="AE212" s="20">
        <f>IF(OR(ISERROR(FIND(検索!G$7,F212)),検索!G$7=""),0,1)</f>
        <v>0</v>
      </c>
      <c r="AF212" s="22">
        <f>IF(OR(検索!J$7="00000",AA212&amp;AB212&amp;AC212&amp;AD212&amp;AE212&lt;&gt;検索!J$7),0,1)</f>
        <v>0</v>
      </c>
      <c r="AG212" s="23">
        <f t="shared" si="15"/>
        <v>0</v>
      </c>
      <c r="AH212" s="20">
        <f>IF(検索!K$3=0,R212,S212)</f>
        <v>0</v>
      </c>
      <c r="AI212" s="20">
        <f>IF(検索!K$5=0,Y212,Z212)</f>
        <v>0</v>
      </c>
      <c r="AJ212" s="20">
        <f>IF(検索!K$7=0,AF212,AG212)</f>
        <v>0</v>
      </c>
      <c r="AK212" s="38">
        <f>IF(IF(検索!J$5="00000",AH212,IF(検索!K$4=0,AH212+AI212,AH212*AI212)*IF(AND(検索!K$6=1,検索!J$7&lt;&gt;"00000"),AJ212,1)+IF(AND(検索!K$6=0,検索!J$7&lt;&gt;"00000"),AJ212,0))&gt;0,MAX($AK$2:AK211)+1,0)</f>
        <v>0</v>
      </c>
    </row>
    <row r="213" spans="7:37" ht="13.5" customHeight="1" x14ac:dyDescent="0.15">
      <c r="G213" s="3">
        <v>212</v>
      </c>
      <c r="H213" s="187">
        <f t="shared" si="12"/>
        <v>0</v>
      </c>
      <c r="I213" s="42"/>
      <c r="M213" s="21">
        <f>IF(OR(ISERROR(FIND(DBCS(検索!C$3),DBCS(B213))),検索!C$3=""),0,1)</f>
        <v>0</v>
      </c>
      <c r="N213" s="22">
        <f>IF(OR(ISERROR(FIND(DBCS(検索!D$3),DBCS(C213))),検索!D$3=""),0,1)</f>
        <v>0</v>
      </c>
      <c r="O213" s="22">
        <f>IF(OR(ISERROR(FIND(検索!E$3,D213)),検索!E$3=""),0,1)</f>
        <v>0</v>
      </c>
      <c r="P213" s="20">
        <f>IF(OR(ISERROR(FIND(検索!F$3,E213)),検索!F$3=""),0,1)</f>
        <v>0</v>
      </c>
      <c r="Q213" s="20">
        <f>IF(OR(ISERROR(FIND(検索!G$3,F213)),検索!G$3=""),0,1)</f>
        <v>0</v>
      </c>
      <c r="R213" s="20">
        <f>IF(OR(検索!J$3="00000",M213&amp;N213&amp;O213&amp;P213&amp;Q213&lt;&gt;検索!J$3),0,1)</f>
        <v>0</v>
      </c>
      <c r="S213" s="20">
        <f t="shared" si="13"/>
        <v>0</v>
      </c>
      <c r="T213" s="21">
        <f>IF(OR(ISERROR(FIND(DBCS(検索!C$5),DBCS(B213))),検索!C$5=""),0,1)</f>
        <v>0</v>
      </c>
      <c r="U213" s="22">
        <f>IF(OR(ISERROR(FIND(DBCS(検索!D$5),DBCS(C213))),検索!D$5=""),0,1)</f>
        <v>0</v>
      </c>
      <c r="V213" s="22">
        <f>IF(OR(ISERROR(FIND(検索!E$5,D213)),検索!E$5=""),0,1)</f>
        <v>0</v>
      </c>
      <c r="W213" s="22">
        <f>IF(OR(ISERROR(FIND(検索!F$5,E213)),検索!F$5=""),0,1)</f>
        <v>0</v>
      </c>
      <c r="X213" s="22">
        <f>IF(OR(ISERROR(FIND(検索!G$5,F213)),検索!G$5=""),0,1)</f>
        <v>0</v>
      </c>
      <c r="Y213" s="20">
        <f>IF(OR(検索!J$5="00000",T213&amp;U213&amp;V213&amp;W213&amp;X213&lt;&gt;検索!J$5),0,1)</f>
        <v>0</v>
      </c>
      <c r="Z213" s="23">
        <f t="shared" si="14"/>
        <v>0</v>
      </c>
      <c r="AA213" s="20">
        <f>IF(OR(ISERROR(FIND(DBCS(検索!C$7),DBCS(B213))),検索!C$7=""),0,1)</f>
        <v>0</v>
      </c>
      <c r="AB213" s="20">
        <f>IF(OR(ISERROR(FIND(DBCS(検索!D$7),DBCS(C213))),検索!D$7=""),0,1)</f>
        <v>0</v>
      </c>
      <c r="AC213" s="20">
        <f>IF(OR(ISERROR(FIND(検索!E$7,D213)),検索!E$7=""),0,1)</f>
        <v>0</v>
      </c>
      <c r="AD213" s="20">
        <f>IF(OR(ISERROR(FIND(検索!F$7,E213)),検索!F$7=""),0,1)</f>
        <v>0</v>
      </c>
      <c r="AE213" s="20">
        <f>IF(OR(ISERROR(FIND(検索!G$7,F213)),検索!G$7=""),0,1)</f>
        <v>0</v>
      </c>
      <c r="AF213" s="22">
        <f>IF(OR(検索!J$7="00000",AA213&amp;AB213&amp;AC213&amp;AD213&amp;AE213&lt;&gt;検索!J$7),0,1)</f>
        <v>0</v>
      </c>
      <c r="AG213" s="23">
        <f t="shared" si="15"/>
        <v>0</v>
      </c>
      <c r="AH213" s="20">
        <f>IF(検索!K$3=0,R213,S213)</f>
        <v>0</v>
      </c>
      <c r="AI213" s="20">
        <f>IF(検索!K$5=0,Y213,Z213)</f>
        <v>0</v>
      </c>
      <c r="AJ213" s="20">
        <f>IF(検索!K$7=0,AF213,AG213)</f>
        <v>0</v>
      </c>
      <c r="AK213" s="38">
        <f>IF(IF(検索!J$5="00000",AH213,IF(検索!K$4=0,AH213+AI213,AH213*AI213)*IF(AND(検索!K$6=1,検索!J$7&lt;&gt;"00000"),AJ213,1)+IF(AND(検索!K$6=0,検索!J$7&lt;&gt;"00000"),AJ213,0))&gt;0,MAX($AK$2:AK212)+1,0)</f>
        <v>0</v>
      </c>
    </row>
    <row r="214" spans="7:37" ht="13.5" customHeight="1" x14ac:dyDescent="0.15">
      <c r="G214" s="3">
        <v>213</v>
      </c>
      <c r="H214" s="187">
        <f t="shared" si="12"/>
        <v>0</v>
      </c>
      <c r="I214" s="42"/>
      <c r="M214" s="21">
        <f>IF(OR(ISERROR(FIND(DBCS(検索!C$3),DBCS(B214))),検索!C$3=""),0,1)</f>
        <v>0</v>
      </c>
      <c r="N214" s="22">
        <f>IF(OR(ISERROR(FIND(DBCS(検索!D$3),DBCS(C214))),検索!D$3=""),0,1)</f>
        <v>0</v>
      </c>
      <c r="O214" s="22">
        <f>IF(OR(ISERROR(FIND(検索!E$3,D214)),検索!E$3=""),0,1)</f>
        <v>0</v>
      </c>
      <c r="P214" s="20">
        <f>IF(OR(ISERROR(FIND(検索!F$3,E214)),検索!F$3=""),0,1)</f>
        <v>0</v>
      </c>
      <c r="Q214" s="20">
        <f>IF(OR(ISERROR(FIND(検索!G$3,F214)),検索!G$3=""),0,1)</f>
        <v>0</v>
      </c>
      <c r="R214" s="20">
        <f>IF(OR(検索!J$3="00000",M214&amp;N214&amp;O214&amp;P214&amp;Q214&lt;&gt;検索!J$3),0,1)</f>
        <v>0</v>
      </c>
      <c r="S214" s="20">
        <f t="shared" si="13"/>
        <v>0</v>
      </c>
      <c r="T214" s="21">
        <f>IF(OR(ISERROR(FIND(DBCS(検索!C$5),DBCS(B214))),検索!C$5=""),0,1)</f>
        <v>0</v>
      </c>
      <c r="U214" s="22">
        <f>IF(OR(ISERROR(FIND(DBCS(検索!D$5),DBCS(C214))),検索!D$5=""),0,1)</f>
        <v>0</v>
      </c>
      <c r="V214" s="22">
        <f>IF(OR(ISERROR(FIND(検索!E$5,D214)),検索!E$5=""),0,1)</f>
        <v>0</v>
      </c>
      <c r="W214" s="22">
        <f>IF(OR(ISERROR(FIND(検索!F$5,E214)),検索!F$5=""),0,1)</f>
        <v>0</v>
      </c>
      <c r="X214" s="22">
        <f>IF(OR(ISERROR(FIND(検索!G$5,F214)),検索!G$5=""),0,1)</f>
        <v>0</v>
      </c>
      <c r="Y214" s="20">
        <f>IF(OR(検索!J$5="00000",T214&amp;U214&amp;V214&amp;W214&amp;X214&lt;&gt;検索!J$5),0,1)</f>
        <v>0</v>
      </c>
      <c r="Z214" s="23">
        <f t="shared" si="14"/>
        <v>0</v>
      </c>
      <c r="AA214" s="20">
        <f>IF(OR(ISERROR(FIND(DBCS(検索!C$7),DBCS(B214))),検索!C$7=""),0,1)</f>
        <v>0</v>
      </c>
      <c r="AB214" s="20">
        <f>IF(OR(ISERROR(FIND(DBCS(検索!D$7),DBCS(C214))),検索!D$7=""),0,1)</f>
        <v>0</v>
      </c>
      <c r="AC214" s="20">
        <f>IF(OR(ISERROR(FIND(検索!E$7,D214)),検索!E$7=""),0,1)</f>
        <v>0</v>
      </c>
      <c r="AD214" s="20">
        <f>IF(OR(ISERROR(FIND(検索!F$7,E214)),検索!F$7=""),0,1)</f>
        <v>0</v>
      </c>
      <c r="AE214" s="20">
        <f>IF(OR(ISERROR(FIND(検索!G$7,F214)),検索!G$7=""),0,1)</f>
        <v>0</v>
      </c>
      <c r="AF214" s="22">
        <f>IF(OR(検索!J$7="00000",AA214&amp;AB214&amp;AC214&amp;AD214&amp;AE214&lt;&gt;検索!J$7),0,1)</f>
        <v>0</v>
      </c>
      <c r="AG214" s="23">
        <f t="shared" si="15"/>
        <v>0</v>
      </c>
      <c r="AH214" s="20">
        <f>IF(検索!K$3=0,R214,S214)</f>
        <v>0</v>
      </c>
      <c r="AI214" s="20">
        <f>IF(検索!K$5=0,Y214,Z214)</f>
        <v>0</v>
      </c>
      <c r="AJ214" s="20">
        <f>IF(検索!K$7=0,AF214,AG214)</f>
        <v>0</v>
      </c>
      <c r="AK214" s="38">
        <f>IF(IF(検索!J$5="00000",AH214,IF(検索!K$4=0,AH214+AI214,AH214*AI214)*IF(AND(検索!K$6=1,検索!J$7&lt;&gt;"00000"),AJ214,1)+IF(AND(検索!K$6=0,検索!J$7&lt;&gt;"00000"),AJ214,0))&gt;0,MAX($AK$2:AK213)+1,0)</f>
        <v>0</v>
      </c>
    </row>
    <row r="215" spans="7:37" ht="13.5" customHeight="1" x14ac:dyDescent="0.15">
      <c r="G215" s="3">
        <v>214</v>
      </c>
      <c r="H215" s="187">
        <f t="shared" si="12"/>
        <v>0</v>
      </c>
      <c r="I215" s="42"/>
      <c r="M215" s="21">
        <f>IF(OR(ISERROR(FIND(DBCS(検索!C$3),DBCS(B215))),検索!C$3=""),0,1)</f>
        <v>0</v>
      </c>
      <c r="N215" s="22">
        <f>IF(OR(ISERROR(FIND(DBCS(検索!D$3),DBCS(C215))),検索!D$3=""),0,1)</f>
        <v>0</v>
      </c>
      <c r="O215" s="22">
        <f>IF(OR(ISERROR(FIND(検索!E$3,D215)),検索!E$3=""),0,1)</f>
        <v>0</v>
      </c>
      <c r="P215" s="20">
        <f>IF(OR(ISERROR(FIND(検索!F$3,E215)),検索!F$3=""),0,1)</f>
        <v>0</v>
      </c>
      <c r="Q215" s="20">
        <f>IF(OR(ISERROR(FIND(検索!G$3,F215)),検索!G$3=""),0,1)</f>
        <v>0</v>
      </c>
      <c r="R215" s="20">
        <f>IF(OR(検索!J$3="00000",M215&amp;N215&amp;O215&amp;P215&amp;Q215&lt;&gt;検索!J$3),0,1)</f>
        <v>0</v>
      </c>
      <c r="S215" s="20">
        <f t="shared" si="13"/>
        <v>0</v>
      </c>
      <c r="T215" s="21">
        <f>IF(OR(ISERROR(FIND(DBCS(検索!C$5),DBCS(B215))),検索!C$5=""),0,1)</f>
        <v>0</v>
      </c>
      <c r="U215" s="22">
        <f>IF(OR(ISERROR(FIND(DBCS(検索!D$5),DBCS(C215))),検索!D$5=""),0,1)</f>
        <v>0</v>
      </c>
      <c r="V215" s="22">
        <f>IF(OR(ISERROR(FIND(検索!E$5,D215)),検索!E$5=""),0,1)</f>
        <v>0</v>
      </c>
      <c r="W215" s="22">
        <f>IF(OR(ISERROR(FIND(検索!F$5,E215)),検索!F$5=""),0,1)</f>
        <v>0</v>
      </c>
      <c r="X215" s="22">
        <f>IF(OR(ISERROR(FIND(検索!G$5,F215)),検索!G$5=""),0,1)</f>
        <v>0</v>
      </c>
      <c r="Y215" s="20">
        <f>IF(OR(検索!J$5="00000",T215&amp;U215&amp;V215&amp;W215&amp;X215&lt;&gt;検索!J$5),0,1)</f>
        <v>0</v>
      </c>
      <c r="Z215" s="23">
        <f t="shared" si="14"/>
        <v>0</v>
      </c>
      <c r="AA215" s="20">
        <f>IF(OR(ISERROR(FIND(DBCS(検索!C$7),DBCS(B215))),検索!C$7=""),0,1)</f>
        <v>0</v>
      </c>
      <c r="AB215" s="20">
        <f>IF(OR(ISERROR(FIND(DBCS(検索!D$7),DBCS(C215))),検索!D$7=""),0,1)</f>
        <v>0</v>
      </c>
      <c r="AC215" s="20">
        <f>IF(OR(ISERROR(FIND(検索!E$7,D215)),検索!E$7=""),0,1)</f>
        <v>0</v>
      </c>
      <c r="AD215" s="20">
        <f>IF(OR(ISERROR(FIND(検索!F$7,E215)),検索!F$7=""),0,1)</f>
        <v>0</v>
      </c>
      <c r="AE215" s="20">
        <f>IF(OR(ISERROR(FIND(検索!G$7,F215)),検索!G$7=""),0,1)</f>
        <v>0</v>
      </c>
      <c r="AF215" s="22">
        <f>IF(OR(検索!J$7="00000",AA215&amp;AB215&amp;AC215&amp;AD215&amp;AE215&lt;&gt;検索!J$7),0,1)</f>
        <v>0</v>
      </c>
      <c r="AG215" s="23">
        <f t="shared" si="15"/>
        <v>0</v>
      </c>
      <c r="AH215" s="20">
        <f>IF(検索!K$3=0,R215,S215)</f>
        <v>0</v>
      </c>
      <c r="AI215" s="20">
        <f>IF(検索!K$5=0,Y215,Z215)</f>
        <v>0</v>
      </c>
      <c r="AJ215" s="20">
        <f>IF(検索!K$7=0,AF215,AG215)</f>
        <v>0</v>
      </c>
      <c r="AK215" s="38">
        <f>IF(IF(検索!J$5="00000",AH215,IF(検索!K$4=0,AH215+AI215,AH215*AI215)*IF(AND(検索!K$6=1,検索!J$7&lt;&gt;"00000"),AJ215,1)+IF(AND(検索!K$6=0,検索!J$7&lt;&gt;"00000"),AJ215,0))&gt;0,MAX($AK$2:AK214)+1,0)</f>
        <v>0</v>
      </c>
    </row>
    <row r="216" spans="7:37" ht="13.5" customHeight="1" x14ac:dyDescent="0.15">
      <c r="G216" s="3">
        <v>215</v>
      </c>
      <c r="H216" s="187">
        <f t="shared" si="12"/>
        <v>0</v>
      </c>
      <c r="I216" s="42"/>
      <c r="M216" s="21">
        <f>IF(OR(ISERROR(FIND(DBCS(検索!C$3),DBCS(B216))),検索!C$3=""),0,1)</f>
        <v>0</v>
      </c>
      <c r="N216" s="22">
        <f>IF(OR(ISERROR(FIND(DBCS(検索!D$3),DBCS(C216))),検索!D$3=""),0,1)</f>
        <v>0</v>
      </c>
      <c r="O216" s="22">
        <f>IF(OR(ISERROR(FIND(検索!E$3,D216)),検索!E$3=""),0,1)</f>
        <v>0</v>
      </c>
      <c r="P216" s="20">
        <f>IF(OR(ISERROR(FIND(検索!F$3,E216)),検索!F$3=""),0,1)</f>
        <v>0</v>
      </c>
      <c r="Q216" s="20">
        <f>IF(OR(ISERROR(FIND(検索!G$3,F216)),検索!G$3=""),0,1)</f>
        <v>0</v>
      </c>
      <c r="R216" s="20">
        <f>IF(OR(検索!J$3="00000",M216&amp;N216&amp;O216&amp;P216&amp;Q216&lt;&gt;検索!J$3),0,1)</f>
        <v>0</v>
      </c>
      <c r="S216" s="20">
        <f t="shared" si="13"/>
        <v>0</v>
      </c>
      <c r="T216" s="21">
        <f>IF(OR(ISERROR(FIND(DBCS(検索!C$5),DBCS(B216))),検索!C$5=""),0,1)</f>
        <v>0</v>
      </c>
      <c r="U216" s="22">
        <f>IF(OR(ISERROR(FIND(DBCS(検索!D$5),DBCS(C216))),検索!D$5=""),0,1)</f>
        <v>0</v>
      </c>
      <c r="V216" s="22">
        <f>IF(OR(ISERROR(FIND(検索!E$5,D216)),検索!E$5=""),0,1)</f>
        <v>0</v>
      </c>
      <c r="W216" s="22">
        <f>IF(OR(ISERROR(FIND(検索!F$5,E216)),検索!F$5=""),0,1)</f>
        <v>0</v>
      </c>
      <c r="X216" s="22">
        <f>IF(OR(ISERROR(FIND(検索!G$5,F216)),検索!G$5=""),0,1)</f>
        <v>0</v>
      </c>
      <c r="Y216" s="20">
        <f>IF(OR(検索!J$5="00000",T216&amp;U216&amp;V216&amp;W216&amp;X216&lt;&gt;検索!J$5),0,1)</f>
        <v>0</v>
      </c>
      <c r="Z216" s="23">
        <f t="shared" si="14"/>
        <v>0</v>
      </c>
      <c r="AA216" s="20">
        <f>IF(OR(ISERROR(FIND(DBCS(検索!C$7),DBCS(B216))),検索!C$7=""),0,1)</f>
        <v>0</v>
      </c>
      <c r="AB216" s="20">
        <f>IF(OR(ISERROR(FIND(DBCS(検索!D$7),DBCS(C216))),検索!D$7=""),0,1)</f>
        <v>0</v>
      </c>
      <c r="AC216" s="20">
        <f>IF(OR(ISERROR(FIND(検索!E$7,D216)),検索!E$7=""),0,1)</f>
        <v>0</v>
      </c>
      <c r="AD216" s="20">
        <f>IF(OR(ISERROR(FIND(検索!F$7,E216)),検索!F$7=""),0,1)</f>
        <v>0</v>
      </c>
      <c r="AE216" s="20">
        <f>IF(OR(ISERROR(FIND(検索!G$7,F216)),検索!G$7=""),0,1)</f>
        <v>0</v>
      </c>
      <c r="AF216" s="22">
        <f>IF(OR(検索!J$7="00000",AA216&amp;AB216&amp;AC216&amp;AD216&amp;AE216&lt;&gt;検索!J$7),0,1)</f>
        <v>0</v>
      </c>
      <c r="AG216" s="23">
        <f t="shared" si="15"/>
        <v>0</v>
      </c>
      <c r="AH216" s="20">
        <f>IF(検索!K$3=0,R216,S216)</f>
        <v>0</v>
      </c>
      <c r="AI216" s="20">
        <f>IF(検索!K$5=0,Y216,Z216)</f>
        <v>0</v>
      </c>
      <c r="AJ216" s="20">
        <f>IF(検索!K$7=0,AF216,AG216)</f>
        <v>0</v>
      </c>
      <c r="AK216" s="38">
        <f>IF(IF(検索!J$5="00000",AH216,IF(検索!K$4=0,AH216+AI216,AH216*AI216)*IF(AND(検索!K$6=1,検索!J$7&lt;&gt;"00000"),AJ216,1)+IF(AND(検索!K$6=0,検索!J$7&lt;&gt;"00000"),AJ216,0))&gt;0,MAX($AK$2:AK215)+1,0)</f>
        <v>0</v>
      </c>
    </row>
    <row r="217" spans="7:37" ht="13.5" customHeight="1" x14ac:dyDescent="0.15">
      <c r="G217" s="3">
        <v>216</v>
      </c>
      <c r="H217" s="187">
        <f t="shared" si="12"/>
        <v>0</v>
      </c>
      <c r="I217" s="42"/>
      <c r="M217" s="21">
        <f>IF(OR(ISERROR(FIND(DBCS(検索!C$3),DBCS(B217))),検索!C$3=""),0,1)</f>
        <v>0</v>
      </c>
      <c r="N217" s="22">
        <f>IF(OR(ISERROR(FIND(DBCS(検索!D$3),DBCS(C217))),検索!D$3=""),0,1)</f>
        <v>0</v>
      </c>
      <c r="O217" s="22">
        <f>IF(OR(ISERROR(FIND(検索!E$3,D217)),検索!E$3=""),0,1)</f>
        <v>0</v>
      </c>
      <c r="P217" s="20">
        <f>IF(OR(ISERROR(FIND(検索!F$3,E217)),検索!F$3=""),0,1)</f>
        <v>0</v>
      </c>
      <c r="Q217" s="20">
        <f>IF(OR(ISERROR(FIND(検索!G$3,F217)),検索!G$3=""),0,1)</f>
        <v>0</v>
      </c>
      <c r="R217" s="20">
        <f>IF(OR(検索!J$3="00000",M217&amp;N217&amp;O217&amp;P217&amp;Q217&lt;&gt;検索!J$3),0,1)</f>
        <v>0</v>
      </c>
      <c r="S217" s="20">
        <f t="shared" si="13"/>
        <v>0</v>
      </c>
      <c r="T217" s="21">
        <f>IF(OR(ISERROR(FIND(DBCS(検索!C$5),DBCS(B217))),検索!C$5=""),0,1)</f>
        <v>0</v>
      </c>
      <c r="U217" s="22">
        <f>IF(OR(ISERROR(FIND(DBCS(検索!D$5),DBCS(C217))),検索!D$5=""),0,1)</f>
        <v>0</v>
      </c>
      <c r="V217" s="22">
        <f>IF(OR(ISERROR(FIND(検索!E$5,D217)),検索!E$5=""),0,1)</f>
        <v>0</v>
      </c>
      <c r="W217" s="22">
        <f>IF(OR(ISERROR(FIND(検索!F$5,E217)),検索!F$5=""),0,1)</f>
        <v>0</v>
      </c>
      <c r="X217" s="22">
        <f>IF(OR(ISERROR(FIND(検索!G$5,F217)),検索!G$5=""),0,1)</f>
        <v>0</v>
      </c>
      <c r="Y217" s="20">
        <f>IF(OR(検索!J$5="00000",T217&amp;U217&amp;V217&amp;W217&amp;X217&lt;&gt;検索!J$5),0,1)</f>
        <v>0</v>
      </c>
      <c r="Z217" s="23">
        <f t="shared" si="14"/>
        <v>0</v>
      </c>
      <c r="AA217" s="20">
        <f>IF(OR(ISERROR(FIND(DBCS(検索!C$7),DBCS(B217))),検索!C$7=""),0,1)</f>
        <v>0</v>
      </c>
      <c r="AB217" s="20">
        <f>IF(OR(ISERROR(FIND(DBCS(検索!D$7),DBCS(C217))),検索!D$7=""),0,1)</f>
        <v>0</v>
      </c>
      <c r="AC217" s="20">
        <f>IF(OR(ISERROR(FIND(検索!E$7,D217)),検索!E$7=""),0,1)</f>
        <v>0</v>
      </c>
      <c r="AD217" s="20">
        <f>IF(OR(ISERROR(FIND(検索!F$7,E217)),検索!F$7=""),0,1)</f>
        <v>0</v>
      </c>
      <c r="AE217" s="20">
        <f>IF(OR(ISERROR(FIND(検索!G$7,F217)),検索!G$7=""),0,1)</f>
        <v>0</v>
      </c>
      <c r="AF217" s="22">
        <f>IF(OR(検索!J$7="00000",AA217&amp;AB217&amp;AC217&amp;AD217&amp;AE217&lt;&gt;検索!J$7),0,1)</f>
        <v>0</v>
      </c>
      <c r="AG217" s="23">
        <f t="shared" si="15"/>
        <v>0</v>
      </c>
      <c r="AH217" s="20">
        <f>IF(検索!K$3=0,R217,S217)</f>
        <v>0</v>
      </c>
      <c r="AI217" s="20">
        <f>IF(検索!K$5=0,Y217,Z217)</f>
        <v>0</v>
      </c>
      <c r="AJ217" s="20">
        <f>IF(検索!K$7=0,AF217,AG217)</f>
        <v>0</v>
      </c>
      <c r="AK217" s="38">
        <f>IF(IF(検索!J$5="00000",AH217,IF(検索!K$4=0,AH217+AI217,AH217*AI217)*IF(AND(検索!K$6=1,検索!J$7&lt;&gt;"00000"),AJ217,1)+IF(AND(検索!K$6=0,検索!J$7&lt;&gt;"00000"),AJ217,0))&gt;0,MAX($AK$2:AK216)+1,0)</f>
        <v>0</v>
      </c>
    </row>
    <row r="218" spans="7:37" ht="13.5" customHeight="1" x14ac:dyDescent="0.15">
      <c r="G218" s="3">
        <v>217</v>
      </c>
      <c r="H218" s="187">
        <f t="shared" si="12"/>
        <v>0</v>
      </c>
      <c r="I218" s="42"/>
      <c r="M218" s="21">
        <f>IF(OR(ISERROR(FIND(DBCS(検索!C$3),DBCS(B218))),検索!C$3=""),0,1)</f>
        <v>0</v>
      </c>
      <c r="N218" s="22">
        <f>IF(OR(ISERROR(FIND(DBCS(検索!D$3),DBCS(C218))),検索!D$3=""),0,1)</f>
        <v>0</v>
      </c>
      <c r="O218" s="22">
        <f>IF(OR(ISERROR(FIND(検索!E$3,D218)),検索!E$3=""),0,1)</f>
        <v>0</v>
      </c>
      <c r="P218" s="20">
        <f>IF(OR(ISERROR(FIND(検索!F$3,E218)),検索!F$3=""),0,1)</f>
        <v>0</v>
      </c>
      <c r="Q218" s="20">
        <f>IF(OR(ISERROR(FIND(検索!G$3,F218)),検索!G$3=""),0,1)</f>
        <v>0</v>
      </c>
      <c r="R218" s="20">
        <f>IF(OR(検索!J$3="00000",M218&amp;N218&amp;O218&amp;P218&amp;Q218&lt;&gt;検索!J$3),0,1)</f>
        <v>0</v>
      </c>
      <c r="S218" s="20">
        <f t="shared" si="13"/>
        <v>0</v>
      </c>
      <c r="T218" s="21">
        <f>IF(OR(ISERROR(FIND(DBCS(検索!C$5),DBCS(B218))),検索!C$5=""),0,1)</f>
        <v>0</v>
      </c>
      <c r="U218" s="22">
        <f>IF(OR(ISERROR(FIND(DBCS(検索!D$5),DBCS(C218))),検索!D$5=""),0,1)</f>
        <v>0</v>
      </c>
      <c r="V218" s="22">
        <f>IF(OR(ISERROR(FIND(検索!E$5,D218)),検索!E$5=""),0,1)</f>
        <v>0</v>
      </c>
      <c r="W218" s="22">
        <f>IF(OR(ISERROR(FIND(検索!F$5,E218)),検索!F$5=""),0,1)</f>
        <v>0</v>
      </c>
      <c r="X218" s="22">
        <f>IF(OR(ISERROR(FIND(検索!G$5,F218)),検索!G$5=""),0,1)</f>
        <v>0</v>
      </c>
      <c r="Y218" s="20">
        <f>IF(OR(検索!J$5="00000",T218&amp;U218&amp;V218&amp;W218&amp;X218&lt;&gt;検索!J$5),0,1)</f>
        <v>0</v>
      </c>
      <c r="Z218" s="23">
        <f t="shared" si="14"/>
        <v>0</v>
      </c>
      <c r="AA218" s="20">
        <f>IF(OR(ISERROR(FIND(DBCS(検索!C$7),DBCS(B218))),検索!C$7=""),0,1)</f>
        <v>0</v>
      </c>
      <c r="AB218" s="20">
        <f>IF(OR(ISERROR(FIND(DBCS(検索!D$7),DBCS(C218))),検索!D$7=""),0,1)</f>
        <v>0</v>
      </c>
      <c r="AC218" s="20">
        <f>IF(OR(ISERROR(FIND(検索!E$7,D218)),検索!E$7=""),0,1)</f>
        <v>0</v>
      </c>
      <c r="AD218" s="20">
        <f>IF(OR(ISERROR(FIND(検索!F$7,E218)),検索!F$7=""),0,1)</f>
        <v>0</v>
      </c>
      <c r="AE218" s="20">
        <f>IF(OR(ISERROR(FIND(検索!G$7,F218)),検索!G$7=""),0,1)</f>
        <v>0</v>
      </c>
      <c r="AF218" s="22">
        <f>IF(OR(検索!J$7="00000",AA218&amp;AB218&amp;AC218&amp;AD218&amp;AE218&lt;&gt;検索!J$7),0,1)</f>
        <v>0</v>
      </c>
      <c r="AG218" s="23">
        <f t="shared" si="15"/>
        <v>0</v>
      </c>
      <c r="AH218" s="20">
        <f>IF(検索!K$3=0,R218,S218)</f>
        <v>0</v>
      </c>
      <c r="AI218" s="20">
        <f>IF(検索!K$5=0,Y218,Z218)</f>
        <v>0</v>
      </c>
      <c r="AJ218" s="20">
        <f>IF(検索!K$7=0,AF218,AG218)</f>
        <v>0</v>
      </c>
      <c r="AK218" s="38">
        <f>IF(IF(検索!J$5="00000",AH218,IF(検索!K$4=0,AH218+AI218,AH218*AI218)*IF(AND(検索!K$6=1,検索!J$7&lt;&gt;"00000"),AJ218,1)+IF(AND(検索!K$6=0,検索!J$7&lt;&gt;"00000"),AJ218,0))&gt;0,MAX($AK$2:AK217)+1,0)</f>
        <v>0</v>
      </c>
    </row>
    <row r="219" spans="7:37" ht="13.5" customHeight="1" x14ac:dyDescent="0.15">
      <c r="G219" s="3">
        <v>218</v>
      </c>
      <c r="H219" s="187">
        <f t="shared" si="12"/>
        <v>0</v>
      </c>
      <c r="I219" s="42"/>
      <c r="M219" s="21">
        <f>IF(OR(ISERROR(FIND(DBCS(検索!C$3),DBCS(B219))),検索!C$3=""),0,1)</f>
        <v>0</v>
      </c>
      <c r="N219" s="22">
        <f>IF(OR(ISERROR(FIND(DBCS(検索!D$3),DBCS(C219))),検索!D$3=""),0,1)</f>
        <v>0</v>
      </c>
      <c r="O219" s="22">
        <f>IF(OR(ISERROR(FIND(検索!E$3,D219)),検索!E$3=""),0,1)</f>
        <v>0</v>
      </c>
      <c r="P219" s="20">
        <f>IF(OR(ISERROR(FIND(検索!F$3,E219)),検索!F$3=""),0,1)</f>
        <v>0</v>
      </c>
      <c r="Q219" s="20">
        <f>IF(OR(ISERROR(FIND(検索!G$3,F219)),検索!G$3=""),0,1)</f>
        <v>0</v>
      </c>
      <c r="R219" s="20">
        <f>IF(OR(検索!J$3="00000",M219&amp;N219&amp;O219&amp;P219&amp;Q219&lt;&gt;検索!J$3),0,1)</f>
        <v>0</v>
      </c>
      <c r="S219" s="20">
        <f t="shared" si="13"/>
        <v>0</v>
      </c>
      <c r="T219" s="21">
        <f>IF(OR(ISERROR(FIND(DBCS(検索!C$5),DBCS(B219))),検索!C$5=""),0,1)</f>
        <v>0</v>
      </c>
      <c r="U219" s="22">
        <f>IF(OR(ISERROR(FIND(DBCS(検索!D$5),DBCS(C219))),検索!D$5=""),0,1)</f>
        <v>0</v>
      </c>
      <c r="V219" s="22">
        <f>IF(OR(ISERROR(FIND(検索!E$5,D219)),検索!E$5=""),0,1)</f>
        <v>0</v>
      </c>
      <c r="W219" s="22">
        <f>IF(OR(ISERROR(FIND(検索!F$5,E219)),検索!F$5=""),0,1)</f>
        <v>0</v>
      </c>
      <c r="X219" s="22">
        <f>IF(OR(ISERROR(FIND(検索!G$5,F219)),検索!G$5=""),0,1)</f>
        <v>0</v>
      </c>
      <c r="Y219" s="20">
        <f>IF(OR(検索!J$5="00000",T219&amp;U219&amp;V219&amp;W219&amp;X219&lt;&gt;検索!J$5),0,1)</f>
        <v>0</v>
      </c>
      <c r="Z219" s="23">
        <f t="shared" si="14"/>
        <v>0</v>
      </c>
      <c r="AA219" s="20">
        <f>IF(OR(ISERROR(FIND(DBCS(検索!C$7),DBCS(B219))),検索!C$7=""),0,1)</f>
        <v>0</v>
      </c>
      <c r="AB219" s="20">
        <f>IF(OR(ISERROR(FIND(DBCS(検索!D$7),DBCS(C219))),検索!D$7=""),0,1)</f>
        <v>0</v>
      </c>
      <c r="AC219" s="20">
        <f>IF(OR(ISERROR(FIND(検索!E$7,D219)),検索!E$7=""),0,1)</f>
        <v>0</v>
      </c>
      <c r="AD219" s="20">
        <f>IF(OR(ISERROR(FIND(検索!F$7,E219)),検索!F$7=""),0,1)</f>
        <v>0</v>
      </c>
      <c r="AE219" s="20">
        <f>IF(OR(ISERROR(FIND(検索!G$7,F219)),検索!G$7=""),0,1)</f>
        <v>0</v>
      </c>
      <c r="AF219" s="22">
        <f>IF(OR(検索!J$7="00000",AA219&amp;AB219&amp;AC219&amp;AD219&amp;AE219&lt;&gt;検索!J$7),0,1)</f>
        <v>0</v>
      </c>
      <c r="AG219" s="23">
        <f t="shared" si="15"/>
        <v>0</v>
      </c>
      <c r="AH219" s="20">
        <f>IF(検索!K$3=0,R219,S219)</f>
        <v>0</v>
      </c>
      <c r="AI219" s="20">
        <f>IF(検索!K$5=0,Y219,Z219)</f>
        <v>0</v>
      </c>
      <c r="AJ219" s="20">
        <f>IF(検索!K$7=0,AF219,AG219)</f>
        <v>0</v>
      </c>
      <c r="AK219" s="38">
        <f>IF(IF(検索!J$5="00000",AH219,IF(検索!K$4=0,AH219+AI219,AH219*AI219)*IF(AND(検索!K$6=1,検索!J$7&lt;&gt;"00000"),AJ219,1)+IF(AND(検索!K$6=0,検索!J$7&lt;&gt;"00000"),AJ219,0))&gt;0,MAX($AK$2:AK218)+1,0)</f>
        <v>0</v>
      </c>
    </row>
    <row r="220" spans="7:37" ht="13.5" customHeight="1" x14ac:dyDescent="0.15">
      <c r="G220" s="3">
        <v>219</v>
      </c>
      <c r="H220" s="187">
        <f t="shared" si="12"/>
        <v>0</v>
      </c>
      <c r="I220" s="42"/>
      <c r="M220" s="21">
        <f>IF(OR(ISERROR(FIND(DBCS(検索!C$3),DBCS(B220))),検索!C$3=""),0,1)</f>
        <v>0</v>
      </c>
      <c r="N220" s="22">
        <f>IF(OR(ISERROR(FIND(DBCS(検索!D$3),DBCS(C220))),検索!D$3=""),0,1)</f>
        <v>0</v>
      </c>
      <c r="O220" s="22">
        <f>IF(OR(ISERROR(FIND(検索!E$3,D220)),検索!E$3=""),0,1)</f>
        <v>0</v>
      </c>
      <c r="P220" s="20">
        <f>IF(OR(ISERROR(FIND(検索!F$3,E220)),検索!F$3=""),0,1)</f>
        <v>0</v>
      </c>
      <c r="Q220" s="20">
        <f>IF(OR(ISERROR(FIND(検索!G$3,F220)),検索!G$3=""),0,1)</f>
        <v>0</v>
      </c>
      <c r="R220" s="20">
        <f>IF(OR(検索!J$3="00000",M220&amp;N220&amp;O220&amp;P220&amp;Q220&lt;&gt;検索!J$3),0,1)</f>
        <v>0</v>
      </c>
      <c r="S220" s="20">
        <f t="shared" si="13"/>
        <v>0</v>
      </c>
      <c r="T220" s="21">
        <f>IF(OR(ISERROR(FIND(DBCS(検索!C$5),DBCS(B220))),検索!C$5=""),0,1)</f>
        <v>0</v>
      </c>
      <c r="U220" s="22">
        <f>IF(OR(ISERROR(FIND(DBCS(検索!D$5),DBCS(C220))),検索!D$5=""),0,1)</f>
        <v>0</v>
      </c>
      <c r="V220" s="22">
        <f>IF(OR(ISERROR(FIND(検索!E$5,D220)),検索!E$5=""),0,1)</f>
        <v>0</v>
      </c>
      <c r="W220" s="22">
        <f>IF(OR(ISERROR(FIND(検索!F$5,E220)),検索!F$5=""),0,1)</f>
        <v>0</v>
      </c>
      <c r="X220" s="22">
        <f>IF(OR(ISERROR(FIND(検索!G$5,F220)),検索!G$5=""),0,1)</f>
        <v>0</v>
      </c>
      <c r="Y220" s="20">
        <f>IF(OR(検索!J$5="00000",T220&amp;U220&amp;V220&amp;W220&amp;X220&lt;&gt;検索!J$5),0,1)</f>
        <v>0</v>
      </c>
      <c r="Z220" s="23">
        <f t="shared" si="14"/>
        <v>0</v>
      </c>
      <c r="AA220" s="20">
        <f>IF(OR(ISERROR(FIND(DBCS(検索!C$7),DBCS(B220))),検索!C$7=""),0,1)</f>
        <v>0</v>
      </c>
      <c r="AB220" s="20">
        <f>IF(OR(ISERROR(FIND(DBCS(検索!D$7),DBCS(C220))),検索!D$7=""),0,1)</f>
        <v>0</v>
      </c>
      <c r="AC220" s="20">
        <f>IF(OR(ISERROR(FIND(検索!E$7,D220)),検索!E$7=""),0,1)</f>
        <v>0</v>
      </c>
      <c r="AD220" s="20">
        <f>IF(OR(ISERROR(FIND(検索!F$7,E220)),検索!F$7=""),0,1)</f>
        <v>0</v>
      </c>
      <c r="AE220" s="20">
        <f>IF(OR(ISERROR(FIND(検索!G$7,F220)),検索!G$7=""),0,1)</f>
        <v>0</v>
      </c>
      <c r="AF220" s="22">
        <f>IF(OR(検索!J$7="00000",AA220&amp;AB220&amp;AC220&amp;AD220&amp;AE220&lt;&gt;検索!J$7),0,1)</f>
        <v>0</v>
      </c>
      <c r="AG220" s="23">
        <f t="shared" si="15"/>
        <v>0</v>
      </c>
      <c r="AH220" s="20">
        <f>IF(検索!K$3=0,R220,S220)</f>
        <v>0</v>
      </c>
      <c r="AI220" s="20">
        <f>IF(検索!K$5=0,Y220,Z220)</f>
        <v>0</v>
      </c>
      <c r="AJ220" s="20">
        <f>IF(検索!K$7=0,AF220,AG220)</f>
        <v>0</v>
      </c>
      <c r="AK220" s="38">
        <f>IF(IF(検索!J$5="00000",AH220,IF(検索!K$4=0,AH220+AI220,AH220*AI220)*IF(AND(検索!K$6=1,検索!J$7&lt;&gt;"00000"),AJ220,1)+IF(AND(検索!K$6=0,検索!J$7&lt;&gt;"00000"),AJ220,0))&gt;0,MAX($AK$2:AK219)+1,0)</f>
        <v>0</v>
      </c>
    </row>
    <row r="221" spans="7:37" ht="13.5" customHeight="1" x14ac:dyDescent="0.15">
      <c r="G221" s="3">
        <v>220</v>
      </c>
      <c r="H221" s="187">
        <f t="shared" si="12"/>
        <v>0</v>
      </c>
      <c r="I221" s="42"/>
      <c r="M221" s="21">
        <f>IF(OR(ISERROR(FIND(DBCS(検索!C$3),DBCS(B221))),検索!C$3=""),0,1)</f>
        <v>0</v>
      </c>
      <c r="N221" s="22">
        <f>IF(OR(ISERROR(FIND(DBCS(検索!D$3),DBCS(C221))),検索!D$3=""),0,1)</f>
        <v>0</v>
      </c>
      <c r="O221" s="22">
        <f>IF(OR(ISERROR(FIND(検索!E$3,D221)),検索!E$3=""),0,1)</f>
        <v>0</v>
      </c>
      <c r="P221" s="20">
        <f>IF(OR(ISERROR(FIND(検索!F$3,E221)),検索!F$3=""),0,1)</f>
        <v>0</v>
      </c>
      <c r="Q221" s="20">
        <f>IF(OR(ISERROR(FIND(検索!G$3,F221)),検索!G$3=""),0,1)</f>
        <v>0</v>
      </c>
      <c r="R221" s="20">
        <f>IF(OR(検索!J$3="00000",M221&amp;N221&amp;O221&amp;P221&amp;Q221&lt;&gt;検索!J$3),0,1)</f>
        <v>0</v>
      </c>
      <c r="S221" s="20">
        <f t="shared" si="13"/>
        <v>0</v>
      </c>
      <c r="T221" s="21">
        <f>IF(OR(ISERROR(FIND(DBCS(検索!C$5),DBCS(B221))),検索!C$5=""),0,1)</f>
        <v>0</v>
      </c>
      <c r="U221" s="22">
        <f>IF(OR(ISERROR(FIND(DBCS(検索!D$5),DBCS(C221))),検索!D$5=""),0,1)</f>
        <v>0</v>
      </c>
      <c r="V221" s="22">
        <f>IF(OR(ISERROR(FIND(検索!E$5,D221)),検索!E$5=""),0,1)</f>
        <v>0</v>
      </c>
      <c r="W221" s="22">
        <f>IF(OR(ISERROR(FIND(検索!F$5,E221)),検索!F$5=""),0,1)</f>
        <v>0</v>
      </c>
      <c r="X221" s="22">
        <f>IF(OR(ISERROR(FIND(検索!G$5,F221)),検索!G$5=""),0,1)</f>
        <v>0</v>
      </c>
      <c r="Y221" s="20">
        <f>IF(OR(検索!J$5="00000",T221&amp;U221&amp;V221&amp;W221&amp;X221&lt;&gt;検索!J$5),0,1)</f>
        <v>0</v>
      </c>
      <c r="Z221" s="23">
        <f t="shared" si="14"/>
        <v>0</v>
      </c>
      <c r="AA221" s="20">
        <f>IF(OR(ISERROR(FIND(DBCS(検索!C$7),DBCS(B221))),検索!C$7=""),0,1)</f>
        <v>0</v>
      </c>
      <c r="AB221" s="20">
        <f>IF(OR(ISERROR(FIND(DBCS(検索!D$7),DBCS(C221))),検索!D$7=""),0,1)</f>
        <v>0</v>
      </c>
      <c r="AC221" s="20">
        <f>IF(OR(ISERROR(FIND(検索!E$7,D221)),検索!E$7=""),0,1)</f>
        <v>0</v>
      </c>
      <c r="AD221" s="20">
        <f>IF(OR(ISERROR(FIND(検索!F$7,E221)),検索!F$7=""),0,1)</f>
        <v>0</v>
      </c>
      <c r="AE221" s="20">
        <f>IF(OR(ISERROR(FIND(検索!G$7,F221)),検索!G$7=""),0,1)</f>
        <v>0</v>
      </c>
      <c r="AF221" s="22">
        <f>IF(OR(検索!J$7="00000",AA221&amp;AB221&amp;AC221&amp;AD221&amp;AE221&lt;&gt;検索!J$7),0,1)</f>
        <v>0</v>
      </c>
      <c r="AG221" s="23">
        <f t="shared" si="15"/>
        <v>0</v>
      </c>
      <c r="AH221" s="20">
        <f>IF(検索!K$3=0,R221,S221)</f>
        <v>0</v>
      </c>
      <c r="AI221" s="20">
        <f>IF(検索!K$5=0,Y221,Z221)</f>
        <v>0</v>
      </c>
      <c r="AJ221" s="20">
        <f>IF(検索!K$7=0,AF221,AG221)</f>
        <v>0</v>
      </c>
      <c r="AK221" s="38">
        <f>IF(IF(検索!J$5="00000",AH221,IF(検索!K$4=0,AH221+AI221,AH221*AI221)*IF(AND(検索!K$6=1,検索!J$7&lt;&gt;"00000"),AJ221,1)+IF(AND(検索!K$6=0,検索!J$7&lt;&gt;"00000"),AJ221,0))&gt;0,MAX($AK$2:AK220)+1,0)</f>
        <v>0</v>
      </c>
    </row>
    <row r="222" spans="7:37" ht="13.5" customHeight="1" x14ac:dyDescent="0.15">
      <c r="G222" s="3">
        <v>221</v>
      </c>
      <c r="H222" s="187">
        <f t="shared" si="12"/>
        <v>0</v>
      </c>
      <c r="I222" s="42"/>
      <c r="M222" s="21">
        <f>IF(OR(ISERROR(FIND(DBCS(検索!C$3),DBCS(B222))),検索!C$3=""),0,1)</f>
        <v>0</v>
      </c>
      <c r="N222" s="22">
        <f>IF(OR(ISERROR(FIND(DBCS(検索!D$3),DBCS(C222))),検索!D$3=""),0,1)</f>
        <v>0</v>
      </c>
      <c r="O222" s="22">
        <f>IF(OR(ISERROR(FIND(検索!E$3,D222)),検索!E$3=""),0,1)</f>
        <v>0</v>
      </c>
      <c r="P222" s="20">
        <f>IF(OR(ISERROR(FIND(検索!F$3,E222)),検索!F$3=""),0,1)</f>
        <v>0</v>
      </c>
      <c r="Q222" s="20">
        <f>IF(OR(ISERROR(FIND(検索!G$3,F222)),検索!G$3=""),0,1)</f>
        <v>0</v>
      </c>
      <c r="R222" s="20">
        <f>IF(OR(検索!J$3="00000",M222&amp;N222&amp;O222&amp;P222&amp;Q222&lt;&gt;検索!J$3),0,1)</f>
        <v>0</v>
      </c>
      <c r="S222" s="20">
        <f t="shared" si="13"/>
        <v>0</v>
      </c>
      <c r="T222" s="21">
        <f>IF(OR(ISERROR(FIND(DBCS(検索!C$5),DBCS(B222))),検索!C$5=""),0,1)</f>
        <v>0</v>
      </c>
      <c r="U222" s="22">
        <f>IF(OR(ISERROR(FIND(DBCS(検索!D$5),DBCS(C222))),検索!D$5=""),0,1)</f>
        <v>0</v>
      </c>
      <c r="V222" s="22">
        <f>IF(OR(ISERROR(FIND(検索!E$5,D222)),検索!E$5=""),0,1)</f>
        <v>0</v>
      </c>
      <c r="W222" s="22">
        <f>IF(OR(ISERROR(FIND(検索!F$5,E222)),検索!F$5=""),0,1)</f>
        <v>0</v>
      </c>
      <c r="X222" s="22">
        <f>IF(OR(ISERROR(FIND(検索!G$5,F222)),検索!G$5=""),0,1)</f>
        <v>0</v>
      </c>
      <c r="Y222" s="20">
        <f>IF(OR(検索!J$5="00000",T222&amp;U222&amp;V222&amp;W222&amp;X222&lt;&gt;検索!J$5),0,1)</f>
        <v>0</v>
      </c>
      <c r="Z222" s="23">
        <f t="shared" si="14"/>
        <v>0</v>
      </c>
      <c r="AA222" s="20">
        <f>IF(OR(ISERROR(FIND(DBCS(検索!C$7),DBCS(B222))),検索!C$7=""),0,1)</f>
        <v>0</v>
      </c>
      <c r="AB222" s="20">
        <f>IF(OR(ISERROR(FIND(DBCS(検索!D$7),DBCS(C222))),検索!D$7=""),0,1)</f>
        <v>0</v>
      </c>
      <c r="AC222" s="20">
        <f>IF(OR(ISERROR(FIND(検索!E$7,D222)),検索!E$7=""),0,1)</f>
        <v>0</v>
      </c>
      <c r="AD222" s="20">
        <f>IF(OR(ISERROR(FIND(検索!F$7,E222)),検索!F$7=""),0,1)</f>
        <v>0</v>
      </c>
      <c r="AE222" s="20">
        <f>IF(OR(ISERROR(FIND(検索!G$7,F222)),検索!G$7=""),0,1)</f>
        <v>0</v>
      </c>
      <c r="AF222" s="22">
        <f>IF(OR(検索!J$7="00000",AA222&amp;AB222&amp;AC222&amp;AD222&amp;AE222&lt;&gt;検索!J$7),0,1)</f>
        <v>0</v>
      </c>
      <c r="AG222" s="23">
        <f t="shared" si="15"/>
        <v>0</v>
      </c>
      <c r="AH222" s="20">
        <f>IF(検索!K$3=0,R222,S222)</f>
        <v>0</v>
      </c>
      <c r="AI222" s="20">
        <f>IF(検索!K$5=0,Y222,Z222)</f>
        <v>0</v>
      </c>
      <c r="AJ222" s="20">
        <f>IF(検索!K$7=0,AF222,AG222)</f>
        <v>0</v>
      </c>
      <c r="AK222" s="38">
        <f>IF(IF(検索!J$5="00000",AH222,IF(検索!K$4=0,AH222+AI222,AH222*AI222)*IF(AND(検索!K$6=1,検索!J$7&lt;&gt;"00000"),AJ222,1)+IF(AND(検索!K$6=0,検索!J$7&lt;&gt;"00000"),AJ222,0))&gt;0,MAX($AK$2:AK221)+1,0)</f>
        <v>0</v>
      </c>
    </row>
    <row r="223" spans="7:37" ht="13.5" customHeight="1" x14ac:dyDescent="0.15">
      <c r="G223" s="3">
        <v>222</v>
      </c>
      <c r="H223" s="187">
        <f t="shared" si="12"/>
        <v>0</v>
      </c>
      <c r="I223" s="42"/>
      <c r="M223" s="21">
        <f>IF(OR(ISERROR(FIND(DBCS(検索!C$3),DBCS(B223))),検索!C$3=""),0,1)</f>
        <v>0</v>
      </c>
      <c r="N223" s="22">
        <f>IF(OR(ISERROR(FIND(DBCS(検索!D$3),DBCS(C223))),検索!D$3=""),0,1)</f>
        <v>0</v>
      </c>
      <c r="O223" s="22">
        <f>IF(OR(ISERROR(FIND(検索!E$3,D223)),検索!E$3=""),0,1)</f>
        <v>0</v>
      </c>
      <c r="P223" s="20">
        <f>IF(OR(ISERROR(FIND(検索!F$3,E223)),検索!F$3=""),0,1)</f>
        <v>0</v>
      </c>
      <c r="Q223" s="20">
        <f>IF(OR(ISERROR(FIND(検索!G$3,F223)),検索!G$3=""),0,1)</f>
        <v>0</v>
      </c>
      <c r="R223" s="20">
        <f>IF(OR(検索!J$3="00000",M223&amp;N223&amp;O223&amp;P223&amp;Q223&lt;&gt;検索!J$3),0,1)</f>
        <v>0</v>
      </c>
      <c r="S223" s="20">
        <f t="shared" si="13"/>
        <v>0</v>
      </c>
      <c r="T223" s="21">
        <f>IF(OR(ISERROR(FIND(DBCS(検索!C$5),DBCS(B223))),検索!C$5=""),0,1)</f>
        <v>0</v>
      </c>
      <c r="U223" s="22">
        <f>IF(OR(ISERROR(FIND(DBCS(検索!D$5),DBCS(C223))),検索!D$5=""),0,1)</f>
        <v>0</v>
      </c>
      <c r="V223" s="22">
        <f>IF(OR(ISERROR(FIND(検索!E$5,D223)),検索!E$5=""),0,1)</f>
        <v>0</v>
      </c>
      <c r="W223" s="22">
        <f>IF(OR(ISERROR(FIND(検索!F$5,E223)),検索!F$5=""),0,1)</f>
        <v>0</v>
      </c>
      <c r="X223" s="22">
        <f>IF(OR(ISERROR(FIND(検索!G$5,F223)),検索!G$5=""),0,1)</f>
        <v>0</v>
      </c>
      <c r="Y223" s="20">
        <f>IF(OR(検索!J$5="00000",T223&amp;U223&amp;V223&amp;W223&amp;X223&lt;&gt;検索!J$5),0,1)</f>
        <v>0</v>
      </c>
      <c r="Z223" s="23">
        <f t="shared" si="14"/>
        <v>0</v>
      </c>
      <c r="AA223" s="20">
        <f>IF(OR(ISERROR(FIND(DBCS(検索!C$7),DBCS(B223))),検索!C$7=""),0,1)</f>
        <v>0</v>
      </c>
      <c r="AB223" s="20">
        <f>IF(OR(ISERROR(FIND(DBCS(検索!D$7),DBCS(C223))),検索!D$7=""),0,1)</f>
        <v>0</v>
      </c>
      <c r="AC223" s="20">
        <f>IF(OR(ISERROR(FIND(検索!E$7,D223)),検索!E$7=""),0,1)</f>
        <v>0</v>
      </c>
      <c r="AD223" s="20">
        <f>IF(OR(ISERROR(FIND(検索!F$7,E223)),検索!F$7=""),0,1)</f>
        <v>0</v>
      </c>
      <c r="AE223" s="20">
        <f>IF(OR(ISERROR(FIND(検索!G$7,F223)),検索!G$7=""),0,1)</f>
        <v>0</v>
      </c>
      <c r="AF223" s="22">
        <f>IF(OR(検索!J$7="00000",AA223&amp;AB223&amp;AC223&amp;AD223&amp;AE223&lt;&gt;検索!J$7),0,1)</f>
        <v>0</v>
      </c>
      <c r="AG223" s="23">
        <f t="shared" si="15"/>
        <v>0</v>
      </c>
      <c r="AH223" s="20">
        <f>IF(検索!K$3=0,R223,S223)</f>
        <v>0</v>
      </c>
      <c r="AI223" s="20">
        <f>IF(検索!K$5=0,Y223,Z223)</f>
        <v>0</v>
      </c>
      <c r="AJ223" s="20">
        <f>IF(検索!K$7=0,AF223,AG223)</f>
        <v>0</v>
      </c>
      <c r="AK223" s="38">
        <f>IF(IF(検索!J$5="00000",AH223,IF(検索!K$4=0,AH223+AI223,AH223*AI223)*IF(AND(検索!K$6=1,検索!J$7&lt;&gt;"00000"),AJ223,1)+IF(AND(検索!K$6=0,検索!J$7&lt;&gt;"00000"),AJ223,0))&gt;0,MAX($AK$2:AK222)+1,0)</f>
        <v>0</v>
      </c>
    </row>
    <row r="224" spans="7:37" ht="13.5" customHeight="1" x14ac:dyDescent="0.15">
      <c r="G224" s="3">
        <v>223</v>
      </c>
      <c r="H224" s="187">
        <f t="shared" si="12"/>
        <v>0</v>
      </c>
      <c r="I224" s="42"/>
      <c r="M224" s="21">
        <f>IF(OR(ISERROR(FIND(DBCS(検索!C$3),DBCS(B224))),検索!C$3=""),0,1)</f>
        <v>0</v>
      </c>
      <c r="N224" s="22">
        <f>IF(OR(ISERROR(FIND(DBCS(検索!D$3),DBCS(C224))),検索!D$3=""),0,1)</f>
        <v>0</v>
      </c>
      <c r="O224" s="22">
        <f>IF(OR(ISERROR(FIND(検索!E$3,D224)),検索!E$3=""),0,1)</f>
        <v>0</v>
      </c>
      <c r="P224" s="20">
        <f>IF(OR(ISERROR(FIND(検索!F$3,E224)),検索!F$3=""),0,1)</f>
        <v>0</v>
      </c>
      <c r="Q224" s="20">
        <f>IF(OR(ISERROR(FIND(検索!G$3,F224)),検索!G$3=""),0,1)</f>
        <v>0</v>
      </c>
      <c r="R224" s="20">
        <f>IF(OR(検索!J$3="00000",M224&amp;N224&amp;O224&amp;P224&amp;Q224&lt;&gt;検索!J$3),0,1)</f>
        <v>0</v>
      </c>
      <c r="S224" s="20">
        <f t="shared" si="13"/>
        <v>0</v>
      </c>
      <c r="T224" s="21">
        <f>IF(OR(ISERROR(FIND(DBCS(検索!C$5),DBCS(B224))),検索!C$5=""),0,1)</f>
        <v>0</v>
      </c>
      <c r="U224" s="22">
        <f>IF(OR(ISERROR(FIND(DBCS(検索!D$5),DBCS(C224))),検索!D$5=""),0,1)</f>
        <v>0</v>
      </c>
      <c r="V224" s="22">
        <f>IF(OR(ISERROR(FIND(検索!E$5,D224)),検索!E$5=""),0,1)</f>
        <v>0</v>
      </c>
      <c r="W224" s="22">
        <f>IF(OR(ISERROR(FIND(検索!F$5,E224)),検索!F$5=""),0,1)</f>
        <v>0</v>
      </c>
      <c r="X224" s="22">
        <f>IF(OR(ISERROR(FIND(検索!G$5,F224)),検索!G$5=""),0,1)</f>
        <v>0</v>
      </c>
      <c r="Y224" s="20">
        <f>IF(OR(検索!J$5="00000",T224&amp;U224&amp;V224&amp;W224&amp;X224&lt;&gt;検索!J$5),0,1)</f>
        <v>0</v>
      </c>
      <c r="Z224" s="23">
        <f t="shared" si="14"/>
        <v>0</v>
      </c>
      <c r="AA224" s="20">
        <f>IF(OR(ISERROR(FIND(DBCS(検索!C$7),DBCS(B224))),検索!C$7=""),0,1)</f>
        <v>0</v>
      </c>
      <c r="AB224" s="20">
        <f>IF(OR(ISERROR(FIND(DBCS(検索!D$7),DBCS(C224))),検索!D$7=""),0,1)</f>
        <v>0</v>
      </c>
      <c r="AC224" s="20">
        <f>IF(OR(ISERROR(FIND(検索!E$7,D224)),検索!E$7=""),0,1)</f>
        <v>0</v>
      </c>
      <c r="AD224" s="20">
        <f>IF(OR(ISERROR(FIND(検索!F$7,E224)),検索!F$7=""),0,1)</f>
        <v>0</v>
      </c>
      <c r="AE224" s="20">
        <f>IF(OR(ISERROR(FIND(検索!G$7,F224)),検索!G$7=""),0,1)</f>
        <v>0</v>
      </c>
      <c r="AF224" s="22">
        <f>IF(OR(検索!J$7="00000",AA224&amp;AB224&amp;AC224&amp;AD224&amp;AE224&lt;&gt;検索!J$7),0,1)</f>
        <v>0</v>
      </c>
      <c r="AG224" s="23">
        <f t="shared" si="15"/>
        <v>0</v>
      </c>
      <c r="AH224" s="20">
        <f>IF(検索!K$3=0,R224,S224)</f>
        <v>0</v>
      </c>
      <c r="AI224" s="20">
        <f>IF(検索!K$5=0,Y224,Z224)</f>
        <v>0</v>
      </c>
      <c r="AJ224" s="20">
        <f>IF(検索!K$7=0,AF224,AG224)</f>
        <v>0</v>
      </c>
      <c r="AK224" s="38">
        <f>IF(IF(検索!J$5="00000",AH224,IF(検索!K$4=0,AH224+AI224,AH224*AI224)*IF(AND(検索!K$6=1,検索!J$7&lt;&gt;"00000"),AJ224,1)+IF(AND(検索!K$6=0,検索!J$7&lt;&gt;"00000"),AJ224,0))&gt;0,MAX($AK$2:AK223)+1,0)</f>
        <v>0</v>
      </c>
    </row>
    <row r="225" spans="7:37" ht="13.5" customHeight="1" x14ac:dyDescent="0.15">
      <c r="G225" s="3">
        <v>224</v>
      </c>
      <c r="H225" s="187">
        <f t="shared" si="12"/>
        <v>0</v>
      </c>
      <c r="I225" s="42"/>
      <c r="M225" s="21">
        <f>IF(OR(ISERROR(FIND(DBCS(検索!C$3),DBCS(B225))),検索!C$3=""),0,1)</f>
        <v>0</v>
      </c>
      <c r="N225" s="22">
        <f>IF(OR(ISERROR(FIND(DBCS(検索!D$3),DBCS(C225))),検索!D$3=""),0,1)</f>
        <v>0</v>
      </c>
      <c r="O225" s="22">
        <f>IF(OR(ISERROR(FIND(検索!E$3,D225)),検索!E$3=""),0,1)</f>
        <v>0</v>
      </c>
      <c r="P225" s="20">
        <f>IF(OR(ISERROR(FIND(検索!F$3,E225)),検索!F$3=""),0,1)</f>
        <v>0</v>
      </c>
      <c r="Q225" s="20">
        <f>IF(OR(ISERROR(FIND(検索!G$3,F225)),検索!G$3=""),0,1)</f>
        <v>0</v>
      </c>
      <c r="R225" s="20">
        <f>IF(OR(検索!J$3="00000",M225&amp;N225&amp;O225&amp;P225&amp;Q225&lt;&gt;検索!J$3),0,1)</f>
        <v>0</v>
      </c>
      <c r="S225" s="20">
        <f t="shared" si="13"/>
        <v>0</v>
      </c>
      <c r="T225" s="21">
        <f>IF(OR(ISERROR(FIND(DBCS(検索!C$5),DBCS(B225))),検索!C$5=""),0,1)</f>
        <v>0</v>
      </c>
      <c r="U225" s="22">
        <f>IF(OR(ISERROR(FIND(DBCS(検索!D$5),DBCS(C225))),検索!D$5=""),0,1)</f>
        <v>0</v>
      </c>
      <c r="V225" s="22">
        <f>IF(OR(ISERROR(FIND(検索!E$5,D225)),検索!E$5=""),0,1)</f>
        <v>0</v>
      </c>
      <c r="W225" s="22">
        <f>IF(OR(ISERROR(FIND(検索!F$5,E225)),検索!F$5=""),0,1)</f>
        <v>0</v>
      </c>
      <c r="X225" s="22">
        <f>IF(OR(ISERROR(FIND(検索!G$5,F225)),検索!G$5=""),0,1)</f>
        <v>0</v>
      </c>
      <c r="Y225" s="20">
        <f>IF(OR(検索!J$5="00000",T225&amp;U225&amp;V225&amp;W225&amp;X225&lt;&gt;検索!J$5),0,1)</f>
        <v>0</v>
      </c>
      <c r="Z225" s="23">
        <f t="shared" si="14"/>
        <v>0</v>
      </c>
      <c r="AA225" s="20">
        <f>IF(OR(ISERROR(FIND(DBCS(検索!C$7),DBCS(B225))),検索!C$7=""),0,1)</f>
        <v>0</v>
      </c>
      <c r="AB225" s="20">
        <f>IF(OR(ISERROR(FIND(DBCS(検索!D$7),DBCS(C225))),検索!D$7=""),0,1)</f>
        <v>0</v>
      </c>
      <c r="AC225" s="20">
        <f>IF(OR(ISERROR(FIND(検索!E$7,D225)),検索!E$7=""),0,1)</f>
        <v>0</v>
      </c>
      <c r="AD225" s="20">
        <f>IF(OR(ISERROR(FIND(検索!F$7,E225)),検索!F$7=""),0,1)</f>
        <v>0</v>
      </c>
      <c r="AE225" s="20">
        <f>IF(OR(ISERROR(FIND(検索!G$7,F225)),検索!G$7=""),0,1)</f>
        <v>0</v>
      </c>
      <c r="AF225" s="22">
        <f>IF(OR(検索!J$7="00000",AA225&amp;AB225&amp;AC225&amp;AD225&amp;AE225&lt;&gt;検索!J$7),0,1)</f>
        <v>0</v>
      </c>
      <c r="AG225" s="23">
        <f t="shared" si="15"/>
        <v>0</v>
      </c>
      <c r="AH225" s="20">
        <f>IF(検索!K$3=0,R225,S225)</f>
        <v>0</v>
      </c>
      <c r="AI225" s="20">
        <f>IF(検索!K$5=0,Y225,Z225)</f>
        <v>0</v>
      </c>
      <c r="AJ225" s="20">
        <f>IF(検索!K$7=0,AF225,AG225)</f>
        <v>0</v>
      </c>
      <c r="AK225" s="38">
        <f>IF(IF(検索!J$5="00000",AH225,IF(検索!K$4=0,AH225+AI225,AH225*AI225)*IF(AND(検索!K$6=1,検索!J$7&lt;&gt;"00000"),AJ225,1)+IF(AND(検索!K$6=0,検索!J$7&lt;&gt;"00000"),AJ225,0))&gt;0,MAX($AK$2:AK224)+1,0)</f>
        <v>0</v>
      </c>
    </row>
    <row r="226" spans="7:37" ht="13.5" customHeight="1" x14ac:dyDescent="0.15">
      <c r="G226" s="3">
        <v>225</v>
      </c>
      <c r="H226" s="187">
        <f t="shared" si="12"/>
        <v>0</v>
      </c>
      <c r="I226" s="42"/>
      <c r="M226" s="21">
        <f>IF(OR(ISERROR(FIND(DBCS(検索!C$3),DBCS(B226))),検索!C$3=""),0,1)</f>
        <v>0</v>
      </c>
      <c r="N226" s="22">
        <f>IF(OR(ISERROR(FIND(DBCS(検索!D$3),DBCS(C226))),検索!D$3=""),0,1)</f>
        <v>0</v>
      </c>
      <c r="O226" s="22">
        <f>IF(OR(ISERROR(FIND(検索!E$3,D226)),検索!E$3=""),0,1)</f>
        <v>0</v>
      </c>
      <c r="P226" s="20">
        <f>IF(OR(ISERROR(FIND(検索!F$3,E226)),検索!F$3=""),0,1)</f>
        <v>0</v>
      </c>
      <c r="Q226" s="20">
        <f>IF(OR(ISERROR(FIND(検索!G$3,F226)),検索!G$3=""),0,1)</f>
        <v>0</v>
      </c>
      <c r="R226" s="20">
        <f>IF(OR(検索!J$3="00000",M226&amp;N226&amp;O226&amp;P226&amp;Q226&lt;&gt;検索!J$3),0,1)</f>
        <v>0</v>
      </c>
      <c r="S226" s="20">
        <f t="shared" si="13"/>
        <v>0</v>
      </c>
      <c r="T226" s="21">
        <f>IF(OR(ISERROR(FIND(DBCS(検索!C$5),DBCS(B226))),検索!C$5=""),0,1)</f>
        <v>0</v>
      </c>
      <c r="U226" s="22">
        <f>IF(OR(ISERROR(FIND(DBCS(検索!D$5),DBCS(C226))),検索!D$5=""),0,1)</f>
        <v>0</v>
      </c>
      <c r="V226" s="22">
        <f>IF(OR(ISERROR(FIND(検索!E$5,D226)),検索!E$5=""),0,1)</f>
        <v>0</v>
      </c>
      <c r="W226" s="22">
        <f>IF(OR(ISERROR(FIND(検索!F$5,E226)),検索!F$5=""),0,1)</f>
        <v>0</v>
      </c>
      <c r="X226" s="22">
        <f>IF(OR(ISERROR(FIND(検索!G$5,F226)),検索!G$5=""),0,1)</f>
        <v>0</v>
      </c>
      <c r="Y226" s="20">
        <f>IF(OR(検索!J$5="00000",T226&amp;U226&amp;V226&amp;W226&amp;X226&lt;&gt;検索!J$5),0,1)</f>
        <v>0</v>
      </c>
      <c r="Z226" s="23">
        <f t="shared" si="14"/>
        <v>0</v>
      </c>
      <c r="AA226" s="20">
        <f>IF(OR(ISERROR(FIND(DBCS(検索!C$7),DBCS(B226))),検索!C$7=""),0,1)</f>
        <v>0</v>
      </c>
      <c r="AB226" s="20">
        <f>IF(OR(ISERROR(FIND(DBCS(検索!D$7),DBCS(C226))),検索!D$7=""),0,1)</f>
        <v>0</v>
      </c>
      <c r="AC226" s="20">
        <f>IF(OR(ISERROR(FIND(検索!E$7,D226)),検索!E$7=""),0,1)</f>
        <v>0</v>
      </c>
      <c r="AD226" s="20">
        <f>IF(OR(ISERROR(FIND(検索!F$7,E226)),検索!F$7=""),0,1)</f>
        <v>0</v>
      </c>
      <c r="AE226" s="20">
        <f>IF(OR(ISERROR(FIND(検索!G$7,F226)),検索!G$7=""),0,1)</f>
        <v>0</v>
      </c>
      <c r="AF226" s="22">
        <f>IF(OR(検索!J$7="00000",AA226&amp;AB226&amp;AC226&amp;AD226&amp;AE226&lt;&gt;検索!J$7),0,1)</f>
        <v>0</v>
      </c>
      <c r="AG226" s="23">
        <f t="shared" si="15"/>
        <v>0</v>
      </c>
      <c r="AH226" s="20">
        <f>IF(検索!K$3=0,R226,S226)</f>
        <v>0</v>
      </c>
      <c r="AI226" s="20">
        <f>IF(検索!K$5=0,Y226,Z226)</f>
        <v>0</v>
      </c>
      <c r="AJ226" s="20">
        <f>IF(検索!K$7=0,AF226,AG226)</f>
        <v>0</v>
      </c>
      <c r="AK226" s="38">
        <f>IF(IF(検索!J$5="00000",AH226,IF(検索!K$4=0,AH226+AI226,AH226*AI226)*IF(AND(検索!K$6=1,検索!J$7&lt;&gt;"00000"),AJ226,1)+IF(AND(検索!K$6=0,検索!J$7&lt;&gt;"00000"),AJ226,0))&gt;0,MAX($AK$2:AK225)+1,0)</f>
        <v>0</v>
      </c>
    </row>
    <row r="227" spans="7:37" ht="13.5" customHeight="1" x14ac:dyDescent="0.15">
      <c r="G227" s="3">
        <v>226</v>
      </c>
      <c r="H227" s="187">
        <f t="shared" si="12"/>
        <v>0</v>
      </c>
      <c r="I227" s="42"/>
      <c r="M227" s="21">
        <f>IF(OR(ISERROR(FIND(DBCS(検索!C$3),DBCS(B227))),検索!C$3=""),0,1)</f>
        <v>0</v>
      </c>
      <c r="N227" s="22">
        <f>IF(OR(ISERROR(FIND(DBCS(検索!D$3),DBCS(C227))),検索!D$3=""),0,1)</f>
        <v>0</v>
      </c>
      <c r="O227" s="22">
        <f>IF(OR(ISERROR(FIND(検索!E$3,D227)),検索!E$3=""),0,1)</f>
        <v>0</v>
      </c>
      <c r="P227" s="20">
        <f>IF(OR(ISERROR(FIND(検索!F$3,E227)),検索!F$3=""),0,1)</f>
        <v>0</v>
      </c>
      <c r="Q227" s="20">
        <f>IF(OR(ISERROR(FIND(検索!G$3,F227)),検索!G$3=""),0,1)</f>
        <v>0</v>
      </c>
      <c r="R227" s="20">
        <f>IF(OR(検索!J$3="00000",M227&amp;N227&amp;O227&amp;P227&amp;Q227&lt;&gt;検索!J$3),0,1)</f>
        <v>0</v>
      </c>
      <c r="S227" s="20">
        <f t="shared" si="13"/>
        <v>0</v>
      </c>
      <c r="T227" s="21">
        <f>IF(OR(ISERROR(FIND(DBCS(検索!C$5),DBCS(B227))),検索!C$5=""),0,1)</f>
        <v>0</v>
      </c>
      <c r="U227" s="22">
        <f>IF(OR(ISERROR(FIND(DBCS(検索!D$5),DBCS(C227))),検索!D$5=""),0,1)</f>
        <v>0</v>
      </c>
      <c r="V227" s="22">
        <f>IF(OR(ISERROR(FIND(検索!E$5,D227)),検索!E$5=""),0,1)</f>
        <v>0</v>
      </c>
      <c r="W227" s="22">
        <f>IF(OR(ISERROR(FIND(検索!F$5,E227)),検索!F$5=""),0,1)</f>
        <v>0</v>
      </c>
      <c r="X227" s="22">
        <f>IF(OR(ISERROR(FIND(検索!G$5,F227)),検索!G$5=""),0,1)</f>
        <v>0</v>
      </c>
      <c r="Y227" s="20">
        <f>IF(OR(検索!J$5="00000",T227&amp;U227&amp;V227&amp;W227&amp;X227&lt;&gt;検索!J$5),0,1)</f>
        <v>0</v>
      </c>
      <c r="Z227" s="23">
        <f t="shared" si="14"/>
        <v>0</v>
      </c>
      <c r="AA227" s="20">
        <f>IF(OR(ISERROR(FIND(DBCS(検索!C$7),DBCS(B227))),検索!C$7=""),0,1)</f>
        <v>0</v>
      </c>
      <c r="AB227" s="20">
        <f>IF(OR(ISERROR(FIND(DBCS(検索!D$7),DBCS(C227))),検索!D$7=""),0,1)</f>
        <v>0</v>
      </c>
      <c r="AC227" s="20">
        <f>IF(OR(ISERROR(FIND(検索!E$7,D227)),検索!E$7=""),0,1)</f>
        <v>0</v>
      </c>
      <c r="AD227" s="20">
        <f>IF(OR(ISERROR(FIND(検索!F$7,E227)),検索!F$7=""),0,1)</f>
        <v>0</v>
      </c>
      <c r="AE227" s="20">
        <f>IF(OR(ISERROR(FIND(検索!G$7,F227)),検索!G$7=""),0,1)</f>
        <v>0</v>
      </c>
      <c r="AF227" s="22">
        <f>IF(OR(検索!J$7="00000",AA227&amp;AB227&amp;AC227&amp;AD227&amp;AE227&lt;&gt;検索!J$7),0,1)</f>
        <v>0</v>
      </c>
      <c r="AG227" s="23">
        <f t="shared" si="15"/>
        <v>0</v>
      </c>
      <c r="AH227" s="20">
        <f>IF(検索!K$3=0,R227,S227)</f>
        <v>0</v>
      </c>
      <c r="AI227" s="20">
        <f>IF(検索!K$5=0,Y227,Z227)</f>
        <v>0</v>
      </c>
      <c r="AJ227" s="20">
        <f>IF(検索!K$7=0,AF227,AG227)</f>
        <v>0</v>
      </c>
      <c r="AK227" s="38">
        <f>IF(IF(検索!J$5="00000",AH227,IF(検索!K$4=0,AH227+AI227,AH227*AI227)*IF(AND(検索!K$6=1,検索!J$7&lt;&gt;"00000"),AJ227,1)+IF(AND(検索!K$6=0,検索!J$7&lt;&gt;"00000"),AJ227,0))&gt;0,MAX($AK$2:AK226)+1,0)</f>
        <v>0</v>
      </c>
    </row>
    <row r="228" spans="7:37" ht="13.5" customHeight="1" x14ac:dyDescent="0.15">
      <c r="G228" s="3">
        <v>227</v>
      </c>
      <c r="H228" s="187">
        <f t="shared" si="12"/>
        <v>0</v>
      </c>
      <c r="I228" s="42"/>
      <c r="M228" s="21">
        <f>IF(OR(ISERROR(FIND(DBCS(検索!C$3),DBCS(B228))),検索!C$3=""),0,1)</f>
        <v>0</v>
      </c>
      <c r="N228" s="22">
        <f>IF(OR(ISERROR(FIND(DBCS(検索!D$3),DBCS(C228))),検索!D$3=""),0,1)</f>
        <v>0</v>
      </c>
      <c r="O228" s="22">
        <f>IF(OR(ISERROR(FIND(検索!E$3,D228)),検索!E$3=""),0,1)</f>
        <v>0</v>
      </c>
      <c r="P228" s="20">
        <f>IF(OR(ISERROR(FIND(検索!F$3,E228)),検索!F$3=""),0,1)</f>
        <v>0</v>
      </c>
      <c r="Q228" s="20">
        <f>IF(OR(ISERROR(FIND(検索!G$3,F228)),検索!G$3=""),0,1)</f>
        <v>0</v>
      </c>
      <c r="R228" s="20">
        <f>IF(OR(検索!J$3="00000",M228&amp;N228&amp;O228&amp;P228&amp;Q228&lt;&gt;検索!J$3),0,1)</f>
        <v>0</v>
      </c>
      <c r="S228" s="20">
        <f t="shared" si="13"/>
        <v>0</v>
      </c>
      <c r="T228" s="21">
        <f>IF(OR(ISERROR(FIND(DBCS(検索!C$5),DBCS(B228))),検索!C$5=""),0,1)</f>
        <v>0</v>
      </c>
      <c r="U228" s="22">
        <f>IF(OR(ISERROR(FIND(DBCS(検索!D$5),DBCS(C228))),検索!D$5=""),0,1)</f>
        <v>0</v>
      </c>
      <c r="V228" s="22">
        <f>IF(OR(ISERROR(FIND(検索!E$5,D228)),検索!E$5=""),0,1)</f>
        <v>0</v>
      </c>
      <c r="W228" s="22">
        <f>IF(OR(ISERROR(FIND(検索!F$5,E228)),検索!F$5=""),0,1)</f>
        <v>0</v>
      </c>
      <c r="X228" s="22">
        <f>IF(OR(ISERROR(FIND(検索!G$5,F228)),検索!G$5=""),0,1)</f>
        <v>0</v>
      </c>
      <c r="Y228" s="20">
        <f>IF(OR(検索!J$5="00000",T228&amp;U228&amp;V228&amp;W228&amp;X228&lt;&gt;検索!J$5),0,1)</f>
        <v>0</v>
      </c>
      <c r="Z228" s="23">
        <f t="shared" si="14"/>
        <v>0</v>
      </c>
      <c r="AA228" s="20">
        <f>IF(OR(ISERROR(FIND(DBCS(検索!C$7),DBCS(B228))),検索!C$7=""),0,1)</f>
        <v>0</v>
      </c>
      <c r="AB228" s="20">
        <f>IF(OR(ISERROR(FIND(DBCS(検索!D$7),DBCS(C228))),検索!D$7=""),0,1)</f>
        <v>0</v>
      </c>
      <c r="AC228" s="20">
        <f>IF(OR(ISERROR(FIND(検索!E$7,D228)),検索!E$7=""),0,1)</f>
        <v>0</v>
      </c>
      <c r="AD228" s="20">
        <f>IF(OR(ISERROR(FIND(検索!F$7,E228)),検索!F$7=""),0,1)</f>
        <v>0</v>
      </c>
      <c r="AE228" s="20">
        <f>IF(OR(ISERROR(FIND(検索!G$7,F228)),検索!G$7=""),0,1)</f>
        <v>0</v>
      </c>
      <c r="AF228" s="22">
        <f>IF(OR(検索!J$7="00000",AA228&amp;AB228&amp;AC228&amp;AD228&amp;AE228&lt;&gt;検索!J$7),0,1)</f>
        <v>0</v>
      </c>
      <c r="AG228" s="23">
        <f t="shared" si="15"/>
        <v>0</v>
      </c>
      <c r="AH228" s="20">
        <f>IF(検索!K$3=0,R228,S228)</f>
        <v>0</v>
      </c>
      <c r="AI228" s="20">
        <f>IF(検索!K$5=0,Y228,Z228)</f>
        <v>0</v>
      </c>
      <c r="AJ228" s="20">
        <f>IF(検索!K$7=0,AF228,AG228)</f>
        <v>0</v>
      </c>
      <c r="AK228" s="38">
        <f>IF(IF(検索!J$5="00000",AH228,IF(検索!K$4=0,AH228+AI228,AH228*AI228)*IF(AND(検索!K$6=1,検索!J$7&lt;&gt;"00000"),AJ228,1)+IF(AND(検索!K$6=0,検索!J$7&lt;&gt;"00000"),AJ228,0))&gt;0,MAX($AK$2:AK227)+1,0)</f>
        <v>0</v>
      </c>
    </row>
    <row r="229" spans="7:37" ht="13.5" customHeight="1" x14ac:dyDescent="0.15">
      <c r="G229" s="3">
        <v>228</v>
      </c>
      <c r="H229" s="187">
        <f t="shared" si="12"/>
        <v>0</v>
      </c>
      <c r="I229" s="42"/>
      <c r="M229" s="21">
        <f>IF(OR(ISERROR(FIND(DBCS(検索!C$3),DBCS(B229))),検索!C$3=""),0,1)</f>
        <v>0</v>
      </c>
      <c r="N229" s="22">
        <f>IF(OR(ISERROR(FIND(DBCS(検索!D$3),DBCS(C229))),検索!D$3=""),0,1)</f>
        <v>0</v>
      </c>
      <c r="O229" s="22">
        <f>IF(OR(ISERROR(FIND(検索!E$3,D229)),検索!E$3=""),0,1)</f>
        <v>0</v>
      </c>
      <c r="P229" s="20">
        <f>IF(OR(ISERROR(FIND(検索!F$3,E229)),検索!F$3=""),0,1)</f>
        <v>0</v>
      </c>
      <c r="Q229" s="20">
        <f>IF(OR(ISERROR(FIND(検索!G$3,F229)),検索!G$3=""),0,1)</f>
        <v>0</v>
      </c>
      <c r="R229" s="20">
        <f>IF(OR(検索!J$3="00000",M229&amp;N229&amp;O229&amp;P229&amp;Q229&lt;&gt;検索!J$3),0,1)</f>
        <v>0</v>
      </c>
      <c r="S229" s="20">
        <f t="shared" si="13"/>
        <v>0</v>
      </c>
      <c r="T229" s="21">
        <f>IF(OR(ISERROR(FIND(DBCS(検索!C$5),DBCS(B229))),検索!C$5=""),0,1)</f>
        <v>0</v>
      </c>
      <c r="U229" s="22">
        <f>IF(OR(ISERROR(FIND(DBCS(検索!D$5),DBCS(C229))),検索!D$5=""),0,1)</f>
        <v>0</v>
      </c>
      <c r="V229" s="22">
        <f>IF(OR(ISERROR(FIND(検索!E$5,D229)),検索!E$5=""),0,1)</f>
        <v>0</v>
      </c>
      <c r="W229" s="22">
        <f>IF(OR(ISERROR(FIND(検索!F$5,E229)),検索!F$5=""),0,1)</f>
        <v>0</v>
      </c>
      <c r="X229" s="22">
        <f>IF(OR(ISERROR(FIND(検索!G$5,F229)),検索!G$5=""),0,1)</f>
        <v>0</v>
      </c>
      <c r="Y229" s="20">
        <f>IF(OR(検索!J$5="00000",T229&amp;U229&amp;V229&amp;W229&amp;X229&lt;&gt;検索!J$5),0,1)</f>
        <v>0</v>
      </c>
      <c r="Z229" s="23">
        <f t="shared" si="14"/>
        <v>0</v>
      </c>
      <c r="AA229" s="20">
        <f>IF(OR(ISERROR(FIND(DBCS(検索!C$7),DBCS(B229))),検索!C$7=""),0,1)</f>
        <v>0</v>
      </c>
      <c r="AB229" s="20">
        <f>IF(OR(ISERROR(FIND(DBCS(検索!D$7),DBCS(C229))),検索!D$7=""),0,1)</f>
        <v>0</v>
      </c>
      <c r="AC229" s="20">
        <f>IF(OR(ISERROR(FIND(検索!E$7,D229)),検索!E$7=""),0,1)</f>
        <v>0</v>
      </c>
      <c r="AD229" s="20">
        <f>IF(OR(ISERROR(FIND(検索!F$7,E229)),検索!F$7=""),0,1)</f>
        <v>0</v>
      </c>
      <c r="AE229" s="20">
        <f>IF(OR(ISERROR(FIND(検索!G$7,F229)),検索!G$7=""),0,1)</f>
        <v>0</v>
      </c>
      <c r="AF229" s="22">
        <f>IF(OR(検索!J$7="00000",AA229&amp;AB229&amp;AC229&amp;AD229&amp;AE229&lt;&gt;検索!J$7),0,1)</f>
        <v>0</v>
      </c>
      <c r="AG229" s="23">
        <f t="shared" si="15"/>
        <v>0</v>
      </c>
      <c r="AH229" s="20">
        <f>IF(検索!K$3=0,R229,S229)</f>
        <v>0</v>
      </c>
      <c r="AI229" s="20">
        <f>IF(検索!K$5=0,Y229,Z229)</f>
        <v>0</v>
      </c>
      <c r="AJ229" s="20">
        <f>IF(検索!K$7=0,AF229,AG229)</f>
        <v>0</v>
      </c>
      <c r="AK229" s="38">
        <f>IF(IF(検索!J$5="00000",AH229,IF(検索!K$4=0,AH229+AI229,AH229*AI229)*IF(AND(検索!K$6=1,検索!J$7&lt;&gt;"00000"),AJ229,1)+IF(AND(検索!K$6=0,検索!J$7&lt;&gt;"00000"),AJ229,0))&gt;0,MAX($AK$2:AK228)+1,0)</f>
        <v>0</v>
      </c>
    </row>
    <row r="230" spans="7:37" ht="13.5" customHeight="1" x14ac:dyDescent="0.15">
      <c r="G230" s="3">
        <v>229</v>
      </c>
      <c r="H230" s="187">
        <f t="shared" si="12"/>
        <v>0</v>
      </c>
      <c r="I230" s="42"/>
      <c r="M230" s="21">
        <f>IF(OR(ISERROR(FIND(DBCS(検索!C$3),DBCS(B230))),検索!C$3=""),0,1)</f>
        <v>0</v>
      </c>
      <c r="N230" s="22">
        <f>IF(OR(ISERROR(FIND(DBCS(検索!D$3),DBCS(C230))),検索!D$3=""),0,1)</f>
        <v>0</v>
      </c>
      <c r="O230" s="22">
        <f>IF(OR(ISERROR(FIND(検索!E$3,D230)),検索!E$3=""),0,1)</f>
        <v>0</v>
      </c>
      <c r="P230" s="20">
        <f>IF(OR(ISERROR(FIND(検索!F$3,E230)),検索!F$3=""),0,1)</f>
        <v>0</v>
      </c>
      <c r="Q230" s="20">
        <f>IF(OR(ISERROR(FIND(検索!G$3,F230)),検索!G$3=""),0,1)</f>
        <v>0</v>
      </c>
      <c r="R230" s="20">
        <f>IF(OR(検索!J$3="00000",M230&amp;N230&amp;O230&amp;P230&amp;Q230&lt;&gt;検索!J$3),0,1)</f>
        <v>0</v>
      </c>
      <c r="S230" s="20">
        <f t="shared" si="13"/>
        <v>0</v>
      </c>
      <c r="T230" s="21">
        <f>IF(OR(ISERROR(FIND(DBCS(検索!C$5),DBCS(B230))),検索!C$5=""),0,1)</f>
        <v>0</v>
      </c>
      <c r="U230" s="22">
        <f>IF(OR(ISERROR(FIND(DBCS(検索!D$5),DBCS(C230))),検索!D$5=""),0,1)</f>
        <v>0</v>
      </c>
      <c r="V230" s="22">
        <f>IF(OR(ISERROR(FIND(検索!E$5,D230)),検索!E$5=""),0,1)</f>
        <v>0</v>
      </c>
      <c r="W230" s="22">
        <f>IF(OR(ISERROR(FIND(検索!F$5,E230)),検索!F$5=""),0,1)</f>
        <v>0</v>
      </c>
      <c r="X230" s="22">
        <f>IF(OR(ISERROR(FIND(検索!G$5,F230)),検索!G$5=""),0,1)</f>
        <v>0</v>
      </c>
      <c r="Y230" s="20">
        <f>IF(OR(検索!J$5="00000",T230&amp;U230&amp;V230&amp;W230&amp;X230&lt;&gt;検索!J$5),0,1)</f>
        <v>0</v>
      </c>
      <c r="Z230" s="23">
        <f t="shared" si="14"/>
        <v>0</v>
      </c>
      <c r="AA230" s="20">
        <f>IF(OR(ISERROR(FIND(DBCS(検索!C$7),DBCS(B230))),検索!C$7=""),0,1)</f>
        <v>0</v>
      </c>
      <c r="AB230" s="20">
        <f>IF(OR(ISERROR(FIND(DBCS(検索!D$7),DBCS(C230))),検索!D$7=""),0,1)</f>
        <v>0</v>
      </c>
      <c r="AC230" s="20">
        <f>IF(OR(ISERROR(FIND(検索!E$7,D230)),検索!E$7=""),0,1)</f>
        <v>0</v>
      </c>
      <c r="AD230" s="20">
        <f>IF(OR(ISERROR(FIND(検索!F$7,E230)),検索!F$7=""),0,1)</f>
        <v>0</v>
      </c>
      <c r="AE230" s="20">
        <f>IF(OR(ISERROR(FIND(検索!G$7,F230)),検索!G$7=""),0,1)</f>
        <v>0</v>
      </c>
      <c r="AF230" s="22">
        <f>IF(OR(検索!J$7="00000",AA230&amp;AB230&amp;AC230&amp;AD230&amp;AE230&lt;&gt;検索!J$7),0,1)</f>
        <v>0</v>
      </c>
      <c r="AG230" s="23">
        <f t="shared" si="15"/>
        <v>0</v>
      </c>
      <c r="AH230" s="20">
        <f>IF(検索!K$3=0,R230,S230)</f>
        <v>0</v>
      </c>
      <c r="AI230" s="20">
        <f>IF(検索!K$5=0,Y230,Z230)</f>
        <v>0</v>
      </c>
      <c r="AJ230" s="20">
        <f>IF(検索!K$7=0,AF230,AG230)</f>
        <v>0</v>
      </c>
      <c r="AK230" s="38">
        <f>IF(IF(検索!J$5="00000",AH230,IF(検索!K$4=0,AH230+AI230,AH230*AI230)*IF(AND(検索!K$6=1,検索!J$7&lt;&gt;"00000"),AJ230,1)+IF(AND(検索!K$6=0,検索!J$7&lt;&gt;"00000"),AJ230,0))&gt;0,MAX($AK$2:AK229)+1,0)</f>
        <v>0</v>
      </c>
    </row>
    <row r="231" spans="7:37" ht="13.5" customHeight="1" x14ac:dyDescent="0.15">
      <c r="G231" s="3">
        <v>230</v>
      </c>
      <c r="H231" s="187">
        <f t="shared" si="12"/>
        <v>0</v>
      </c>
      <c r="I231" s="42"/>
      <c r="M231" s="21">
        <f>IF(OR(ISERROR(FIND(DBCS(検索!C$3),DBCS(B231))),検索!C$3=""),0,1)</f>
        <v>0</v>
      </c>
      <c r="N231" s="22">
        <f>IF(OR(ISERROR(FIND(DBCS(検索!D$3),DBCS(C231))),検索!D$3=""),0,1)</f>
        <v>0</v>
      </c>
      <c r="O231" s="22">
        <f>IF(OR(ISERROR(FIND(検索!E$3,D231)),検索!E$3=""),0,1)</f>
        <v>0</v>
      </c>
      <c r="P231" s="20">
        <f>IF(OR(ISERROR(FIND(検索!F$3,E231)),検索!F$3=""),0,1)</f>
        <v>0</v>
      </c>
      <c r="Q231" s="20">
        <f>IF(OR(ISERROR(FIND(検索!G$3,F231)),検索!G$3=""),0,1)</f>
        <v>0</v>
      </c>
      <c r="R231" s="20">
        <f>IF(OR(検索!J$3="00000",M231&amp;N231&amp;O231&amp;P231&amp;Q231&lt;&gt;検索!J$3),0,1)</f>
        <v>0</v>
      </c>
      <c r="S231" s="20">
        <f t="shared" si="13"/>
        <v>0</v>
      </c>
      <c r="T231" s="21">
        <f>IF(OR(ISERROR(FIND(DBCS(検索!C$5),DBCS(B231))),検索!C$5=""),0,1)</f>
        <v>0</v>
      </c>
      <c r="U231" s="22">
        <f>IF(OR(ISERROR(FIND(DBCS(検索!D$5),DBCS(C231))),検索!D$5=""),0,1)</f>
        <v>0</v>
      </c>
      <c r="V231" s="22">
        <f>IF(OR(ISERROR(FIND(検索!E$5,D231)),検索!E$5=""),0,1)</f>
        <v>0</v>
      </c>
      <c r="W231" s="22">
        <f>IF(OR(ISERROR(FIND(検索!F$5,E231)),検索!F$5=""),0,1)</f>
        <v>0</v>
      </c>
      <c r="X231" s="22">
        <f>IF(OR(ISERROR(FIND(検索!G$5,F231)),検索!G$5=""),0,1)</f>
        <v>0</v>
      </c>
      <c r="Y231" s="20">
        <f>IF(OR(検索!J$5="00000",T231&amp;U231&amp;V231&amp;W231&amp;X231&lt;&gt;検索!J$5),0,1)</f>
        <v>0</v>
      </c>
      <c r="Z231" s="23">
        <f t="shared" si="14"/>
        <v>0</v>
      </c>
      <c r="AA231" s="20">
        <f>IF(OR(ISERROR(FIND(DBCS(検索!C$7),DBCS(B231))),検索!C$7=""),0,1)</f>
        <v>0</v>
      </c>
      <c r="AB231" s="20">
        <f>IF(OR(ISERROR(FIND(DBCS(検索!D$7),DBCS(C231))),検索!D$7=""),0,1)</f>
        <v>0</v>
      </c>
      <c r="AC231" s="20">
        <f>IF(OR(ISERROR(FIND(検索!E$7,D231)),検索!E$7=""),0,1)</f>
        <v>0</v>
      </c>
      <c r="AD231" s="20">
        <f>IF(OR(ISERROR(FIND(検索!F$7,E231)),検索!F$7=""),0,1)</f>
        <v>0</v>
      </c>
      <c r="AE231" s="20">
        <f>IF(OR(ISERROR(FIND(検索!G$7,F231)),検索!G$7=""),0,1)</f>
        <v>0</v>
      </c>
      <c r="AF231" s="22">
        <f>IF(OR(検索!J$7="00000",AA231&amp;AB231&amp;AC231&amp;AD231&amp;AE231&lt;&gt;検索!J$7),0,1)</f>
        <v>0</v>
      </c>
      <c r="AG231" s="23">
        <f t="shared" si="15"/>
        <v>0</v>
      </c>
      <c r="AH231" s="20">
        <f>IF(検索!K$3=0,R231,S231)</f>
        <v>0</v>
      </c>
      <c r="AI231" s="20">
        <f>IF(検索!K$5=0,Y231,Z231)</f>
        <v>0</v>
      </c>
      <c r="AJ231" s="20">
        <f>IF(検索!K$7=0,AF231,AG231)</f>
        <v>0</v>
      </c>
      <c r="AK231" s="38">
        <f>IF(IF(検索!J$5="00000",AH231,IF(検索!K$4=0,AH231+AI231,AH231*AI231)*IF(AND(検索!K$6=1,検索!J$7&lt;&gt;"00000"),AJ231,1)+IF(AND(検索!K$6=0,検索!J$7&lt;&gt;"00000"),AJ231,0))&gt;0,MAX($AK$2:AK230)+1,0)</f>
        <v>0</v>
      </c>
    </row>
    <row r="232" spans="7:37" ht="13.5" customHeight="1" x14ac:dyDescent="0.15">
      <c r="G232" s="3">
        <v>231</v>
      </c>
      <c r="H232" s="187">
        <f t="shared" si="12"/>
        <v>0</v>
      </c>
      <c r="I232" s="42"/>
      <c r="M232" s="21">
        <f>IF(OR(ISERROR(FIND(DBCS(検索!C$3),DBCS(B232))),検索!C$3=""),0,1)</f>
        <v>0</v>
      </c>
      <c r="N232" s="22">
        <f>IF(OR(ISERROR(FIND(DBCS(検索!D$3),DBCS(C232))),検索!D$3=""),0,1)</f>
        <v>0</v>
      </c>
      <c r="O232" s="22">
        <f>IF(OR(ISERROR(FIND(検索!E$3,D232)),検索!E$3=""),0,1)</f>
        <v>0</v>
      </c>
      <c r="P232" s="20">
        <f>IF(OR(ISERROR(FIND(検索!F$3,E232)),検索!F$3=""),0,1)</f>
        <v>0</v>
      </c>
      <c r="Q232" s="20">
        <f>IF(OR(ISERROR(FIND(検索!G$3,F232)),検索!G$3=""),0,1)</f>
        <v>0</v>
      </c>
      <c r="R232" s="20">
        <f>IF(OR(検索!J$3="00000",M232&amp;N232&amp;O232&amp;P232&amp;Q232&lt;&gt;検索!J$3),0,1)</f>
        <v>0</v>
      </c>
      <c r="S232" s="20">
        <f t="shared" si="13"/>
        <v>0</v>
      </c>
      <c r="T232" s="21">
        <f>IF(OR(ISERROR(FIND(DBCS(検索!C$5),DBCS(B232))),検索!C$5=""),0,1)</f>
        <v>0</v>
      </c>
      <c r="U232" s="22">
        <f>IF(OR(ISERROR(FIND(DBCS(検索!D$5),DBCS(C232))),検索!D$5=""),0,1)</f>
        <v>0</v>
      </c>
      <c r="V232" s="22">
        <f>IF(OR(ISERROR(FIND(検索!E$5,D232)),検索!E$5=""),0,1)</f>
        <v>0</v>
      </c>
      <c r="W232" s="22">
        <f>IF(OR(ISERROR(FIND(検索!F$5,E232)),検索!F$5=""),0,1)</f>
        <v>0</v>
      </c>
      <c r="X232" s="22">
        <f>IF(OR(ISERROR(FIND(検索!G$5,F232)),検索!G$5=""),0,1)</f>
        <v>0</v>
      </c>
      <c r="Y232" s="20">
        <f>IF(OR(検索!J$5="00000",T232&amp;U232&amp;V232&amp;W232&amp;X232&lt;&gt;検索!J$5),0,1)</f>
        <v>0</v>
      </c>
      <c r="Z232" s="23">
        <f t="shared" si="14"/>
        <v>0</v>
      </c>
      <c r="AA232" s="20">
        <f>IF(OR(ISERROR(FIND(DBCS(検索!C$7),DBCS(B232))),検索!C$7=""),0,1)</f>
        <v>0</v>
      </c>
      <c r="AB232" s="20">
        <f>IF(OR(ISERROR(FIND(DBCS(検索!D$7),DBCS(C232))),検索!D$7=""),0,1)</f>
        <v>0</v>
      </c>
      <c r="AC232" s="20">
        <f>IF(OR(ISERROR(FIND(検索!E$7,D232)),検索!E$7=""),0,1)</f>
        <v>0</v>
      </c>
      <c r="AD232" s="20">
        <f>IF(OR(ISERROR(FIND(検索!F$7,E232)),検索!F$7=""),0,1)</f>
        <v>0</v>
      </c>
      <c r="AE232" s="20">
        <f>IF(OR(ISERROR(FIND(検索!G$7,F232)),検索!G$7=""),0,1)</f>
        <v>0</v>
      </c>
      <c r="AF232" s="22">
        <f>IF(OR(検索!J$7="00000",AA232&amp;AB232&amp;AC232&amp;AD232&amp;AE232&lt;&gt;検索!J$7),0,1)</f>
        <v>0</v>
      </c>
      <c r="AG232" s="23">
        <f t="shared" si="15"/>
        <v>0</v>
      </c>
      <c r="AH232" s="20">
        <f>IF(検索!K$3=0,R232,S232)</f>
        <v>0</v>
      </c>
      <c r="AI232" s="20">
        <f>IF(検索!K$5=0,Y232,Z232)</f>
        <v>0</v>
      </c>
      <c r="AJ232" s="20">
        <f>IF(検索!K$7=0,AF232,AG232)</f>
        <v>0</v>
      </c>
      <c r="AK232" s="38">
        <f>IF(IF(検索!J$5="00000",AH232,IF(検索!K$4=0,AH232+AI232,AH232*AI232)*IF(AND(検索!K$6=1,検索!J$7&lt;&gt;"00000"),AJ232,1)+IF(AND(検索!K$6=0,検索!J$7&lt;&gt;"00000"),AJ232,0))&gt;0,MAX($AK$2:AK231)+1,0)</f>
        <v>0</v>
      </c>
    </row>
    <row r="233" spans="7:37" ht="13.5" customHeight="1" x14ac:dyDescent="0.15">
      <c r="G233" s="3">
        <v>232</v>
      </c>
      <c r="H233" s="187">
        <f t="shared" si="12"/>
        <v>0</v>
      </c>
      <c r="I233" s="42"/>
      <c r="M233" s="21">
        <f>IF(OR(ISERROR(FIND(DBCS(検索!C$3),DBCS(B233))),検索!C$3=""),0,1)</f>
        <v>0</v>
      </c>
      <c r="N233" s="22">
        <f>IF(OR(ISERROR(FIND(DBCS(検索!D$3),DBCS(C233))),検索!D$3=""),0,1)</f>
        <v>0</v>
      </c>
      <c r="O233" s="22">
        <f>IF(OR(ISERROR(FIND(検索!E$3,D233)),検索!E$3=""),0,1)</f>
        <v>0</v>
      </c>
      <c r="P233" s="20">
        <f>IF(OR(ISERROR(FIND(検索!F$3,E233)),検索!F$3=""),0,1)</f>
        <v>0</v>
      </c>
      <c r="Q233" s="20">
        <f>IF(OR(ISERROR(FIND(検索!G$3,F233)),検索!G$3=""),0,1)</f>
        <v>0</v>
      </c>
      <c r="R233" s="20">
        <f>IF(OR(検索!J$3="00000",M233&amp;N233&amp;O233&amp;P233&amp;Q233&lt;&gt;検索!J$3),0,1)</f>
        <v>0</v>
      </c>
      <c r="S233" s="20">
        <f t="shared" si="13"/>
        <v>0</v>
      </c>
      <c r="T233" s="21">
        <f>IF(OR(ISERROR(FIND(DBCS(検索!C$5),DBCS(B233))),検索!C$5=""),0,1)</f>
        <v>0</v>
      </c>
      <c r="U233" s="22">
        <f>IF(OR(ISERROR(FIND(DBCS(検索!D$5),DBCS(C233))),検索!D$5=""),0,1)</f>
        <v>0</v>
      </c>
      <c r="V233" s="22">
        <f>IF(OR(ISERROR(FIND(検索!E$5,D233)),検索!E$5=""),0,1)</f>
        <v>0</v>
      </c>
      <c r="W233" s="22">
        <f>IF(OR(ISERROR(FIND(検索!F$5,E233)),検索!F$5=""),0,1)</f>
        <v>0</v>
      </c>
      <c r="X233" s="22">
        <f>IF(OR(ISERROR(FIND(検索!G$5,F233)),検索!G$5=""),0,1)</f>
        <v>0</v>
      </c>
      <c r="Y233" s="20">
        <f>IF(OR(検索!J$5="00000",T233&amp;U233&amp;V233&amp;W233&amp;X233&lt;&gt;検索!J$5),0,1)</f>
        <v>0</v>
      </c>
      <c r="Z233" s="23">
        <f t="shared" si="14"/>
        <v>0</v>
      </c>
      <c r="AA233" s="20">
        <f>IF(OR(ISERROR(FIND(DBCS(検索!C$7),DBCS(B233))),検索!C$7=""),0,1)</f>
        <v>0</v>
      </c>
      <c r="AB233" s="20">
        <f>IF(OR(ISERROR(FIND(DBCS(検索!D$7),DBCS(C233))),検索!D$7=""),0,1)</f>
        <v>0</v>
      </c>
      <c r="AC233" s="20">
        <f>IF(OR(ISERROR(FIND(検索!E$7,D233)),検索!E$7=""),0,1)</f>
        <v>0</v>
      </c>
      <c r="AD233" s="20">
        <f>IF(OR(ISERROR(FIND(検索!F$7,E233)),検索!F$7=""),0,1)</f>
        <v>0</v>
      </c>
      <c r="AE233" s="20">
        <f>IF(OR(ISERROR(FIND(検索!G$7,F233)),検索!G$7=""),0,1)</f>
        <v>0</v>
      </c>
      <c r="AF233" s="22">
        <f>IF(OR(検索!J$7="00000",AA233&amp;AB233&amp;AC233&amp;AD233&amp;AE233&lt;&gt;検索!J$7),0,1)</f>
        <v>0</v>
      </c>
      <c r="AG233" s="23">
        <f t="shared" si="15"/>
        <v>0</v>
      </c>
      <c r="AH233" s="20">
        <f>IF(検索!K$3=0,R233,S233)</f>
        <v>0</v>
      </c>
      <c r="AI233" s="20">
        <f>IF(検索!K$5=0,Y233,Z233)</f>
        <v>0</v>
      </c>
      <c r="AJ233" s="20">
        <f>IF(検索!K$7=0,AF233,AG233)</f>
        <v>0</v>
      </c>
      <c r="AK233" s="38">
        <f>IF(IF(検索!J$5="00000",AH233,IF(検索!K$4=0,AH233+AI233,AH233*AI233)*IF(AND(検索!K$6=1,検索!J$7&lt;&gt;"00000"),AJ233,1)+IF(AND(検索!K$6=0,検索!J$7&lt;&gt;"00000"),AJ233,0))&gt;0,MAX($AK$2:AK232)+1,0)</f>
        <v>0</v>
      </c>
    </row>
    <row r="234" spans="7:37" ht="13.5" customHeight="1" x14ac:dyDescent="0.15">
      <c r="G234" s="3">
        <v>233</v>
      </c>
      <c r="H234" s="187">
        <f t="shared" si="12"/>
        <v>0</v>
      </c>
      <c r="I234" s="42"/>
      <c r="M234" s="21">
        <f>IF(OR(ISERROR(FIND(DBCS(検索!C$3),DBCS(B234))),検索!C$3=""),0,1)</f>
        <v>0</v>
      </c>
      <c r="N234" s="22">
        <f>IF(OR(ISERROR(FIND(DBCS(検索!D$3),DBCS(C234))),検索!D$3=""),0,1)</f>
        <v>0</v>
      </c>
      <c r="O234" s="22">
        <f>IF(OR(ISERROR(FIND(検索!E$3,D234)),検索!E$3=""),0,1)</f>
        <v>0</v>
      </c>
      <c r="P234" s="20">
        <f>IF(OR(ISERROR(FIND(検索!F$3,E234)),検索!F$3=""),0,1)</f>
        <v>0</v>
      </c>
      <c r="Q234" s="20">
        <f>IF(OR(ISERROR(FIND(検索!G$3,F234)),検索!G$3=""),0,1)</f>
        <v>0</v>
      </c>
      <c r="R234" s="20">
        <f>IF(OR(検索!J$3="00000",M234&amp;N234&amp;O234&amp;P234&amp;Q234&lt;&gt;検索!J$3),0,1)</f>
        <v>0</v>
      </c>
      <c r="S234" s="20">
        <f t="shared" si="13"/>
        <v>0</v>
      </c>
      <c r="T234" s="21">
        <f>IF(OR(ISERROR(FIND(DBCS(検索!C$5),DBCS(B234))),検索!C$5=""),0,1)</f>
        <v>0</v>
      </c>
      <c r="U234" s="22">
        <f>IF(OR(ISERROR(FIND(DBCS(検索!D$5),DBCS(C234))),検索!D$5=""),0,1)</f>
        <v>0</v>
      </c>
      <c r="V234" s="22">
        <f>IF(OR(ISERROR(FIND(検索!E$5,D234)),検索!E$5=""),0,1)</f>
        <v>0</v>
      </c>
      <c r="W234" s="22">
        <f>IF(OR(ISERROR(FIND(検索!F$5,E234)),検索!F$5=""),0,1)</f>
        <v>0</v>
      </c>
      <c r="X234" s="22">
        <f>IF(OR(ISERROR(FIND(検索!G$5,F234)),検索!G$5=""),0,1)</f>
        <v>0</v>
      </c>
      <c r="Y234" s="20">
        <f>IF(OR(検索!J$5="00000",T234&amp;U234&amp;V234&amp;W234&amp;X234&lt;&gt;検索!J$5),0,1)</f>
        <v>0</v>
      </c>
      <c r="Z234" s="23">
        <f t="shared" si="14"/>
        <v>0</v>
      </c>
      <c r="AA234" s="20">
        <f>IF(OR(ISERROR(FIND(DBCS(検索!C$7),DBCS(B234))),検索!C$7=""),0,1)</f>
        <v>0</v>
      </c>
      <c r="AB234" s="20">
        <f>IF(OR(ISERROR(FIND(DBCS(検索!D$7),DBCS(C234))),検索!D$7=""),0,1)</f>
        <v>0</v>
      </c>
      <c r="AC234" s="20">
        <f>IF(OR(ISERROR(FIND(検索!E$7,D234)),検索!E$7=""),0,1)</f>
        <v>0</v>
      </c>
      <c r="AD234" s="20">
        <f>IF(OR(ISERROR(FIND(検索!F$7,E234)),検索!F$7=""),0,1)</f>
        <v>0</v>
      </c>
      <c r="AE234" s="20">
        <f>IF(OR(ISERROR(FIND(検索!G$7,F234)),検索!G$7=""),0,1)</f>
        <v>0</v>
      </c>
      <c r="AF234" s="22">
        <f>IF(OR(検索!J$7="00000",AA234&amp;AB234&amp;AC234&amp;AD234&amp;AE234&lt;&gt;検索!J$7),0,1)</f>
        <v>0</v>
      </c>
      <c r="AG234" s="23">
        <f t="shared" si="15"/>
        <v>0</v>
      </c>
      <c r="AH234" s="20">
        <f>IF(検索!K$3=0,R234,S234)</f>
        <v>0</v>
      </c>
      <c r="AI234" s="20">
        <f>IF(検索!K$5=0,Y234,Z234)</f>
        <v>0</v>
      </c>
      <c r="AJ234" s="20">
        <f>IF(検索!K$7=0,AF234,AG234)</f>
        <v>0</v>
      </c>
      <c r="AK234" s="38">
        <f>IF(IF(検索!J$5="00000",AH234,IF(検索!K$4=0,AH234+AI234,AH234*AI234)*IF(AND(検索!K$6=1,検索!J$7&lt;&gt;"00000"),AJ234,1)+IF(AND(検索!K$6=0,検索!J$7&lt;&gt;"00000"),AJ234,0))&gt;0,MAX($AK$2:AK233)+1,0)</f>
        <v>0</v>
      </c>
    </row>
    <row r="235" spans="7:37" ht="13.5" customHeight="1" x14ac:dyDescent="0.15">
      <c r="G235" s="3">
        <v>234</v>
      </c>
      <c r="H235" s="187">
        <f t="shared" si="12"/>
        <v>0</v>
      </c>
      <c r="I235" s="42"/>
      <c r="M235" s="21">
        <f>IF(OR(ISERROR(FIND(DBCS(検索!C$3),DBCS(B235))),検索!C$3=""),0,1)</f>
        <v>0</v>
      </c>
      <c r="N235" s="22">
        <f>IF(OR(ISERROR(FIND(DBCS(検索!D$3),DBCS(C235))),検索!D$3=""),0,1)</f>
        <v>0</v>
      </c>
      <c r="O235" s="22">
        <f>IF(OR(ISERROR(FIND(検索!E$3,D235)),検索!E$3=""),0,1)</f>
        <v>0</v>
      </c>
      <c r="P235" s="20">
        <f>IF(OR(ISERROR(FIND(検索!F$3,E235)),検索!F$3=""),0,1)</f>
        <v>0</v>
      </c>
      <c r="Q235" s="20">
        <f>IF(OR(ISERROR(FIND(検索!G$3,F235)),検索!G$3=""),0,1)</f>
        <v>0</v>
      </c>
      <c r="R235" s="20">
        <f>IF(OR(検索!J$3="00000",M235&amp;N235&amp;O235&amp;P235&amp;Q235&lt;&gt;検索!J$3),0,1)</f>
        <v>0</v>
      </c>
      <c r="S235" s="20">
        <f t="shared" si="13"/>
        <v>0</v>
      </c>
      <c r="T235" s="21">
        <f>IF(OR(ISERROR(FIND(DBCS(検索!C$5),DBCS(B235))),検索!C$5=""),0,1)</f>
        <v>0</v>
      </c>
      <c r="U235" s="22">
        <f>IF(OR(ISERROR(FIND(DBCS(検索!D$5),DBCS(C235))),検索!D$5=""),0,1)</f>
        <v>0</v>
      </c>
      <c r="V235" s="22">
        <f>IF(OR(ISERROR(FIND(検索!E$5,D235)),検索!E$5=""),0,1)</f>
        <v>0</v>
      </c>
      <c r="W235" s="22">
        <f>IF(OR(ISERROR(FIND(検索!F$5,E235)),検索!F$5=""),0,1)</f>
        <v>0</v>
      </c>
      <c r="X235" s="22">
        <f>IF(OR(ISERROR(FIND(検索!G$5,F235)),検索!G$5=""),0,1)</f>
        <v>0</v>
      </c>
      <c r="Y235" s="20">
        <f>IF(OR(検索!J$5="00000",T235&amp;U235&amp;V235&amp;W235&amp;X235&lt;&gt;検索!J$5),0,1)</f>
        <v>0</v>
      </c>
      <c r="Z235" s="23">
        <f t="shared" si="14"/>
        <v>0</v>
      </c>
      <c r="AA235" s="20">
        <f>IF(OR(ISERROR(FIND(DBCS(検索!C$7),DBCS(B235))),検索!C$7=""),0,1)</f>
        <v>0</v>
      </c>
      <c r="AB235" s="20">
        <f>IF(OR(ISERROR(FIND(DBCS(検索!D$7),DBCS(C235))),検索!D$7=""),0,1)</f>
        <v>0</v>
      </c>
      <c r="AC235" s="20">
        <f>IF(OR(ISERROR(FIND(検索!E$7,D235)),検索!E$7=""),0,1)</f>
        <v>0</v>
      </c>
      <c r="AD235" s="20">
        <f>IF(OR(ISERROR(FIND(検索!F$7,E235)),検索!F$7=""),0,1)</f>
        <v>0</v>
      </c>
      <c r="AE235" s="20">
        <f>IF(OR(ISERROR(FIND(検索!G$7,F235)),検索!G$7=""),0,1)</f>
        <v>0</v>
      </c>
      <c r="AF235" s="22">
        <f>IF(OR(検索!J$7="00000",AA235&amp;AB235&amp;AC235&amp;AD235&amp;AE235&lt;&gt;検索!J$7),0,1)</f>
        <v>0</v>
      </c>
      <c r="AG235" s="23">
        <f t="shared" si="15"/>
        <v>0</v>
      </c>
      <c r="AH235" s="20">
        <f>IF(検索!K$3=0,R235,S235)</f>
        <v>0</v>
      </c>
      <c r="AI235" s="20">
        <f>IF(検索!K$5=0,Y235,Z235)</f>
        <v>0</v>
      </c>
      <c r="AJ235" s="20">
        <f>IF(検索!K$7=0,AF235,AG235)</f>
        <v>0</v>
      </c>
      <c r="AK235" s="38">
        <f>IF(IF(検索!J$5="00000",AH235,IF(検索!K$4=0,AH235+AI235,AH235*AI235)*IF(AND(検索!K$6=1,検索!J$7&lt;&gt;"00000"),AJ235,1)+IF(AND(検索!K$6=0,検索!J$7&lt;&gt;"00000"),AJ235,0))&gt;0,MAX($AK$2:AK234)+1,0)</f>
        <v>0</v>
      </c>
    </row>
    <row r="236" spans="7:37" ht="13.5" customHeight="1" x14ac:dyDescent="0.15">
      <c r="G236" s="3">
        <v>235</v>
      </c>
      <c r="H236" s="187">
        <f t="shared" si="12"/>
        <v>0</v>
      </c>
      <c r="I236" s="42"/>
      <c r="M236" s="21">
        <f>IF(OR(ISERROR(FIND(DBCS(検索!C$3),DBCS(B236))),検索!C$3=""),0,1)</f>
        <v>0</v>
      </c>
      <c r="N236" s="22">
        <f>IF(OR(ISERROR(FIND(DBCS(検索!D$3),DBCS(C236))),検索!D$3=""),0,1)</f>
        <v>0</v>
      </c>
      <c r="O236" s="22">
        <f>IF(OR(ISERROR(FIND(検索!E$3,D236)),検索!E$3=""),0,1)</f>
        <v>0</v>
      </c>
      <c r="P236" s="20">
        <f>IF(OR(ISERROR(FIND(検索!F$3,E236)),検索!F$3=""),0,1)</f>
        <v>0</v>
      </c>
      <c r="Q236" s="20">
        <f>IF(OR(ISERROR(FIND(検索!G$3,F236)),検索!G$3=""),0,1)</f>
        <v>0</v>
      </c>
      <c r="R236" s="20">
        <f>IF(OR(検索!J$3="00000",M236&amp;N236&amp;O236&amp;P236&amp;Q236&lt;&gt;検索!J$3),0,1)</f>
        <v>0</v>
      </c>
      <c r="S236" s="20">
        <f t="shared" si="13"/>
        <v>0</v>
      </c>
      <c r="T236" s="21">
        <f>IF(OR(ISERROR(FIND(DBCS(検索!C$5),DBCS(B236))),検索!C$5=""),0,1)</f>
        <v>0</v>
      </c>
      <c r="U236" s="22">
        <f>IF(OR(ISERROR(FIND(DBCS(検索!D$5),DBCS(C236))),検索!D$5=""),0,1)</f>
        <v>0</v>
      </c>
      <c r="V236" s="22">
        <f>IF(OR(ISERROR(FIND(検索!E$5,D236)),検索!E$5=""),0,1)</f>
        <v>0</v>
      </c>
      <c r="W236" s="22">
        <f>IF(OR(ISERROR(FIND(検索!F$5,E236)),検索!F$5=""),0,1)</f>
        <v>0</v>
      </c>
      <c r="X236" s="22">
        <f>IF(OR(ISERROR(FIND(検索!G$5,F236)),検索!G$5=""),0,1)</f>
        <v>0</v>
      </c>
      <c r="Y236" s="20">
        <f>IF(OR(検索!J$5="00000",T236&amp;U236&amp;V236&amp;W236&amp;X236&lt;&gt;検索!J$5),0,1)</f>
        <v>0</v>
      </c>
      <c r="Z236" s="23">
        <f t="shared" si="14"/>
        <v>0</v>
      </c>
      <c r="AA236" s="20">
        <f>IF(OR(ISERROR(FIND(DBCS(検索!C$7),DBCS(B236))),検索!C$7=""),0,1)</f>
        <v>0</v>
      </c>
      <c r="AB236" s="20">
        <f>IF(OR(ISERROR(FIND(DBCS(検索!D$7),DBCS(C236))),検索!D$7=""),0,1)</f>
        <v>0</v>
      </c>
      <c r="AC236" s="20">
        <f>IF(OR(ISERROR(FIND(検索!E$7,D236)),検索!E$7=""),0,1)</f>
        <v>0</v>
      </c>
      <c r="AD236" s="20">
        <f>IF(OR(ISERROR(FIND(検索!F$7,E236)),検索!F$7=""),0,1)</f>
        <v>0</v>
      </c>
      <c r="AE236" s="20">
        <f>IF(OR(ISERROR(FIND(検索!G$7,F236)),検索!G$7=""),0,1)</f>
        <v>0</v>
      </c>
      <c r="AF236" s="22">
        <f>IF(OR(検索!J$7="00000",AA236&amp;AB236&amp;AC236&amp;AD236&amp;AE236&lt;&gt;検索!J$7),0,1)</f>
        <v>0</v>
      </c>
      <c r="AG236" s="23">
        <f t="shared" si="15"/>
        <v>0</v>
      </c>
      <c r="AH236" s="20">
        <f>IF(検索!K$3=0,R236,S236)</f>
        <v>0</v>
      </c>
      <c r="AI236" s="20">
        <f>IF(検索!K$5=0,Y236,Z236)</f>
        <v>0</v>
      </c>
      <c r="AJ236" s="20">
        <f>IF(検索!K$7=0,AF236,AG236)</f>
        <v>0</v>
      </c>
      <c r="AK236" s="38">
        <f>IF(IF(検索!J$5="00000",AH236,IF(検索!K$4=0,AH236+AI236,AH236*AI236)*IF(AND(検索!K$6=1,検索!J$7&lt;&gt;"00000"),AJ236,1)+IF(AND(検索!K$6=0,検索!J$7&lt;&gt;"00000"),AJ236,0))&gt;0,MAX($AK$2:AK235)+1,0)</f>
        <v>0</v>
      </c>
    </row>
    <row r="237" spans="7:37" ht="13.5" customHeight="1" x14ac:dyDescent="0.15">
      <c r="G237" s="3">
        <v>236</v>
      </c>
      <c r="H237" s="187">
        <f t="shared" si="12"/>
        <v>0</v>
      </c>
      <c r="I237" s="42"/>
      <c r="M237" s="21">
        <f>IF(OR(ISERROR(FIND(DBCS(検索!C$3),DBCS(B237))),検索!C$3=""),0,1)</f>
        <v>0</v>
      </c>
      <c r="N237" s="22">
        <f>IF(OR(ISERROR(FIND(DBCS(検索!D$3),DBCS(C237))),検索!D$3=""),0,1)</f>
        <v>0</v>
      </c>
      <c r="O237" s="22">
        <f>IF(OR(ISERROR(FIND(検索!E$3,D237)),検索!E$3=""),0,1)</f>
        <v>0</v>
      </c>
      <c r="P237" s="20">
        <f>IF(OR(ISERROR(FIND(検索!F$3,E237)),検索!F$3=""),0,1)</f>
        <v>0</v>
      </c>
      <c r="Q237" s="20">
        <f>IF(OR(ISERROR(FIND(検索!G$3,F237)),検索!G$3=""),0,1)</f>
        <v>0</v>
      </c>
      <c r="R237" s="20">
        <f>IF(OR(検索!J$3="00000",M237&amp;N237&amp;O237&amp;P237&amp;Q237&lt;&gt;検索!J$3),0,1)</f>
        <v>0</v>
      </c>
      <c r="S237" s="20">
        <f t="shared" si="13"/>
        <v>0</v>
      </c>
      <c r="T237" s="21">
        <f>IF(OR(ISERROR(FIND(DBCS(検索!C$5),DBCS(B237))),検索!C$5=""),0,1)</f>
        <v>0</v>
      </c>
      <c r="U237" s="22">
        <f>IF(OR(ISERROR(FIND(DBCS(検索!D$5),DBCS(C237))),検索!D$5=""),0,1)</f>
        <v>0</v>
      </c>
      <c r="V237" s="22">
        <f>IF(OR(ISERROR(FIND(検索!E$5,D237)),検索!E$5=""),0,1)</f>
        <v>0</v>
      </c>
      <c r="W237" s="22">
        <f>IF(OR(ISERROR(FIND(検索!F$5,E237)),検索!F$5=""),0,1)</f>
        <v>0</v>
      </c>
      <c r="X237" s="22">
        <f>IF(OR(ISERROR(FIND(検索!G$5,F237)),検索!G$5=""),0,1)</f>
        <v>0</v>
      </c>
      <c r="Y237" s="20">
        <f>IF(OR(検索!J$5="00000",T237&amp;U237&amp;V237&amp;W237&amp;X237&lt;&gt;検索!J$5),0,1)</f>
        <v>0</v>
      </c>
      <c r="Z237" s="23">
        <f t="shared" si="14"/>
        <v>0</v>
      </c>
      <c r="AA237" s="20">
        <f>IF(OR(ISERROR(FIND(DBCS(検索!C$7),DBCS(B237))),検索!C$7=""),0,1)</f>
        <v>0</v>
      </c>
      <c r="AB237" s="20">
        <f>IF(OR(ISERROR(FIND(DBCS(検索!D$7),DBCS(C237))),検索!D$7=""),0,1)</f>
        <v>0</v>
      </c>
      <c r="AC237" s="20">
        <f>IF(OR(ISERROR(FIND(検索!E$7,D237)),検索!E$7=""),0,1)</f>
        <v>0</v>
      </c>
      <c r="AD237" s="20">
        <f>IF(OR(ISERROR(FIND(検索!F$7,E237)),検索!F$7=""),0,1)</f>
        <v>0</v>
      </c>
      <c r="AE237" s="20">
        <f>IF(OR(ISERROR(FIND(検索!G$7,F237)),検索!G$7=""),0,1)</f>
        <v>0</v>
      </c>
      <c r="AF237" s="22">
        <f>IF(OR(検索!J$7="00000",AA237&amp;AB237&amp;AC237&amp;AD237&amp;AE237&lt;&gt;検索!J$7),0,1)</f>
        <v>0</v>
      </c>
      <c r="AG237" s="23">
        <f t="shared" si="15"/>
        <v>0</v>
      </c>
      <c r="AH237" s="20">
        <f>IF(検索!K$3=0,R237,S237)</f>
        <v>0</v>
      </c>
      <c r="AI237" s="20">
        <f>IF(検索!K$5=0,Y237,Z237)</f>
        <v>0</v>
      </c>
      <c r="AJ237" s="20">
        <f>IF(検索!K$7=0,AF237,AG237)</f>
        <v>0</v>
      </c>
      <c r="AK237" s="38">
        <f>IF(IF(検索!J$5="00000",AH237,IF(検索!K$4=0,AH237+AI237,AH237*AI237)*IF(AND(検索!K$6=1,検索!J$7&lt;&gt;"00000"),AJ237,1)+IF(AND(検索!K$6=0,検索!J$7&lt;&gt;"00000"),AJ237,0))&gt;0,MAX($AK$2:AK236)+1,0)</f>
        <v>0</v>
      </c>
    </row>
    <row r="238" spans="7:37" ht="13.5" customHeight="1" x14ac:dyDescent="0.15">
      <c r="G238" s="3">
        <v>237</v>
      </c>
      <c r="H238" s="187">
        <f t="shared" si="12"/>
        <v>0</v>
      </c>
      <c r="I238" s="42"/>
      <c r="M238" s="21">
        <f>IF(OR(ISERROR(FIND(DBCS(検索!C$3),DBCS(B238))),検索!C$3=""),0,1)</f>
        <v>0</v>
      </c>
      <c r="N238" s="22">
        <f>IF(OR(ISERROR(FIND(DBCS(検索!D$3),DBCS(C238))),検索!D$3=""),0,1)</f>
        <v>0</v>
      </c>
      <c r="O238" s="22">
        <f>IF(OR(ISERROR(FIND(検索!E$3,D238)),検索!E$3=""),0,1)</f>
        <v>0</v>
      </c>
      <c r="P238" s="20">
        <f>IF(OR(ISERROR(FIND(検索!F$3,E238)),検索!F$3=""),0,1)</f>
        <v>0</v>
      </c>
      <c r="Q238" s="20">
        <f>IF(OR(ISERROR(FIND(検索!G$3,F238)),検索!G$3=""),0,1)</f>
        <v>0</v>
      </c>
      <c r="R238" s="20">
        <f>IF(OR(検索!J$3="00000",M238&amp;N238&amp;O238&amp;P238&amp;Q238&lt;&gt;検索!J$3),0,1)</f>
        <v>0</v>
      </c>
      <c r="S238" s="20">
        <f t="shared" si="13"/>
        <v>0</v>
      </c>
      <c r="T238" s="21">
        <f>IF(OR(ISERROR(FIND(DBCS(検索!C$5),DBCS(B238))),検索!C$5=""),0,1)</f>
        <v>0</v>
      </c>
      <c r="U238" s="22">
        <f>IF(OR(ISERROR(FIND(DBCS(検索!D$5),DBCS(C238))),検索!D$5=""),0,1)</f>
        <v>0</v>
      </c>
      <c r="V238" s="22">
        <f>IF(OR(ISERROR(FIND(検索!E$5,D238)),検索!E$5=""),0,1)</f>
        <v>0</v>
      </c>
      <c r="W238" s="22">
        <f>IF(OR(ISERROR(FIND(検索!F$5,E238)),検索!F$5=""),0,1)</f>
        <v>0</v>
      </c>
      <c r="X238" s="22">
        <f>IF(OR(ISERROR(FIND(検索!G$5,F238)),検索!G$5=""),0,1)</f>
        <v>0</v>
      </c>
      <c r="Y238" s="20">
        <f>IF(OR(検索!J$5="00000",T238&amp;U238&amp;V238&amp;W238&amp;X238&lt;&gt;検索!J$5),0,1)</f>
        <v>0</v>
      </c>
      <c r="Z238" s="23">
        <f t="shared" si="14"/>
        <v>0</v>
      </c>
      <c r="AA238" s="20">
        <f>IF(OR(ISERROR(FIND(DBCS(検索!C$7),DBCS(B238))),検索!C$7=""),0,1)</f>
        <v>0</v>
      </c>
      <c r="AB238" s="20">
        <f>IF(OR(ISERROR(FIND(DBCS(検索!D$7),DBCS(C238))),検索!D$7=""),0,1)</f>
        <v>0</v>
      </c>
      <c r="AC238" s="20">
        <f>IF(OR(ISERROR(FIND(検索!E$7,D238)),検索!E$7=""),0,1)</f>
        <v>0</v>
      </c>
      <c r="AD238" s="20">
        <f>IF(OR(ISERROR(FIND(検索!F$7,E238)),検索!F$7=""),0,1)</f>
        <v>0</v>
      </c>
      <c r="AE238" s="20">
        <f>IF(OR(ISERROR(FIND(検索!G$7,F238)),検索!G$7=""),0,1)</f>
        <v>0</v>
      </c>
      <c r="AF238" s="22">
        <f>IF(OR(検索!J$7="00000",AA238&amp;AB238&amp;AC238&amp;AD238&amp;AE238&lt;&gt;検索!J$7),0,1)</f>
        <v>0</v>
      </c>
      <c r="AG238" s="23">
        <f t="shared" si="15"/>
        <v>0</v>
      </c>
      <c r="AH238" s="20">
        <f>IF(検索!K$3=0,R238,S238)</f>
        <v>0</v>
      </c>
      <c r="AI238" s="20">
        <f>IF(検索!K$5=0,Y238,Z238)</f>
        <v>0</v>
      </c>
      <c r="AJ238" s="20">
        <f>IF(検索!K$7=0,AF238,AG238)</f>
        <v>0</v>
      </c>
      <c r="AK238" s="38">
        <f>IF(IF(検索!J$5="00000",AH238,IF(検索!K$4=0,AH238+AI238,AH238*AI238)*IF(AND(検索!K$6=1,検索!J$7&lt;&gt;"00000"),AJ238,1)+IF(AND(検索!K$6=0,検索!J$7&lt;&gt;"00000"),AJ238,0))&gt;0,MAX($AK$2:AK237)+1,0)</f>
        <v>0</v>
      </c>
    </row>
    <row r="239" spans="7:37" ht="13.5" customHeight="1" x14ac:dyDescent="0.15">
      <c r="G239" s="3">
        <v>238</v>
      </c>
      <c r="H239" s="187">
        <f t="shared" si="12"/>
        <v>0</v>
      </c>
      <c r="I239" s="42"/>
      <c r="M239" s="21">
        <f>IF(OR(ISERROR(FIND(DBCS(検索!C$3),DBCS(B239))),検索!C$3=""),0,1)</f>
        <v>0</v>
      </c>
      <c r="N239" s="22">
        <f>IF(OR(ISERROR(FIND(DBCS(検索!D$3),DBCS(C239))),検索!D$3=""),0,1)</f>
        <v>0</v>
      </c>
      <c r="O239" s="22">
        <f>IF(OR(ISERROR(FIND(検索!E$3,D239)),検索!E$3=""),0,1)</f>
        <v>0</v>
      </c>
      <c r="P239" s="20">
        <f>IF(OR(ISERROR(FIND(検索!F$3,E239)),検索!F$3=""),0,1)</f>
        <v>0</v>
      </c>
      <c r="Q239" s="20">
        <f>IF(OR(ISERROR(FIND(検索!G$3,F239)),検索!G$3=""),0,1)</f>
        <v>0</v>
      </c>
      <c r="R239" s="20">
        <f>IF(OR(検索!J$3="00000",M239&amp;N239&amp;O239&amp;P239&amp;Q239&lt;&gt;検索!J$3),0,1)</f>
        <v>0</v>
      </c>
      <c r="S239" s="20">
        <f t="shared" si="13"/>
        <v>0</v>
      </c>
      <c r="T239" s="21">
        <f>IF(OR(ISERROR(FIND(DBCS(検索!C$5),DBCS(B239))),検索!C$5=""),0,1)</f>
        <v>0</v>
      </c>
      <c r="U239" s="22">
        <f>IF(OR(ISERROR(FIND(DBCS(検索!D$5),DBCS(C239))),検索!D$5=""),0,1)</f>
        <v>0</v>
      </c>
      <c r="V239" s="22">
        <f>IF(OR(ISERROR(FIND(検索!E$5,D239)),検索!E$5=""),0,1)</f>
        <v>0</v>
      </c>
      <c r="W239" s="22">
        <f>IF(OR(ISERROR(FIND(検索!F$5,E239)),検索!F$5=""),0,1)</f>
        <v>0</v>
      </c>
      <c r="X239" s="22">
        <f>IF(OR(ISERROR(FIND(検索!G$5,F239)),検索!G$5=""),0,1)</f>
        <v>0</v>
      </c>
      <c r="Y239" s="20">
        <f>IF(OR(検索!J$5="00000",T239&amp;U239&amp;V239&amp;W239&amp;X239&lt;&gt;検索!J$5),0,1)</f>
        <v>0</v>
      </c>
      <c r="Z239" s="23">
        <f t="shared" si="14"/>
        <v>0</v>
      </c>
      <c r="AA239" s="20">
        <f>IF(OR(ISERROR(FIND(DBCS(検索!C$7),DBCS(B239))),検索!C$7=""),0,1)</f>
        <v>0</v>
      </c>
      <c r="AB239" s="20">
        <f>IF(OR(ISERROR(FIND(DBCS(検索!D$7),DBCS(C239))),検索!D$7=""),0,1)</f>
        <v>0</v>
      </c>
      <c r="AC239" s="20">
        <f>IF(OR(ISERROR(FIND(検索!E$7,D239)),検索!E$7=""),0,1)</f>
        <v>0</v>
      </c>
      <c r="AD239" s="20">
        <f>IF(OR(ISERROR(FIND(検索!F$7,E239)),検索!F$7=""),0,1)</f>
        <v>0</v>
      </c>
      <c r="AE239" s="20">
        <f>IF(OR(ISERROR(FIND(検索!G$7,F239)),検索!G$7=""),0,1)</f>
        <v>0</v>
      </c>
      <c r="AF239" s="22">
        <f>IF(OR(検索!J$7="00000",AA239&amp;AB239&amp;AC239&amp;AD239&amp;AE239&lt;&gt;検索!J$7),0,1)</f>
        <v>0</v>
      </c>
      <c r="AG239" s="23">
        <f t="shared" si="15"/>
        <v>0</v>
      </c>
      <c r="AH239" s="20">
        <f>IF(検索!K$3=0,R239,S239)</f>
        <v>0</v>
      </c>
      <c r="AI239" s="20">
        <f>IF(検索!K$5=0,Y239,Z239)</f>
        <v>0</v>
      </c>
      <c r="AJ239" s="20">
        <f>IF(検索!K$7=0,AF239,AG239)</f>
        <v>0</v>
      </c>
      <c r="AK239" s="38">
        <f>IF(IF(検索!J$5="00000",AH239,IF(検索!K$4=0,AH239+AI239,AH239*AI239)*IF(AND(検索!K$6=1,検索!J$7&lt;&gt;"00000"),AJ239,1)+IF(AND(検索!K$6=0,検索!J$7&lt;&gt;"00000"),AJ239,0))&gt;0,MAX($AK$2:AK238)+1,0)</f>
        <v>0</v>
      </c>
    </row>
    <row r="240" spans="7:37" ht="13.5" customHeight="1" x14ac:dyDescent="0.15">
      <c r="G240" s="3">
        <v>239</v>
      </c>
      <c r="H240" s="187">
        <f t="shared" si="12"/>
        <v>0</v>
      </c>
      <c r="I240" s="42"/>
      <c r="M240" s="21">
        <f>IF(OR(ISERROR(FIND(DBCS(検索!C$3),DBCS(B240))),検索!C$3=""),0,1)</f>
        <v>0</v>
      </c>
      <c r="N240" s="22">
        <f>IF(OR(ISERROR(FIND(DBCS(検索!D$3),DBCS(C240))),検索!D$3=""),0,1)</f>
        <v>0</v>
      </c>
      <c r="O240" s="22">
        <f>IF(OR(ISERROR(FIND(検索!E$3,D240)),検索!E$3=""),0,1)</f>
        <v>0</v>
      </c>
      <c r="P240" s="20">
        <f>IF(OR(ISERROR(FIND(検索!F$3,E240)),検索!F$3=""),0,1)</f>
        <v>0</v>
      </c>
      <c r="Q240" s="20">
        <f>IF(OR(ISERROR(FIND(検索!G$3,F240)),検索!G$3=""),0,1)</f>
        <v>0</v>
      </c>
      <c r="R240" s="20">
        <f>IF(OR(検索!J$3="00000",M240&amp;N240&amp;O240&amp;P240&amp;Q240&lt;&gt;検索!J$3),0,1)</f>
        <v>0</v>
      </c>
      <c r="S240" s="20">
        <f t="shared" si="13"/>
        <v>0</v>
      </c>
      <c r="T240" s="21">
        <f>IF(OR(ISERROR(FIND(DBCS(検索!C$5),DBCS(B240))),検索!C$5=""),0,1)</f>
        <v>0</v>
      </c>
      <c r="U240" s="22">
        <f>IF(OR(ISERROR(FIND(DBCS(検索!D$5),DBCS(C240))),検索!D$5=""),0,1)</f>
        <v>0</v>
      </c>
      <c r="V240" s="22">
        <f>IF(OR(ISERROR(FIND(検索!E$5,D240)),検索!E$5=""),0,1)</f>
        <v>0</v>
      </c>
      <c r="W240" s="22">
        <f>IF(OR(ISERROR(FIND(検索!F$5,E240)),検索!F$5=""),0,1)</f>
        <v>0</v>
      </c>
      <c r="X240" s="22">
        <f>IF(OR(ISERROR(FIND(検索!G$5,F240)),検索!G$5=""),0,1)</f>
        <v>0</v>
      </c>
      <c r="Y240" s="20">
        <f>IF(OR(検索!J$5="00000",T240&amp;U240&amp;V240&amp;W240&amp;X240&lt;&gt;検索!J$5),0,1)</f>
        <v>0</v>
      </c>
      <c r="Z240" s="23">
        <f t="shared" si="14"/>
        <v>0</v>
      </c>
      <c r="AA240" s="20">
        <f>IF(OR(ISERROR(FIND(DBCS(検索!C$7),DBCS(B240))),検索!C$7=""),0,1)</f>
        <v>0</v>
      </c>
      <c r="AB240" s="20">
        <f>IF(OR(ISERROR(FIND(DBCS(検索!D$7),DBCS(C240))),検索!D$7=""),0,1)</f>
        <v>0</v>
      </c>
      <c r="AC240" s="20">
        <f>IF(OR(ISERROR(FIND(検索!E$7,D240)),検索!E$7=""),0,1)</f>
        <v>0</v>
      </c>
      <c r="AD240" s="20">
        <f>IF(OR(ISERROR(FIND(検索!F$7,E240)),検索!F$7=""),0,1)</f>
        <v>0</v>
      </c>
      <c r="AE240" s="20">
        <f>IF(OR(ISERROR(FIND(検索!G$7,F240)),検索!G$7=""),0,1)</f>
        <v>0</v>
      </c>
      <c r="AF240" s="22">
        <f>IF(OR(検索!J$7="00000",AA240&amp;AB240&amp;AC240&amp;AD240&amp;AE240&lt;&gt;検索!J$7),0,1)</f>
        <v>0</v>
      </c>
      <c r="AG240" s="23">
        <f t="shared" si="15"/>
        <v>0</v>
      </c>
      <c r="AH240" s="20">
        <f>IF(検索!K$3=0,R240,S240)</f>
        <v>0</v>
      </c>
      <c r="AI240" s="20">
        <f>IF(検索!K$5=0,Y240,Z240)</f>
        <v>0</v>
      </c>
      <c r="AJ240" s="20">
        <f>IF(検索!K$7=0,AF240,AG240)</f>
        <v>0</v>
      </c>
      <c r="AK240" s="38">
        <f>IF(IF(検索!J$5="00000",AH240,IF(検索!K$4=0,AH240+AI240,AH240*AI240)*IF(AND(検索!K$6=1,検索!J$7&lt;&gt;"00000"),AJ240,1)+IF(AND(検索!K$6=0,検索!J$7&lt;&gt;"00000"),AJ240,0))&gt;0,MAX($AK$2:AK239)+1,0)</f>
        <v>0</v>
      </c>
    </row>
    <row r="241" spans="7:37" ht="13.5" customHeight="1" x14ac:dyDescent="0.15">
      <c r="G241" s="3">
        <v>240</v>
      </c>
      <c r="H241" s="187">
        <f t="shared" si="12"/>
        <v>0</v>
      </c>
      <c r="I241" s="42"/>
      <c r="M241" s="21">
        <f>IF(OR(ISERROR(FIND(DBCS(検索!C$3),DBCS(B241))),検索!C$3=""),0,1)</f>
        <v>0</v>
      </c>
      <c r="N241" s="22">
        <f>IF(OR(ISERROR(FIND(DBCS(検索!D$3),DBCS(C241))),検索!D$3=""),0,1)</f>
        <v>0</v>
      </c>
      <c r="O241" s="22">
        <f>IF(OR(ISERROR(FIND(検索!E$3,D241)),検索!E$3=""),0,1)</f>
        <v>0</v>
      </c>
      <c r="P241" s="20">
        <f>IF(OR(ISERROR(FIND(検索!F$3,E241)),検索!F$3=""),0,1)</f>
        <v>0</v>
      </c>
      <c r="Q241" s="20">
        <f>IF(OR(ISERROR(FIND(検索!G$3,F241)),検索!G$3=""),0,1)</f>
        <v>0</v>
      </c>
      <c r="R241" s="20">
        <f>IF(OR(検索!J$3="00000",M241&amp;N241&amp;O241&amp;P241&amp;Q241&lt;&gt;検索!J$3),0,1)</f>
        <v>0</v>
      </c>
      <c r="S241" s="20">
        <f t="shared" si="13"/>
        <v>0</v>
      </c>
      <c r="T241" s="21">
        <f>IF(OR(ISERROR(FIND(DBCS(検索!C$5),DBCS(B241))),検索!C$5=""),0,1)</f>
        <v>0</v>
      </c>
      <c r="U241" s="22">
        <f>IF(OR(ISERROR(FIND(DBCS(検索!D$5),DBCS(C241))),検索!D$5=""),0,1)</f>
        <v>0</v>
      </c>
      <c r="V241" s="22">
        <f>IF(OR(ISERROR(FIND(検索!E$5,D241)),検索!E$5=""),0,1)</f>
        <v>0</v>
      </c>
      <c r="W241" s="22">
        <f>IF(OR(ISERROR(FIND(検索!F$5,E241)),検索!F$5=""),0,1)</f>
        <v>0</v>
      </c>
      <c r="X241" s="22">
        <f>IF(OR(ISERROR(FIND(検索!G$5,F241)),検索!G$5=""),0,1)</f>
        <v>0</v>
      </c>
      <c r="Y241" s="20">
        <f>IF(OR(検索!J$5="00000",T241&amp;U241&amp;V241&amp;W241&amp;X241&lt;&gt;検索!J$5),0,1)</f>
        <v>0</v>
      </c>
      <c r="Z241" s="23">
        <f t="shared" si="14"/>
        <v>0</v>
      </c>
      <c r="AA241" s="20">
        <f>IF(OR(ISERROR(FIND(DBCS(検索!C$7),DBCS(B241))),検索!C$7=""),0,1)</f>
        <v>0</v>
      </c>
      <c r="AB241" s="20">
        <f>IF(OR(ISERROR(FIND(DBCS(検索!D$7),DBCS(C241))),検索!D$7=""),0,1)</f>
        <v>0</v>
      </c>
      <c r="AC241" s="20">
        <f>IF(OR(ISERROR(FIND(検索!E$7,D241)),検索!E$7=""),0,1)</f>
        <v>0</v>
      </c>
      <c r="AD241" s="20">
        <f>IF(OR(ISERROR(FIND(検索!F$7,E241)),検索!F$7=""),0,1)</f>
        <v>0</v>
      </c>
      <c r="AE241" s="20">
        <f>IF(OR(ISERROR(FIND(検索!G$7,F241)),検索!G$7=""),0,1)</f>
        <v>0</v>
      </c>
      <c r="AF241" s="22">
        <f>IF(OR(検索!J$7="00000",AA241&amp;AB241&amp;AC241&amp;AD241&amp;AE241&lt;&gt;検索!J$7),0,1)</f>
        <v>0</v>
      </c>
      <c r="AG241" s="23">
        <f t="shared" si="15"/>
        <v>0</v>
      </c>
      <c r="AH241" s="20">
        <f>IF(検索!K$3=0,R241,S241)</f>
        <v>0</v>
      </c>
      <c r="AI241" s="20">
        <f>IF(検索!K$5=0,Y241,Z241)</f>
        <v>0</v>
      </c>
      <c r="AJ241" s="20">
        <f>IF(検索!K$7=0,AF241,AG241)</f>
        <v>0</v>
      </c>
      <c r="AK241" s="38">
        <f>IF(IF(検索!J$5="00000",AH241,IF(検索!K$4=0,AH241+AI241,AH241*AI241)*IF(AND(検索!K$6=1,検索!J$7&lt;&gt;"00000"),AJ241,1)+IF(AND(検索!K$6=0,検索!J$7&lt;&gt;"00000"),AJ241,0))&gt;0,MAX($AK$2:AK240)+1,0)</f>
        <v>0</v>
      </c>
    </row>
    <row r="242" spans="7:37" ht="13.5" customHeight="1" x14ac:dyDescent="0.15">
      <c r="G242" s="3">
        <v>241</v>
      </c>
      <c r="H242" s="187">
        <f t="shared" si="12"/>
        <v>0</v>
      </c>
      <c r="I242" s="42"/>
      <c r="M242" s="21">
        <f>IF(OR(ISERROR(FIND(DBCS(検索!C$3),DBCS(B242))),検索!C$3=""),0,1)</f>
        <v>0</v>
      </c>
      <c r="N242" s="22">
        <f>IF(OR(ISERROR(FIND(DBCS(検索!D$3),DBCS(C242))),検索!D$3=""),0,1)</f>
        <v>0</v>
      </c>
      <c r="O242" s="22">
        <f>IF(OR(ISERROR(FIND(検索!E$3,D242)),検索!E$3=""),0,1)</f>
        <v>0</v>
      </c>
      <c r="P242" s="20">
        <f>IF(OR(ISERROR(FIND(検索!F$3,E242)),検索!F$3=""),0,1)</f>
        <v>0</v>
      </c>
      <c r="Q242" s="20">
        <f>IF(OR(ISERROR(FIND(検索!G$3,F242)),検索!G$3=""),0,1)</f>
        <v>0</v>
      </c>
      <c r="R242" s="20">
        <f>IF(OR(検索!J$3="00000",M242&amp;N242&amp;O242&amp;P242&amp;Q242&lt;&gt;検索!J$3),0,1)</f>
        <v>0</v>
      </c>
      <c r="S242" s="20">
        <f t="shared" si="13"/>
        <v>0</v>
      </c>
      <c r="T242" s="21">
        <f>IF(OR(ISERROR(FIND(DBCS(検索!C$5),DBCS(B242))),検索!C$5=""),0,1)</f>
        <v>0</v>
      </c>
      <c r="U242" s="22">
        <f>IF(OR(ISERROR(FIND(DBCS(検索!D$5),DBCS(C242))),検索!D$5=""),0,1)</f>
        <v>0</v>
      </c>
      <c r="V242" s="22">
        <f>IF(OR(ISERROR(FIND(検索!E$5,D242)),検索!E$5=""),0,1)</f>
        <v>0</v>
      </c>
      <c r="W242" s="22">
        <f>IF(OR(ISERROR(FIND(検索!F$5,E242)),検索!F$5=""),0,1)</f>
        <v>0</v>
      </c>
      <c r="X242" s="22">
        <f>IF(OR(ISERROR(FIND(検索!G$5,F242)),検索!G$5=""),0,1)</f>
        <v>0</v>
      </c>
      <c r="Y242" s="20">
        <f>IF(OR(検索!J$5="00000",T242&amp;U242&amp;V242&amp;W242&amp;X242&lt;&gt;検索!J$5),0,1)</f>
        <v>0</v>
      </c>
      <c r="Z242" s="23">
        <f t="shared" si="14"/>
        <v>0</v>
      </c>
      <c r="AA242" s="20">
        <f>IF(OR(ISERROR(FIND(DBCS(検索!C$7),DBCS(B242))),検索!C$7=""),0,1)</f>
        <v>0</v>
      </c>
      <c r="AB242" s="20">
        <f>IF(OR(ISERROR(FIND(DBCS(検索!D$7),DBCS(C242))),検索!D$7=""),0,1)</f>
        <v>0</v>
      </c>
      <c r="AC242" s="20">
        <f>IF(OR(ISERROR(FIND(検索!E$7,D242)),検索!E$7=""),0,1)</f>
        <v>0</v>
      </c>
      <c r="AD242" s="20">
        <f>IF(OR(ISERROR(FIND(検索!F$7,E242)),検索!F$7=""),0,1)</f>
        <v>0</v>
      </c>
      <c r="AE242" s="20">
        <f>IF(OR(ISERROR(FIND(検索!G$7,F242)),検索!G$7=""),0,1)</f>
        <v>0</v>
      </c>
      <c r="AF242" s="22">
        <f>IF(OR(検索!J$7="00000",AA242&amp;AB242&amp;AC242&amp;AD242&amp;AE242&lt;&gt;検索!J$7),0,1)</f>
        <v>0</v>
      </c>
      <c r="AG242" s="23">
        <f t="shared" si="15"/>
        <v>0</v>
      </c>
      <c r="AH242" s="20">
        <f>IF(検索!K$3=0,R242,S242)</f>
        <v>0</v>
      </c>
      <c r="AI242" s="20">
        <f>IF(検索!K$5=0,Y242,Z242)</f>
        <v>0</v>
      </c>
      <c r="AJ242" s="20">
        <f>IF(検索!K$7=0,AF242,AG242)</f>
        <v>0</v>
      </c>
      <c r="AK242" s="38">
        <f>IF(IF(検索!J$5="00000",AH242,IF(検索!K$4=0,AH242+AI242,AH242*AI242)*IF(AND(検索!K$6=1,検索!J$7&lt;&gt;"00000"),AJ242,1)+IF(AND(検索!K$6=0,検索!J$7&lt;&gt;"00000"),AJ242,0))&gt;0,MAX($AK$2:AK241)+1,0)</f>
        <v>0</v>
      </c>
    </row>
    <row r="243" spans="7:37" ht="13.5" customHeight="1" x14ac:dyDescent="0.15">
      <c r="G243" s="3">
        <v>242</v>
      </c>
      <c r="H243" s="187">
        <f t="shared" si="12"/>
        <v>0</v>
      </c>
      <c r="I243" s="42"/>
      <c r="M243" s="21">
        <f>IF(OR(ISERROR(FIND(DBCS(検索!C$3),DBCS(B243))),検索!C$3=""),0,1)</f>
        <v>0</v>
      </c>
      <c r="N243" s="22">
        <f>IF(OR(ISERROR(FIND(DBCS(検索!D$3),DBCS(C243))),検索!D$3=""),0,1)</f>
        <v>0</v>
      </c>
      <c r="O243" s="22">
        <f>IF(OR(ISERROR(FIND(検索!E$3,D243)),検索!E$3=""),0,1)</f>
        <v>0</v>
      </c>
      <c r="P243" s="20">
        <f>IF(OR(ISERROR(FIND(検索!F$3,E243)),検索!F$3=""),0,1)</f>
        <v>0</v>
      </c>
      <c r="Q243" s="20">
        <f>IF(OR(ISERROR(FIND(検索!G$3,F243)),検索!G$3=""),0,1)</f>
        <v>0</v>
      </c>
      <c r="R243" s="20">
        <f>IF(OR(検索!J$3="00000",M243&amp;N243&amp;O243&amp;P243&amp;Q243&lt;&gt;検索!J$3),0,1)</f>
        <v>0</v>
      </c>
      <c r="S243" s="20">
        <f t="shared" si="13"/>
        <v>0</v>
      </c>
      <c r="T243" s="21">
        <f>IF(OR(ISERROR(FIND(DBCS(検索!C$5),DBCS(B243))),検索!C$5=""),0,1)</f>
        <v>0</v>
      </c>
      <c r="U243" s="22">
        <f>IF(OR(ISERROR(FIND(DBCS(検索!D$5),DBCS(C243))),検索!D$5=""),0,1)</f>
        <v>0</v>
      </c>
      <c r="V243" s="22">
        <f>IF(OR(ISERROR(FIND(検索!E$5,D243)),検索!E$5=""),0,1)</f>
        <v>0</v>
      </c>
      <c r="W243" s="22">
        <f>IF(OR(ISERROR(FIND(検索!F$5,E243)),検索!F$5=""),0,1)</f>
        <v>0</v>
      </c>
      <c r="X243" s="22">
        <f>IF(OR(ISERROR(FIND(検索!G$5,F243)),検索!G$5=""),0,1)</f>
        <v>0</v>
      </c>
      <c r="Y243" s="20">
        <f>IF(OR(検索!J$5="00000",T243&amp;U243&amp;V243&amp;W243&amp;X243&lt;&gt;検索!J$5),0,1)</f>
        <v>0</v>
      </c>
      <c r="Z243" s="23">
        <f t="shared" si="14"/>
        <v>0</v>
      </c>
      <c r="AA243" s="20">
        <f>IF(OR(ISERROR(FIND(DBCS(検索!C$7),DBCS(B243))),検索!C$7=""),0,1)</f>
        <v>0</v>
      </c>
      <c r="AB243" s="20">
        <f>IF(OR(ISERROR(FIND(DBCS(検索!D$7),DBCS(C243))),検索!D$7=""),0,1)</f>
        <v>0</v>
      </c>
      <c r="AC243" s="20">
        <f>IF(OR(ISERROR(FIND(検索!E$7,D243)),検索!E$7=""),0,1)</f>
        <v>0</v>
      </c>
      <c r="AD243" s="20">
        <f>IF(OR(ISERROR(FIND(検索!F$7,E243)),検索!F$7=""),0,1)</f>
        <v>0</v>
      </c>
      <c r="AE243" s="20">
        <f>IF(OR(ISERROR(FIND(検索!G$7,F243)),検索!G$7=""),0,1)</f>
        <v>0</v>
      </c>
      <c r="AF243" s="22">
        <f>IF(OR(検索!J$7="00000",AA243&amp;AB243&amp;AC243&amp;AD243&amp;AE243&lt;&gt;検索!J$7),0,1)</f>
        <v>0</v>
      </c>
      <c r="AG243" s="23">
        <f t="shared" si="15"/>
        <v>0</v>
      </c>
      <c r="AH243" s="20">
        <f>IF(検索!K$3=0,R243,S243)</f>
        <v>0</v>
      </c>
      <c r="AI243" s="20">
        <f>IF(検索!K$5=0,Y243,Z243)</f>
        <v>0</v>
      </c>
      <c r="AJ243" s="20">
        <f>IF(検索!K$7=0,AF243,AG243)</f>
        <v>0</v>
      </c>
      <c r="AK243" s="38">
        <f>IF(IF(検索!J$5="00000",AH243,IF(検索!K$4=0,AH243+AI243,AH243*AI243)*IF(AND(検索!K$6=1,検索!J$7&lt;&gt;"00000"),AJ243,1)+IF(AND(検索!K$6=0,検索!J$7&lt;&gt;"00000"),AJ243,0))&gt;0,MAX($AK$2:AK242)+1,0)</f>
        <v>0</v>
      </c>
    </row>
    <row r="244" spans="7:37" ht="13.5" customHeight="1" x14ac:dyDescent="0.15">
      <c r="G244" s="3">
        <v>243</v>
      </c>
      <c r="H244" s="187">
        <f t="shared" si="12"/>
        <v>0</v>
      </c>
      <c r="I244" s="42"/>
      <c r="M244" s="21">
        <f>IF(OR(ISERROR(FIND(DBCS(検索!C$3),DBCS(B244))),検索!C$3=""),0,1)</f>
        <v>0</v>
      </c>
      <c r="N244" s="22">
        <f>IF(OR(ISERROR(FIND(DBCS(検索!D$3),DBCS(C244))),検索!D$3=""),0,1)</f>
        <v>0</v>
      </c>
      <c r="O244" s="22">
        <f>IF(OR(ISERROR(FIND(検索!E$3,D244)),検索!E$3=""),0,1)</f>
        <v>0</v>
      </c>
      <c r="P244" s="20">
        <f>IF(OR(ISERROR(FIND(検索!F$3,E244)),検索!F$3=""),0,1)</f>
        <v>0</v>
      </c>
      <c r="Q244" s="20">
        <f>IF(OR(ISERROR(FIND(検索!G$3,F244)),検索!G$3=""),0,1)</f>
        <v>0</v>
      </c>
      <c r="R244" s="20">
        <f>IF(OR(検索!J$3="00000",M244&amp;N244&amp;O244&amp;P244&amp;Q244&lt;&gt;検索!J$3),0,1)</f>
        <v>0</v>
      </c>
      <c r="S244" s="20">
        <f t="shared" si="13"/>
        <v>0</v>
      </c>
      <c r="T244" s="21">
        <f>IF(OR(ISERROR(FIND(DBCS(検索!C$5),DBCS(B244))),検索!C$5=""),0,1)</f>
        <v>0</v>
      </c>
      <c r="U244" s="22">
        <f>IF(OR(ISERROR(FIND(DBCS(検索!D$5),DBCS(C244))),検索!D$5=""),0,1)</f>
        <v>0</v>
      </c>
      <c r="V244" s="22">
        <f>IF(OR(ISERROR(FIND(検索!E$5,D244)),検索!E$5=""),0,1)</f>
        <v>0</v>
      </c>
      <c r="W244" s="22">
        <f>IF(OR(ISERROR(FIND(検索!F$5,E244)),検索!F$5=""),0,1)</f>
        <v>0</v>
      </c>
      <c r="X244" s="22">
        <f>IF(OR(ISERROR(FIND(検索!G$5,F244)),検索!G$5=""),0,1)</f>
        <v>0</v>
      </c>
      <c r="Y244" s="20">
        <f>IF(OR(検索!J$5="00000",T244&amp;U244&amp;V244&amp;W244&amp;X244&lt;&gt;検索!J$5),0,1)</f>
        <v>0</v>
      </c>
      <c r="Z244" s="23">
        <f t="shared" si="14"/>
        <v>0</v>
      </c>
      <c r="AA244" s="20">
        <f>IF(OR(ISERROR(FIND(DBCS(検索!C$7),DBCS(B244))),検索!C$7=""),0,1)</f>
        <v>0</v>
      </c>
      <c r="AB244" s="20">
        <f>IF(OR(ISERROR(FIND(DBCS(検索!D$7),DBCS(C244))),検索!D$7=""),0,1)</f>
        <v>0</v>
      </c>
      <c r="AC244" s="20">
        <f>IF(OR(ISERROR(FIND(検索!E$7,D244)),検索!E$7=""),0,1)</f>
        <v>0</v>
      </c>
      <c r="AD244" s="20">
        <f>IF(OR(ISERROR(FIND(検索!F$7,E244)),検索!F$7=""),0,1)</f>
        <v>0</v>
      </c>
      <c r="AE244" s="20">
        <f>IF(OR(ISERROR(FIND(検索!G$7,F244)),検索!G$7=""),0,1)</f>
        <v>0</v>
      </c>
      <c r="AF244" s="22">
        <f>IF(OR(検索!J$7="00000",AA244&amp;AB244&amp;AC244&amp;AD244&amp;AE244&lt;&gt;検索!J$7),0,1)</f>
        <v>0</v>
      </c>
      <c r="AG244" s="23">
        <f t="shared" si="15"/>
        <v>0</v>
      </c>
      <c r="AH244" s="20">
        <f>IF(検索!K$3=0,R244,S244)</f>
        <v>0</v>
      </c>
      <c r="AI244" s="20">
        <f>IF(検索!K$5=0,Y244,Z244)</f>
        <v>0</v>
      </c>
      <c r="AJ244" s="20">
        <f>IF(検索!K$7=0,AF244,AG244)</f>
        <v>0</v>
      </c>
      <c r="AK244" s="38">
        <f>IF(IF(検索!J$5="00000",AH244,IF(検索!K$4=0,AH244+AI244,AH244*AI244)*IF(AND(検索!K$6=1,検索!J$7&lt;&gt;"00000"),AJ244,1)+IF(AND(検索!K$6=0,検索!J$7&lt;&gt;"00000"),AJ244,0))&gt;0,MAX($AK$2:AK243)+1,0)</f>
        <v>0</v>
      </c>
    </row>
    <row r="245" spans="7:37" ht="13.5" customHeight="1" x14ac:dyDescent="0.15">
      <c r="G245" s="3">
        <v>244</v>
      </c>
      <c r="H245" s="187">
        <f t="shared" si="12"/>
        <v>0</v>
      </c>
      <c r="I245" s="42"/>
      <c r="M245" s="21">
        <f>IF(OR(ISERROR(FIND(DBCS(検索!C$3),DBCS(B245))),検索!C$3=""),0,1)</f>
        <v>0</v>
      </c>
      <c r="N245" s="22">
        <f>IF(OR(ISERROR(FIND(DBCS(検索!D$3),DBCS(C245))),検索!D$3=""),0,1)</f>
        <v>0</v>
      </c>
      <c r="O245" s="22">
        <f>IF(OR(ISERROR(FIND(検索!E$3,D245)),検索!E$3=""),0,1)</f>
        <v>0</v>
      </c>
      <c r="P245" s="20">
        <f>IF(OR(ISERROR(FIND(検索!F$3,E245)),検索!F$3=""),0,1)</f>
        <v>0</v>
      </c>
      <c r="Q245" s="20">
        <f>IF(OR(ISERROR(FIND(検索!G$3,F245)),検索!G$3=""),0,1)</f>
        <v>0</v>
      </c>
      <c r="R245" s="20">
        <f>IF(OR(検索!J$3="00000",M245&amp;N245&amp;O245&amp;P245&amp;Q245&lt;&gt;検索!J$3),0,1)</f>
        <v>0</v>
      </c>
      <c r="S245" s="20">
        <f t="shared" si="13"/>
        <v>0</v>
      </c>
      <c r="T245" s="21">
        <f>IF(OR(ISERROR(FIND(DBCS(検索!C$5),DBCS(B245))),検索!C$5=""),0,1)</f>
        <v>0</v>
      </c>
      <c r="U245" s="22">
        <f>IF(OR(ISERROR(FIND(DBCS(検索!D$5),DBCS(C245))),検索!D$5=""),0,1)</f>
        <v>0</v>
      </c>
      <c r="V245" s="22">
        <f>IF(OR(ISERROR(FIND(検索!E$5,D245)),検索!E$5=""),0,1)</f>
        <v>0</v>
      </c>
      <c r="W245" s="22">
        <f>IF(OR(ISERROR(FIND(検索!F$5,E245)),検索!F$5=""),0,1)</f>
        <v>0</v>
      </c>
      <c r="X245" s="22">
        <f>IF(OR(ISERROR(FIND(検索!G$5,F245)),検索!G$5=""),0,1)</f>
        <v>0</v>
      </c>
      <c r="Y245" s="20">
        <f>IF(OR(検索!J$5="00000",T245&amp;U245&amp;V245&amp;W245&amp;X245&lt;&gt;検索!J$5),0,1)</f>
        <v>0</v>
      </c>
      <c r="Z245" s="23">
        <f t="shared" si="14"/>
        <v>0</v>
      </c>
      <c r="AA245" s="20">
        <f>IF(OR(ISERROR(FIND(DBCS(検索!C$7),DBCS(B245))),検索!C$7=""),0,1)</f>
        <v>0</v>
      </c>
      <c r="AB245" s="20">
        <f>IF(OR(ISERROR(FIND(DBCS(検索!D$7),DBCS(C245))),検索!D$7=""),0,1)</f>
        <v>0</v>
      </c>
      <c r="AC245" s="20">
        <f>IF(OR(ISERROR(FIND(検索!E$7,D245)),検索!E$7=""),0,1)</f>
        <v>0</v>
      </c>
      <c r="AD245" s="20">
        <f>IF(OR(ISERROR(FIND(検索!F$7,E245)),検索!F$7=""),0,1)</f>
        <v>0</v>
      </c>
      <c r="AE245" s="20">
        <f>IF(OR(ISERROR(FIND(検索!G$7,F245)),検索!G$7=""),0,1)</f>
        <v>0</v>
      </c>
      <c r="AF245" s="22">
        <f>IF(OR(検索!J$7="00000",AA245&amp;AB245&amp;AC245&amp;AD245&amp;AE245&lt;&gt;検索!J$7),0,1)</f>
        <v>0</v>
      </c>
      <c r="AG245" s="23">
        <f t="shared" si="15"/>
        <v>0</v>
      </c>
      <c r="AH245" s="20">
        <f>IF(検索!K$3=0,R245,S245)</f>
        <v>0</v>
      </c>
      <c r="AI245" s="20">
        <f>IF(検索!K$5=0,Y245,Z245)</f>
        <v>0</v>
      </c>
      <c r="AJ245" s="20">
        <f>IF(検索!K$7=0,AF245,AG245)</f>
        <v>0</v>
      </c>
      <c r="AK245" s="38">
        <f>IF(IF(検索!J$5="00000",AH245,IF(検索!K$4=0,AH245+AI245,AH245*AI245)*IF(AND(検索!K$6=1,検索!J$7&lt;&gt;"00000"),AJ245,1)+IF(AND(検索!K$6=0,検索!J$7&lt;&gt;"00000"),AJ245,0))&gt;0,MAX($AK$2:AK244)+1,0)</f>
        <v>0</v>
      </c>
    </row>
    <row r="246" spans="7:37" ht="13.5" customHeight="1" x14ac:dyDescent="0.15">
      <c r="G246" s="3">
        <v>245</v>
      </c>
      <c r="H246" s="187">
        <f t="shared" si="12"/>
        <v>0</v>
      </c>
      <c r="I246" s="42"/>
      <c r="M246" s="21">
        <f>IF(OR(ISERROR(FIND(DBCS(検索!C$3),DBCS(B246))),検索!C$3=""),0,1)</f>
        <v>0</v>
      </c>
      <c r="N246" s="22">
        <f>IF(OR(ISERROR(FIND(DBCS(検索!D$3),DBCS(C246))),検索!D$3=""),0,1)</f>
        <v>0</v>
      </c>
      <c r="O246" s="22">
        <f>IF(OR(ISERROR(FIND(検索!E$3,D246)),検索!E$3=""),0,1)</f>
        <v>0</v>
      </c>
      <c r="P246" s="20">
        <f>IF(OR(ISERROR(FIND(検索!F$3,E246)),検索!F$3=""),0,1)</f>
        <v>0</v>
      </c>
      <c r="Q246" s="20">
        <f>IF(OR(ISERROR(FIND(検索!G$3,F246)),検索!G$3=""),0,1)</f>
        <v>0</v>
      </c>
      <c r="R246" s="20">
        <f>IF(OR(検索!J$3="00000",M246&amp;N246&amp;O246&amp;P246&amp;Q246&lt;&gt;検索!J$3),0,1)</f>
        <v>0</v>
      </c>
      <c r="S246" s="20">
        <f t="shared" si="13"/>
        <v>0</v>
      </c>
      <c r="T246" s="21">
        <f>IF(OR(ISERROR(FIND(DBCS(検索!C$5),DBCS(B246))),検索!C$5=""),0,1)</f>
        <v>0</v>
      </c>
      <c r="U246" s="22">
        <f>IF(OR(ISERROR(FIND(DBCS(検索!D$5),DBCS(C246))),検索!D$5=""),0,1)</f>
        <v>0</v>
      </c>
      <c r="V246" s="22">
        <f>IF(OR(ISERROR(FIND(検索!E$5,D246)),検索!E$5=""),0,1)</f>
        <v>0</v>
      </c>
      <c r="W246" s="22">
        <f>IF(OR(ISERROR(FIND(検索!F$5,E246)),検索!F$5=""),0,1)</f>
        <v>0</v>
      </c>
      <c r="X246" s="22">
        <f>IF(OR(ISERROR(FIND(検索!G$5,F246)),検索!G$5=""),0,1)</f>
        <v>0</v>
      </c>
      <c r="Y246" s="20">
        <f>IF(OR(検索!J$5="00000",T246&amp;U246&amp;V246&amp;W246&amp;X246&lt;&gt;検索!J$5),0,1)</f>
        <v>0</v>
      </c>
      <c r="Z246" s="23">
        <f t="shared" si="14"/>
        <v>0</v>
      </c>
      <c r="AA246" s="20">
        <f>IF(OR(ISERROR(FIND(DBCS(検索!C$7),DBCS(B246))),検索!C$7=""),0,1)</f>
        <v>0</v>
      </c>
      <c r="AB246" s="20">
        <f>IF(OR(ISERROR(FIND(DBCS(検索!D$7),DBCS(C246))),検索!D$7=""),0,1)</f>
        <v>0</v>
      </c>
      <c r="AC246" s="20">
        <f>IF(OR(ISERROR(FIND(検索!E$7,D246)),検索!E$7=""),0,1)</f>
        <v>0</v>
      </c>
      <c r="AD246" s="20">
        <f>IF(OR(ISERROR(FIND(検索!F$7,E246)),検索!F$7=""),0,1)</f>
        <v>0</v>
      </c>
      <c r="AE246" s="20">
        <f>IF(OR(ISERROR(FIND(検索!G$7,F246)),検索!G$7=""),0,1)</f>
        <v>0</v>
      </c>
      <c r="AF246" s="22">
        <f>IF(OR(検索!J$7="00000",AA246&amp;AB246&amp;AC246&amp;AD246&amp;AE246&lt;&gt;検索!J$7),0,1)</f>
        <v>0</v>
      </c>
      <c r="AG246" s="23">
        <f t="shared" si="15"/>
        <v>0</v>
      </c>
      <c r="AH246" s="20">
        <f>IF(検索!K$3=0,R246,S246)</f>
        <v>0</v>
      </c>
      <c r="AI246" s="20">
        <f>IF(検索!K$5=0,Y246,Z246)</f>
        <v>0</v>
      </c>
      <c r="AJ246" s="20">
        <f>IF(検索!K$7=0,AF246,AG246)</f>
        <v>0</v>
      </c>
      <c r="AK246" s="38">
        <f>IF(IF(検索!J$5="00000",AH246,IF(検索!K$4=0,AH246+AI246,AH246*AI246)*IF(AND(検索!K$6=1,検索!J$7&lt;&gt;"00000"),AJ246,1)+IF(AND(検索!K$6=0,検索!J$7&lt;&gt;"00000"),AJ246,0))&gt;0,MAX($AK$2:AK245)+1,0)</f>
        <v>0</v>
      </c>
    </row>
    <row r="247" spans="7:37" ht="13.5" customHeight="1" x14ac:dyDescent="0.15">
      <c r="G247" s="3">
        <v>246</v>
      </c>
      <c r="H247" s="187">
        <f t="shared" si="12"/>
        <v>0</v>
      </c>
      <c r="I247" s="42"/>
      <c r="M247" s="21">
        <f>IF(OR(ISERROR(FIND(DBCS(検索!C$3),DBCS(B247))),検索!C$3=""),0,1)</f>
        <v>0</v>
      </c>
      <c r="N247" s="22">
        <f>IF(OR(ISERROR(FIND(DBCS(検索!D$3),DBCS(C247))),検索!D$3=""),0,1)</f>
        <v>0</v>
      </c>
      <c r="O247" s="22">
        <f>IF(OR(ISERROR(FIND(検索!E$3,D247)),検索!E$3=""),0,1)</f>
        <v>0</v>
      </c>
      <c r="P247" s="20">
        <f>IF(OR(ISERROR(FIND(検索!F$3,E247)),検索!F$3=""),0,1)</f>
        <v>0</v>
      </c>
      <c r="Q247" s="20">
        <f>IF(OR(ISERROR(FIND(検索!G$3,F247)),検索!G$3=""),0,1)</f>
        <v>0</v>
      </c>
      <c r="R247" s="20">
        <f>IF(OR(検索!J$3="00000",M247&amp;N247&amp;O247&amp;P247&amp;Q247&lt;&gt;検索!J$3),0,1)</f>
        <v>0</v>
      </c>
      <c r="S247" s="20">
        <f t="shared" si="13"/>
        <v>0</v>
      </c>
      <c r="T247" s="21">
        <f>IF(OR(ISERROR(FIND(DBCS(検索!C$5),DBCS(B247))),検索!C$5=""),0,1)</f>
        <v>0</v>
      </c>
      <c r="U247" s="22">
        <f>IF(OR(ISERROR(FIND(DBCS(検索!D$5),DBCS(C247))),検索!D$5=""),0,1)</f>
        <v>0</v>
      </c>
      <c r="V247" s="22">
        <f>IF(OR(ISERROR(FIND(検索!E$5,D247)),検索!E$5=""),0,1)</f>
        <v>0</v>
      </c>
      <c r="W247" s="22">
        <f>IF(OR(ISERROR(FIND(検索!F$5,E247)),検索!F$5=""),0,1)</f>
        <v>0</v>
      </c>
      <c r="X247" s="22">
        <f>IF(OR(ISERROR(FIND(検索!G$5,F247)),検索!G$5=""),0,1)</f>
        <v>0</v>
      </c>
      <c r="Y247" s="20">
        <f>IF(OR(検索!J$5="00000",T247&amp;U247&amp;V247&amp;W247&amp;X247&lt;&gt;検索!J$5),0,1)</f>
        <v>0</v>
      </c>
      <c r="Z247" s="23">
        <f t="shared" si="14"/>
        <v>0</v>
      </c>
      <c r="AA247" s="20">
        <f>IF(OR(ISERROR(FIND(DBCS(検索!C$7),DBCS(B247))),検索!C$7=""),0,1)</f>
        <v>0</v>
      </c>
      <c r="AB247" s="20">
        <f>IF(OR(ISERROR(FIND(DBCS(検索!D$7),DBCS(C247))),検索!D$7=""),0,1)</f>
        <v>0</v>
      </c>
      <c r="AC247" s="20">
        <f>IF(OR(ISERROR(FIND(検索!E$7,D247)),検索!E$7=""),0,1)</f>
        <v>0</v>
      </c>
      <c r="AD247" s="20">
        <f>IF(OR(ISERROR(FIND(検索!F$7,E247)),検索!F$7=""),0,1)</f>
        <v>0</v>
      </c>
      <c r="AE247" s="20">
        <f>IF(OR(ISERROR(FIND(検索!G$7,F247)),検索!G$7=""),0,1)</f>
        <v>0</v>
      </c>
      <c r="AF247" s="22">
        <f>IF(OR(検索!J$7="00000",AA247&amp;AB247&amp;AC247&amp;AD247&amp;AE247&lt;&gt;検索!J$7),0,1)</f>
        <v>0</v>
      </c>
      <c r="AG247" s="23">
        <f t="shared" si="15"/>
        <v>0</v>
      </c>
      <c r="AH247" s="20">
        <f>IF(検索!K$3=0,R247,S247)</f>
        <v>0</v>
      </c>
      <c r="AI247" s="20">
        <f>IF(検索!K$5=0,Y247,Z247)</f>
        <v>0</v>
      </c>
      <c r="AJ247" s="20">
        <f>IF(検索!K$7=0,AF247,AG247)</f>
        <v>0</v>
      </c>
      <c r="AK247" s="38">
        <f>IF(IF(検索!J$5="00000",AH247,IF(検索!K$4=0,AH247+AI247,AH247*AI247)*IF(AND(検索!K$6=1,検索!J$7&lt;&gt;"00000"),AJ247,1)+IF(AND(検索!K$6=0,検索!J$7&lt;&gt;"00000"),AJ247,0))&gt;0,MAX($AK$2:AK246)+1,0)</f>
        <v>0</v>
      </c>
    </row>
    <row r="248" spans="7:37" ht="13.5" customHeight="1" x14ac:dyDescent="0.15">
      <c r="G248" s="3">
        <v>247</v>
      </c>
      <c r="H248" s="187">
        <f t="shared" si="12"/>
        <v>0</v>
      </c>
      <c r="I248" s="42"/>
      <c r="M248" s="21">
        <f>IF(OR(ISERROR(FIND(DBCS(検索!C$3),DBCS(B248))),検索!C$3=""),0,1)</f>
        <v>0</v>
      </c>
      <c r="N248" s="22">
        <f>IF(OR(ISERROR(FIND(DBCS(検索!D$3),DBCS(C248))),検索!D$3=""),0,1)</f>
        <v>0</v>
      </c>
      <c r="O248" s="22">
        <f>IF(OR(ISERROR(FIND(検索!E$3,D248)),検索!E$3=""),0,1)</f>
        <v>0</v>
      </c>
      <c r="P248" s="20">
        <f>IF(OR(ISERROR(FIND(検索!F$3,E248)),検索!F$3=""),0,1)</f>
        <v>0</v>
      </c>
      <c r="Q248" s="20">
        <f>IF(OR(ISERROR(FIND(検索!G$3,F248)),検索!G$3=""),0,1)</f>
        <v>0</v>
      </c>
      <c r="R248" s="20">
        <f>IF(OR(検索!J$3="00000",M248&amp;N248&amp;O248&amp;P248&amp;Q248&lt;&gt;検索!J$3),0,1)</f>
        <v>0</v>
      </c>
      <c r="S248" s="20">
        <f t="shared" si="13"/>
        <v>0</v>
      </c>
      <c r="T248" s="21">
        <f>IF(OR(ISERROR(FIND(DBCS(検索!C$5),DBCS(B248))),検索!C$5=""),0,1)</f>
        <v>0</v>
      </c>
      <c r="U248" s="22">
        <f>IF(OR(ISERROR(FIND(DBCS(検索!D$5),DBCS(C248))),検索!D$5=""),0,1)</f>
        <v>0</v>
      </c>
      <c r="V248" s="22">
        <f>IF(OR(ISERROR(FIND(検索!E$5,D248)),検索!E$5=""),0,1)</f>
        <v>0</v>
      </c>
      <c r="W248" s="22">
        <f>IF(OR(ISERROR(FIND(検索!F$5,E248)),検索!F$5=""),0,1)</f>
        <v>0</v>
      </c>
      <c r="X248" s="22">
        <f>IF(OR(ISERROR(FIND(検索!G$5,F248)),検索!G$5=""),0,1)</f>
        <v>0</v>
      </c>
      <c r="Y248" s="20">
        <f>IF(OR(検索!J$5="00000",T248&amp;U248&amp;V248&amp;W248&amp;X248&lt;&gt;検索!J$5),0,1)</f>
        <v>0</v>
      </c>
      <c r="Z248" s="23">
        <f t="shared" si="14"/>
        <v>0</v>
      </c>
      <c r="AA248" s="20">
        <f>IF(OR(ISERROR(FIND(DBCS(検索!C$7),DBCS(B248))),検索!C$7=""),0,1)</f>
        <v>0</v>
      </c>
      <c r="AB248" s="20">
        <f>IF(OR(ISERROR(FIND(DBCS(検索!D$7),DBCS(C248))),検索!D$7=""),0,1)</f>
        <v>0</v>
      </c>
      <c r="AC248" s="20">
        <f>IF(OR(ISERROR(FIND(検索!E$7,D248)),検索!E$7=""),0,1)</f>
        <v>0</v>
      </c>
      <c r="AD248" s="20">
        <f>IF(OR(ISERROR(FIND(検索!F$7,E248)),検索!F$7=""),0,1)</f>
        <v>0</v>
      </c>
      <c r="AE248" s="20">
        <f>IF(OR(ISERROR(FIND(検索!G$7,F248)),検索!G$7=""),0,1)</f>
        <v>0</v>
      </c>
      <c r="AF248" s="22">
        <f>IF(OR(検索!J$7="00000",AA248&amp;AB248&amp;AC248&amp;AD248&amp;AE248&lt;&gt;検索!J$7),0,1)</f>
        <v>0</v>
      </c>
      <c r="AG248" s="23">
        <f t="shared" si="15"/>
        <v>0</v>
      </c>
      <c r="AH248" s="20">
        <f>IF(検索!K$3=0,R248,S248)</f>
        <v>0</v>
      </c>
      <c r="AI248" s="20">
        <f>IF(検索!K$5=0,Y248,Z248)</f>
        <v>0</v>
      </c>
      <c r="AJ248" s="20">
        <f>IF(検索!K$7=0,AF248,AG248)</f>
        <v>0</v>
      </c>
      <c r="AK248" s="38">
        <f>IF(IF(検索!J$5="00000",AH248,IF(検索!K$4=0,AH248+AI248,AH248*AI248)*IF(AND(検索!K$6=1,検索!J$7&lt;&gt;"00000"),AJ248,1)+IF(AND(検索!K$6=0,検索!J$7&lt;&gt;"00000"),AJ248,0))&gt;0,MAX($AK$2:AK247)+1,0)</f>
        <v>0</v>
      </c>
    </row>
    <row r="249" spans="7:37" ht="13.5" customHeight="1" x14ac:dyDescent="0.15">
      <c r="G249" s="3">
        <v>248</v>
      </c>
      <c r="H249" s="187">
        <f t="shared" si="12"/>
        <v>0</v>
      </c>
      <c r="I249" s="42"/>
      <c r="M249" s="21">
        <f>IF(OR(ISERROR(FIND(DBCS(検索!C$3),DBCS(B249))),検索!C$3=""),0,1)</f>
        <v>0</v>
      </c>
      <c r="N249" s="22">
        <f>IF(OR(ISERROR(FIND(DBCS(検索!D$3),DBCS(C249))),検索!D$3=""),0,1)</f>
        <v>0</v>
      </c>
      <c r="O249" s="22">
        <f>IF(OR(ISERROR(FIND(検索!E$3,D249)),検索!E$3=""),0,1)</f>
        <v>0</v>
      </c>
      <c r="P249" s="20">
        <f>IF(OR(ISERROR(FIND(検索!F$3,E249)),検索!F$3=""),0,1)</f>
        <v>0</v>
      </c>
      <c r="Q249" s="20">
        <f>IF(OR(ISERROR(FIND(検索!G$3,F249)),検索!G$3=""),0,1)</f>
        <v>0</v>
      </c>
      <c r="R249" s="20">
        <f>IF(OR(検索!J$3="00000",M249&amp;N249&amp;O249&amp;P249&amp;Q249&lt;&gt;検索!J$3),0,1)</f>
        <v>0</v>
      </c>
      <c r="S249" s="20">
        <f t="shared" si="13"/>
        <v>0</v>
      </c>
      <c r="T249" s="21">
        <f>IF(OR(ISERROR(FIND(DBCS(検索!C$5),DBCS(B249))),検索!C$5=""),0,1)</f>
        <v>0</v>
      </c>
      <c r="U249" s="22">
        <f>IF(OR(ISERROR(FIND(DBCS(検索!D$5),DBCS(C249))),検索!D$5=""),0,1)</f>
        <v>0</v>
      </c>
      <c r="V249" s="22">
        <f>IF(OR(ISERROR(FIND(検索!E$5,D249)),検索!E$5=""),0,1)</f>
        <v>0</v>
      </c>
      <c r="W249" s="22">
        <f>IF(OR(ISERROR(FIND(検索!F$5,E249)),検索!F$5=""),0,1)</f>
        <v>0</v>
      </c>
      <c r="X249" s="22">
        <f>IF(OR(ISERROR(FIND(検索!G$5,F249)),検索!G$5=""),0,1)</f>
        <v>0</v>
      </c>
      <c r="Y249" s="20">
        <f>IF(OR(検索!J$5="00000",T249&amp;U249&amp;V249&amp;W249&amp;X249&lt;&gt;検索!J$5),0,1)</f>
        <v>0</v>
      </c>
      <c r="Z249" s="23">
        <f t="shared" si="14"/>
        <v>0</v>
      </c>
      <c r="AA249" s="20">
        <f>IF(OR(ISERROR(FIND(DBCS(検索!C$7),DBCS(B249))),検索!C$7=""),0,1)</f>
        <v>0</v>
      </c>
      <c r="AB249" s="20">
        <f>IF(OR(ISERROR(FIND(DBCS(検索!D$7),DBCS(C249))),検索!D$7=""),0,1)</f>
        <v>0</v>
      </c>
      <c r="AC249" s="20">
        <f>IF(OR(ISERROR(FIND(検索!E$7,D249)),検索!E$7=""),0,1)</f>
        <v>0</v>
      </c>
      <c r="AD249" s="20">
        <f>IF(OR(ISERROR(FIND(検索!F$7,E249)),検索!F$7=""),0,1)</f>
        <v>0</v>
      </c>
      <c r="AE249" s="20">
        <f>IF(OR(ISERROR(FIND(検索!G$7,F249)),検索!G$7=""),0,1)</f>
        <v>0</v>
      </c>
      <c r="AF249" s="22">
        <f>IF(OR(検索!J$7="00000",AA249&amp;AB249&amp;AC249&amp;AD249&amp;AE249&lt;&gt;検索!J$7),0,1)</f>
        <v>0</v>
      </c>
      <c r="AG249" s="23">
        <f t="shared" si="15"/>
        <v>0</v>
      </c>
      <c r="AH249" s="20">
        <f>IF(検索!K$3=0,R249,S249)</f>
        <v>0</v>
      </c>
      <c r="AI249" s="20">
        <f>IF(検索!K$5=0,Y249,Z249)</f>
        <v>0</v>
      </c>
      <c r="AJ249" s="20">
        <f>IF(検索!K$7=0,AF249,AG249)</f>
        <v>0</v>
      </c>
      <c r="AK249" s="38">
        <f>IF(IF(検索!J$5="00000",AH249,IF(検索!K$4=0,AH249+AI249,AH249*AI249)*IF(AND(検索!K$6=1,検索!J$7&lt;&gt;"00000"),AJ249,1)+IF(AND(検索!K$6=0,検索!J$7&lt;&gt;"00000"),AJ249,0))&gt;0,MAX($AK$2:AK248)+1,0)</f>
        <v>0</v>
      </c>
    </row>
    <row r="250" spans="7:37" ht="13.5" customHeight="1" x14ac:dyDescent="0.15">
      <c r="G250" s="3">
        <v>249</v>
      </c>
      <c r="H250" s="187">
        <f t="shared" si="12"/>
        <v>0</v>
      </c>
      <c r="I250" s="42"/>
      <c r="M250" s="21">
        <f>IF(OR(ISERROR(FIND(DBCS(検索!C$3),DBCS(B250))),検索!C$3=""),0,1)</f>
        <v>0</v>
      </c>
      <c r="N250" s="22">
        <f>IF(OR(ISERROR(FIND(DBCS(検索!D$3),DBCS(C250))),検索!D$3=""),0,1)</f>
        <v>0</v>
      </c>
      <c r="O250" s="22">
        <f>IF(OR(ISERROR(FIND(検索!E$3,D250)),検索!E$3=""),0,1)</f>
        <v>0</v>
      </c>
      <c r="P250" s="20">
        <f>IF(OR(ISERROR(FIND(検索!F$3,E250)),検索!F$3=""),0,1)</f>
        <v>0</v>
      </c>
      <c r="Q250" s="20">
        <f>IF(OR(ISERROR(FIND(検索!G$3,F250)),検索!G$3=""),0,1)</f>
        <v>0</v>
      </c>
      <c r="R250" s="20">
        <f>IF(OR(検索!J$3="00000",M250&amp;N250&amp;O250&amp;P250&amp;Q250&lt;&gt;検索!J$3),0,1)</f>
        <v>0</v>
      </c>
      <c r="S250" s="20">
        <f t="shared" si="13"/>
        <v>0</v>
      </c>
      <c r="T250" s="21">
        <f>IF(OR(ISERROR(FIND(DBCS(検索!C$5),DBCS(B250))),検索!C$5=""),0,1)</f>
        <v>0</v>
      </c>
      <c r="U250" s="22">
        <f>IF(OR(ISERROR(FIND(DBCS(検索!D$5),DBCS(C250))),検索!D$5=""),0,1)</f>
        <v>0</v>
      </c>
      <c r="V250" s="22">
        <f>IF(OR(ISERROR(FIND(検索!E$5,D250)),検索!E$5=""),0,1)</f>
        <v>0</v>
      </c>
      <c r="W250" s="22">
        <f>IF(OR(ISERROR(FIND(検索!F$5,E250)),検索!F$5=""),0,1)</f>
        <v>0</v>
      </c>
      <c r="X250" s="22">
        <f>IF(OR(ISERROR(FIND(検索!G$5,F250)),検索!G$5=""),0,1)</f>
        <v>0</v>
      </c>
      <c r="Y250" s="20">
        <f>IF(OR(検索!J$5="00000",T250&amp;U250&amp;V250&amp;W250&amp;X250&lt;&gt;検索!J$5),0,1)</f>
        <v>0</v>
      </c>
      <c r="Z250" s="23">
        <f t="shared" si="14"/>
        <v>0</v>
      </c>
      <c r="AA250" s="20">
        <f>IF(OR(ISERROR(FIND(DBCS(検索!C$7),DBCS(B250))),検索!C$7=""),0,1)</f>
        <v>0</v>
      </c>
      <c r="AB250" s="20">
        <f>IF(OR(ISERROR(FIND(DBCS(検索!D$7),DBCS(C250))),検索!D$7=""),0,1)</f>
        <v>0</v>
      </c>
      <c r="AC250" s="20">
        <f>IF(OR(ISERROR(FIND(検索!E$7,D250)),検索!E$7=""),0,1)</f>
        <v>0</v>
      </c>
      <c r="AD250" s="20">
        <f>IF(OR(ISERROR(FIND(検索!F$7,E250)),検索!F$7=""),0,1)</f>
        <v>0</v>
      </c>
      <c r="AE250" s="20">
        <f>IF(OR(ISERROR(FIND(検索!G$7,F250)),検索!G$7=""),0,1)</f>
        <v>0</v>
      </c>
      <c r="AF250" s="22">
        <f>IF(OR(検索!J$7="00000",AA250&amp;AB250&amp;AC250&amp;AD250&amp;AE250&lt;&gt;検索!J$7),0,1)</f>
        <v>0</v>
      </c>
      <c r="AG250" s="23">
        <f t="shared" si="15"/>
        <v>0</v>
      </c>
      <c r="AH250" s="20">
        <f>IF(検索!K$3=0,R250,S250)</f>
        <v>0</v>
      </c>
      <c r="AI250" s="20">
        <f>IF(検索!K$5=0,Y250,Z250)</f>
        <v>0</v>
      </c>
      <c r="AJ250" s="20">
        <f>IF(検索!K$7=0,AF250,AG250)</f>
        <v>0</v>
      </c>
      <c r="AK250" s="38">
        <f>IF(IF(検索!J$5="00000",AH250,IF(検索!K$4=0,AH250+AI250,AH250*AI250)*IF(AND(検索!K$6=1,検索!J$7&lt;&gt;"00000"),AJ250,1)+IF(AND(検索!K$6=0,検索!J$7&lt;&gt;"00000"),AJ250,0))&gt;0,MAX($AK$2:AK249)+1,0)</f>
        <v>0</v>
      </c>
    </row>
    <row r="251" spans="7:37" ht="13.5" customHeight="1" x14ac:dyDescent="0.15">
      <c r="G251" s="3">
        <v>250</v>
      </c>
      <c r="H251" s="187">
        <f t="shared" si="12"/>
        <v>0</v>
      </c>
      <c r="I251" s="42"/>
      <c r="M251" s="21">
        <f>IF(OR(ISERROR(FIND(DBCS(検索!C$3),DBCS(B251))),検索!C$3=""),0,1)</f>
        <v>0</v>
      </c>
      <c r="N251" s="22">
        <f>IF(OR(ISERROR(FIND(DBCS(検索!D$3),DBCS(C251))),検索!D$3=""),0,1)</f>
        <v>0</v>
      </c>
      <c r="O251" s="22">
        <f>IF(OR(ISERROR(FIND(検索!E$3,D251)),検索!E$3=""),0,1)</f>
        <v>0</v>
      </c>
      <c r="P251" s="20">
        <f>IF(OR(ISERROR(FIND(検索!F$3,E251)),検索!F$3=""),0,1)</f>
        <v>0</v>
      </c>
      <c r="Q251" s="20">
        <f>IF(OR(ISERROR(FIND(検索!G$3,F251)),検索!G$3=""),0,1)</f>
        <v>0</v>
      </c>
      <c r="R251" s="20">
        <f>IF(OR(検索!J$3="00000",M251&amp;N251&amp;O251&amp;P251&amp;Q251&lt;&gt;検索!J$3),0,1)</f>
        <v>0</v>
      </c>
      <c r="S251" s="20">
        <f t="shared" si="13"/>
        <v>0</v>
      </c>
      <c r="T251" s="21">
        <f>IF(OR(ISERROR(FIND(DBCS(検索!C$5),DBCS(B251))),検索!C$5=""),0,1)</f>
        <v>0</v>
      </c>
      <c r="U251" s="22">
        <f>IF(OR(ISERROR(FIND(DBCS(検索!D$5),DBCS(C251))),検索!D$5=""),0,1)</f>
        <v>0</v>
      </c>
      <c r="V251" s="22">
        <f>IF(OR(ISERROR(FIND(検索!E$5,D251)),検索!E$5=""),0,1)</f>
        <v>0</v>
      </c>
      <c r="W251" s="22">
        <f>IF(OR(ISERROR(FIND(検索!F$5,E251)),検索!F$5=""),0,1)</f>
        <v>0</v>
      </c>
      <c r="X251" s="22">
        <f>IF(OR(ISERROR(FIND(検索!G$5,F251)),検索!G$5=""),0,1)</f>
        <v>0</v>
      </c>
      <c r="Y251" s="20">
        <f>IF(OR(検索!J$5="00000",T251&amp;U251&amp;V251&amp;W251&amp;X251&lt;&gt;検索!J$5),0,1)</f>
        <v>0</v>
      </c>
      <c r="Z251" s="23">
        <f t="shared" si="14"/>
        <v>0</v>
      </c>
      <c r="AA251" s="20">
        <f>IF(OR(ISERROR(FIND(DBCS(検索!C$7),DBCS(B251))),検索!C$7=""),0,1)</f>
        <v>0</v>
      </c>
      <c r="AB251" s="20">
        <f>IF(OR(ISERROR(FIND(DBCS(検索!D$7),DBCS(C251))),検索!D$7=""),0,1)</f>
        <v>0</v>
      </c>
      <c r="AC251" s="20">
        <f>IF(OR(ISERROR(FIND(検索!E$7,D251)),検索!E$7=""),0,1)</f>
        <v>0</v>
      </c>
      <c r="AD251" s="20">
        <f>IF(OR(ISERROR(FIND(検索!F$7,E251)),検索!F$7=""),0,1)</f>
        <v>0</v>
      </c>
      <c r="AE251" s="20">
        <f>IF(OR(ISERROR(FIND(検索!G$7,F251)),検索!G$7=""),0,1)</f>
        <v>0</v>
      </c>
      <c r="AF251" s="22">
        <f>IF(OR(検索!J$7="00000",AA251&amp;AB251&amp;AC251&amp;AD251&amp;AE251&lt;&gt;検索!J$7),0,1)</f>
        <v>0</v>
      </c>
      <c r="AG251" s="23">
        <f t="shared" si="15"/>
        <v>0</v>
      </c>
      <c r="AH251" s="20">
        <f>IF(検索!K$3=0,R251,S251)</f>
        <v>0</v>
      </c>
      <c r="AI251" s="20">
        <f>IF(検索!K$5=0,Y251,Z251)</f>
        <v>0</v>
      </c>
      <c r="AJ251" s="20">
        <f>IF(検索!K$7=0,AF251,AG251)</f>
        <v>0</v>
      </c>
      <c r="AK251" s="38">
        <f>IF(IF(検索!J$5="00000",AH251,IF(検索!K$4=0,AH251+AI251,AH251*AI251)*IF(AND(検索!K$6=1,検索!J$7&lt;&gt;"00000"),AJ251,1)+IF(AND(検索!K$6=0,検索!J$7&lt;&gt;"00000"),AJ251,0))&gt;0,MAX($AK$2:AK250)+1,0)</f>
        <v>0</v>
      </c>
    </row>
    <row r="252" spans="7:37" ht="13.5" customHeight="1" x14ac:dyDescent="0.15">
      <c r="G252" s="3">
        <v>251</v>
      </c>
      <c r="H252" s="187">
        <f t="shared" si="12"/>
        <v>0</v>
      </c>
      <c r="I252" s="42"/>
      <c r="M252" s="21">
        <f>IF(OR(ISERROR(FIND(DBCS(検索!C$3),DBCS(B252))),検索!C$3=""),0,1)</f>
        <v>0</v>
      </c>
      <c r="N252" s="22">
        <f>IF(OR(ISERROR(FIND(DBCS(検索!D$3),DBCS(C252))),検索!D$3=""),0,1)</f>
        <v>0</v>
      </c>
      <c r="O252" s="22">
        <f>IF(OR(ISERROR(FIND(検索!E$3,D252)),検索!E$3=""),0,1)</f>
        <v>0</v>
      </c>
      <c r="P252" s="20">
        <f>IF(OR(ISERROR(FIND(検索!F$3,E252)),検索!F$3=""),0,1)</f>
        <v>0</v>
      </c>
      <c r="Q252" s="20">
        <f>IF(OR(ISERROR(FIND(検索!G$3,F252)),検索!G$3=""),0,1)</f>
        <v>0</v>
      </c>
      <c r="R252" s="20">
        <f>IF(OR(検索!J$3="00000",M252&amp;N252&amp;O252&amp;P252&amp;Q252&lt;&gt;検索!J$3),0,1)</f>
        <v>0</v>
      </c>
      <c r="S252" s="20">
        <f t="shared" si="13"/>
        <v>0</v>
      </c>
      <c r="T252" s="21">
        <f>IF(OR(ISERROR(FIND(DBCS(検索!C$5),DBCS(B252))),検索!C$5=""),0,1)</f>
        <v>0</v>
      </c>
      <c r="U252" s="22">
        <f>IF(OR(ISERROR(FIND(DBCS(検索!D$5),DBCS(C252))),検索!D$5=""),0,1)</f>
        <v>0</v>
      </c>
      <c r="V252" s="22">
        <f>IF(OR(ISERROR(FIND(検索!E$5,D252)),検索!E$5=""),0,1)</f>
        <v>0</v>
      </c>
      <c r="W252" s="22">
        <f>IF(OR(ISERROR(FIND(検索!F$5,E252)),検索!F$5=""),0,1)</f>
        <v>0</v>
      </c>
      <c r="X252" s="22">
        <f>IF(OR(ISERROR(FIND(検索!G$5,F252)),検索!G$5=""),0,1)</f>
        <v>0</v>
      </c>
      <c r="Y252" s="20">
        <f>IF(OR(検索!J$5="00000",T252&amp;U252&amp;V252&amp;W252&amp;X252&lt;&gt;検索!J$5),0,1)</f>
        <v>0</v>
      </c>
      <c r="Z252" s="23">
        <f t="shared" si="14"/>
        <v>0</v>
      </c>
      <c r="AA252" s="20">
        <f>IF(OR(ISERROR(FIND(DBCS(検索!C$7),DBCS(B252))),検索!C$7=""),0,1)</f>
        <v>0</v>
      </c>
      <c r="AB252" s="20">
        <f>IF(OR(ISERROR(FIND(DBCS(検索!D$7),DBCS(C252))),検索!D$7=""),0,1)</f>
        <v>0</v>
      </c>
      <c r="AC252" s="20">
        <f>IF(OR(ISERROR(FIND(検索!E$7,D252)),検索!E$7=""),0,1)</f>
        <v>0</v>
      </c>
      <c r="AD252" s="20">
        <f>IF(OR(ISERROR(FIND(検索!F$7,E252)),検索!F$7=""),0,1)</f>
        <v>0</v>
      </c>
      <c r="AE252" s="20">
        <f>IF(OR(ISERROR(FIND(検索!G$7,F252)),検索!G$7=""),0,1)</f>
        <v>0</v>
      </c>
      <c r="AF252" s="22">
        <f>IF(OR(検索!J$7="00000",AA252&amp;AB252&amp;AC252&amp;AD252&amp;AE252&lt;&gt;検索!J$7),0,1)</f>
        <v>0</v>
      </c>
      <c r="AG252" s="23">
        <f t="shared" si="15"/>
        <v>0</v>
      </c>
      <c r="AH252" s="20">
        <f>IF(検索!K$3=0,R252,S252)</f>
        <v>0</v>
      </c>
      <c r="AI252" s="20">
        <f>IF(検索!K$5=0,Y252,Z252)</f>
        <v>0</v>
      </c>
      <c r="AJ252" s="20">
        <f>IF(検索!K$7=0,AF252,AG252)</f>
        <v>0</v>
      </c>
      <c r="AK252" s="38">
        <f>IF(IF(検索!J$5="00000",AH252,IF(検索!K$4=0,AH252+AI252,AH252*AI252)*IF(AND(検索!K$6=1,検索!J$7&lt;&gt;"00000"),AJ252,1)+IF(AND(検索!K$6=0,検索!J$7&lt;&gt;"00000"),AJ252,0))&gt;0,MAX($AK$2:AK251)+1,0)</f>
        <v>0</v>
      </c>
    </row>
    <row r="253" spans="7:37" ht="13.5" customHeight="1" x14ac:dyDescent="0.15">
      <c r="G253" s="3">
        <v>252</v>
      </c>
      <c r="H253" s="187">
        <f t="shared" si="12"/>
        <v>0</v>
      </c>
      <c r="I253" s="42"/>
      <c r="M253" s="21">
        <f>IF(OR(ISERROR(FIND(DBCS(検索!C$3),DBCS(B253))),検索!C$3=""),0,1)</f>
        <v>0</v>
      </c>
      <c r="N253" s="22">
        <f>IF(OR(ISERROR(FIND(DBCS(検索!D$3),DBCS(C253))),検索!D$3=""),0,1)</f>
        <v>0</v>
      </c>
      <c r="O253" s="22">
        <f>IF(OR(ISERROR(FIND(検索!E$3,D253)),検索!E$3=""),0,1)</f>
        <v>0</v>
      </c>
      <c r="P253" s="20">
        <f>IF(OR(ISERROR(FIND(検索!F$3,E253)),検索!F$3=""),0,1)</f>
        <v>0</v>
      </c>
      <c r="Q253" s="20">
        <f>IF(OR(ISERROR(FIND(検索!G$3,F253)),検索!G$3=""),0,1)</f>
        <v>0</v>
      </c>
      <c r="R253" s="20">
        <f>IF(OR(検索!J$3="00000",M253&amp;N253&amp;O253&amp;P253&amp;Q253&lt;&gt;検索!J$3),0,1)</f>
        <v>0</v>
      </c>
      <c r="S253" s="20">
        <f t="shared" si="13"/>
        <v>0</v>
      </c>
      <c r="T253" s="21">
        <f>IF(OR(ISERROR(FIND(DBCS(検索!C$5),DBCS(B253))),検索!C$5=""),0,1)</f>
        <v>0</v>
      </c>
      <c r="U253" s="22">
        <f>IF(OR(ISERROR(FIND(DBCS(検索!D$5),DBCS(C253))),検索!D$5=""),0,1)</f>
        <v>0</v>
      </c>
      <c r="V253" s="22">
        <f>IF(OR(ISERROR(FIND(検索!E$5,D253)),検索!E$5=""),0,1)</f>
        <v>0</v>
      </c>
      <c r="W253" s="22">
        <f>IF(OR(ISERROR(FIND(検索!F$5,E253)),検索!F$5=""),0,1)</f>
        <v>0</v>
      </c>
      <c r="X253" s="22">
        <f>IF(OR(ISERROR(FIND(検索!G$5,F253)),検索!G$5=""),0,1)</f>
        <v>0</v>
      </c>
      <c r="Y253" s="20">
        <f>IF(OR(検索!J$5="00000",T253&amp;U253&amp;V253&amp;W253&amp;X253&lt;&gt;検索!J$5),0,1)</f>
        <v>0</v>
      </c>
      <c r="Z253" s="23">
        <f t="shared" si="14"/>
        <v>0</v>
      </c>
      <c r="AA253" s="20">
        <f>IF(OR(ISERROR(FIND(DBCS(検索!C$7),DBCS(B253))),検索!C$7=""),0,1)</f>
        <v>0</v>
      </c>
      <c r="AB253" s="20">
        <f>IF(OR(ISERROR(FIND(DBCS(検索!D$7),DBCS(C253))),検索!D$7=""),0,1)</f>
        <v>0</v>
      </c>
      <c r="AC253" s="20">
        <f>IF(OR(ISERROR(FIND(検索!E$7,D253)),検索!E$7=""),0,1)</f>
        <v>0</v>
      </c>
      <c r="AD253" s="20">
        <f>IF(OR(ISERROR(FIND(検索!F$7,E253)),検索!F$7=""),0,1)</f>
        <v>0</v>
      </c>
      <c r="AE253" s="20">
        <f>IF(OR(ISERROR(FIND(検索!G$7,F253)),検索!G$7=""),0,1)</f>
        <v>0</v>
      </c>
      <c r="AF253" s="22">
        <f>IF(OR(検索!J$7="00000",AA253&amp;AB253&amp;AC253&amp;AD253&amp;AE253&lt;&gt;検索!J$7),0,1)</f>
        <v>0</v>
      </c>
      <c r="AG253" s="23">
        <f t="shared" si="15"/>
        <v>0</v>
      </c>
      <c r="AH253" s="20">
        <f>IF(検索!K$3=0,R253,S253)</f>
        <v>0</v>
      </c>
      <c r="AI253" s="20">
        <f>IF(検索!K$5=0,Y253,Z253)</f>
        <v>0</v>
      </c>
      <c r="AJ253" s="20">
        <f>IF(検索!K$7=0,AF253,AG253)</f>
        <v>0</v>
      </c>
      <c r="AK253" s="38">
        <f>IF(IF(検索!J$5="00000",AH253,IF(検索!K$4=0,AH253+AI253,AH253*AI253)*IF(AND(検索!K$6=1,検索!J$7&lt;&gt;"00000"),AJ253,1)+IF(AND(検索!K$6=0,検索!J$7&lt;&gt;"00000"),AJ253,0))&gt;0,MAX($AK$2:AK252)+1,0)</f>
        <v>0</v>
      </c>
    </row>
    <row r="254" spans="7:37" ht="13.5" customHeight="1" x14ac:dyDescent="0.15">
      <c r="G254" s="3">
        <v>253</v>
      </c>
      <c r="H254" s="187">
        <f t="shared" si="12"/>
        <v>0</v>
      </c>
      <c r="I254" s="42"/>
      <c r="M254" s="21">
        <f>IF(OR(ISERROR(FIND(DBCS(検索!C$3),DBCS(B254))),検索!C$3=""),0,1)</f>
        <v>0</v>
      </c>
      <c r="N254" s="22">
        <f>IF(OR(ISERROR(FIND(DBCS(検索!D$3),DBCS(C254))),検索!D$3=""),0,1)</f>
        <v>0</v>
      </c>
      <c r="O254" s="22">
        <f>IF(OR(ISERROR(FIND(検索!E$3,D254)),検索!E$3=""),0,1)</f>
        <v>0</v>
      </c>
      <c r="P254" s="20">
        <f>IF(OR(ISERROR(FIND(検索!F$3,E254)),検索!F$3=""),0,1)</f>
        <v>0</v>
      </c>
      <c r="Q254" s="20">
        <f>IF(OR(ISERROR(FIND(検索!G$3,F254)),検索!G$3=""),0,1)</f>
        <v>0</v>
      </c>
      <c r="R254" s="20">
        <f>IF(OR(検索!J$3="00000",M254&amp;N254&amp;O254&amp;P254&amp;Q254&lt;&gt;検索!J$3),0,1)</f>
        <v>0</v>
      </c>
      <c r="S254" s="20">
        <f t="shared" si="13"/>
        <v>0</v>
      </c>
      <c r="T254" s="21">
        <f>IF(OR(ISERROR(FIND(DBCS(検索!C$5),DBCS(B254))),検索!C$5=""),0,1)</f>
        <v>0</v>
      </c>
      <c r="U254" s="22">
        <f>IF(OR(ISERROR(FIND(DBCS(検索!D$5),DBCS(C254))),検索!D$5=""),0,1)</f>
        <v>0</v>
      </c>
      <c r="V254" s="22">
        <f>IF(OR(ISERROR(FIND(検索!E$5,D254)),検索!E$5=""),0,1)</f>
        <v>0</v>
      </c>
      <c r="W254" s="22">
        <f>IF(OR(ISERROR(FIND(検索!F$5,E254)),検索!F$5=""),0,1)</f>
        <v>0</v>
      </c>
      <c r="X254" s="22">
        <f>IF(OR(ISERROR(FIND(検索!G$5,F254)),検索!G$5=""),0,1)</f>
        <v>0</v>
      </c>
      <c r="Y254" s="20">
        <f>IF(OR(検索!J$5="00000",T254&amp;U254&amp;V254&amp;W254&amp;X254&lt;&gt;検索!J$5),0,1)</f>
        <v>0</v>
      </c>
      <c r="Z254" s="23">
        <f t="shared" si="14"/>
        <v>0</v>
      </c>
      <c r="AA254" s="20">
        <f>IF(OR(ISERROR(FIND(DBCS(検索!C$7),DBCS(B254))),検索!C$7=""),0,1)</f>
        <v>0</v>
      </c>
      <c r="AB254" s="20">
        <f>IF(OR(ISERROR(FIND(DBCS(検索!D$7),DBCS(C254))),検索!D$7=""),0,1)</f>
        <v>0</v>
      </c>
      <c r="AC254" s="20">
        <f>IF(OR(ISERROR(FIND(検索!E$7,D254)),検索!E$7=""),0,1)</f>
        <v>0</v>
      </c>
      <c r="AD254" s="20">
        <f>IF(OR(ISERROR(FIND(検索!F$7,E254)),検索!F$7=""),0,1)</f>
        <v>0</v>
      </c>
      <c r="AE254" s="20">
        <f>IF(OR(ISERROR(FIND(検索!G$7,F254)),検索!G$7=""),0,1)</f>
        <v>0</v>
      </c>
      <c r="AF254" s="22">
        <f>IF(OR(検索!J$7="00000",AA254&amp;AB254&amp;AC254&amp;AD254&amp;AE254&lt;&gt;検索!J$7),0,1)</f>
        <v>0</v>
      </c>
      <c r="AG254" s="23">
        <f t="shared" si="15"/>
        <v>0</v>
      </c>
      <c r="AH254" s="20">
        <f>IF(検索!K$3=0,R254,S254)</f>
        <v>0</v>
      </c>
      <c r="AI254" s="20">
        <f>IF(検索!K$5=0,Y254,Z254)</f>
        <v>0</v>
      </c>
      <c r="AJ254" s="20">
        <f>IF(検索!K$7=0,AF254,AG254)</f>
        <v>0</v>
      </c>
      <c r="AK254" s="38">
        <f>IF(IF(検索!J$5="00000",AH254,IF(検索!K$4=0,AH254+AI254,AH254*AI254)*IF(AND(検索!K$6=1,検索!J$7&lt;&gt;"00000"),AJ254,1)+IF(AND(検索!K$6=0,検索!J$7&lt;&gt;"00000"),AJ254,0))&gt;0,MAX($AK$2:AK253)+1,0)</f>
        <v>0</v>
      </c>
    </row>
    <row r="255" spans="7:37" ht="13.5" customHeight="1" x14ac:dyDescent="0.15">
      <c r="G255" s="3">
        <v>254</v>
      </c>
      <c r="H255" s="187">
        <f t="shared" si="12"/>
        <v>0</v>
      </c>
      <c r="I255" s="42"/>
      <c r="M255" s="21">
        <f>IF(OR(ISERROR(FIND(DBCS(検索!C$3),DBCS(B255))),検索!C$3=""),0,1)</f>
        <v>0</v>
      </c>
      <c r="N255" s="22">
        <f>IF(OR(ISERROR(FIND(DBCS(検索!D$3),DBCS(C255))),検索!D$3=""),0,1)</f>
        <v>0</v>
      </c>
      <c r="O255" s="22">
        <f>IF(OR(ISERROR(FIND(検索!E$3,D255)),検索!E$3=""),0,1)</f>
        <v>0</v>
      </c>
      <c r="P255" s="20">
        <f>IF(OR(ISERROR(FIND(検索!F$3,E255)),検索!F$3=""),0,1)</f>
        <v>0</v>
      </c>
      <c r="Q255" s="20">
        <f>IF(OR(ISERROR(FIND(検索!G$3,F255)),検索!G$3=""),0,1)</f>
        <v>0</v>
      </c>
      <c r="R255" s="20">
        <f>IF(OR(検索!J$3="00000",M255&amp;N255&amp;O255&amp;P255&amp;Q255&lt;&gt;検索!J$3),0,1)</f>
        <v>0</v>
      </c>
      <c r="S255" s="20">
        <f t="shared" si="13"/>
        <v>0</v>
      </c>
      <c r="T255" s="21">
        <f>IF(OR(ISERROR(FIND(DBCS(検索!C$5),DBCS(B255))),検索!C$5=""),0,1)</f>
        <v>0</v>
      </c>
      <c r="U255" s="22">
        <f>IF(OR(ISERROR(FIND(DBCS(検索!D$5),DBCS(C255))),検索!D$5=""),0,1)</f>
        <v>0</v>
      </c>
      <c r="V255" s="22">
        <f>IF(OR(ISERROR(FIND(検索!E$5,D255)),検索!E$5=""),0,1)</f>
        <v>0</v>
      </c>
      <c r="W255" s="22">
        <f>IF(OR(ISERROR(FIND(検索!F$5,E255)),検索!F$5=""),0,1)</f>
        <v>0</v>
      </c>
      <c r="X255" s="22">
        <f>IF(OR(ISERROR(FIND(検索!G$5,F255)),検索!G$5=""),0,1)</f>
        <v>0</v>
      </c>
      <c r="Y255" s="20">
        <f>IF(OR(検索!J$5="00000",T255&amp;U255&amp;V255&amp;W255&amp;X255&lt;&gt;検索!J$5),0,1)</f>
        <v>0</v>
      </c>
      <c r="Z255" s="23">
        <f t="shared" si="14"/>
        <v>0</v>
      </c>
      <c r="AA255" s="20">
        <f>IF(OR(ISERROR(FIND(DBCS(検索!C$7),DBCS(B255))),検索!C$7=""),0,1)</f>
        <v>0</v>
      </c>
      <c r="AB255" s="20">
        <f>IF(OR(ISERROR(FIND(DBCS(検索!D$7),DBCS(C255))),検索!D$7=""),0,1)</f>
        <v>0</v>
      </c>
      <c r="AC255" s="20">
        <f>IF(OR(ISERROR(FIND(検索!E$7,D255)),検索!E$7=""),0,1)</f>
        <v>0</v>
      </c>
      <c r="AD255" s="20">
        <f>IF(OR(ISERROR(FIND(検索!F$7,E255)),検索!F$7=""),0,1)</f>
        <v>0</v>
      </c>
      <c r="AE255" s="20">
        <f>IF(OR(ISERROR(FIND(検索!G$7,F255)),検索!G$7=""),0,1)</f>
        <v>0</v>
      </c>
      <c r="AF255" s="22">
        <f>IF(OR(検索!J$7="00000",AA255&amp;AB255&amp;AC255&amp;AD255&amp;AE255&lt;&gt;検索!J$7),0,1)</f>
        <v>0</v>
      </c>
      <c r="AG255" s="23">
        <f t="shared" si="15"/>
        <v>0</v>
      </c>
      <c r="AH255" s="20">
        <f>IF(検索!K$3=0,R255,S255)</f>
        <v>0</v>
      </c>
      <c r="AI255" s="20">
        <f>IF(検索!K$5=0,Y255,Z255)</f>
        <v>0</v>
      </c>
      <c r="AJ255" s="20">
        <f>IF(検索!K$7=0,AF255,AG255)</f>
        <v>0</v>
      </c>
      <c r="AK255" s="38">
        <f>IF(IF(検索!J$5="00000",AH255,IF(検索!K$4=0,AH255+AI255,AH255*AI255)*IF(AND(検索!K$6=1,検索!J$7&lt;&gt;"00000"),AJ255,1)+IF(AND(検索!K$6=0,検索!J$7&lt;&gt;"00000"),AJ255,0))&gt;0,MAX($AK$2:AK254)+1,0)</f>
        <v>0</v>
      </c>
    </row>
    <row r="256" spans="7:37" ht="13.5" customHeight="1" x14ac:dyDescent="0.15">
      <c r="G256" s="3">
        <v>255</v>
      </c>
      <c r="H256" s="187">
        <f t="shared" si="12"/>
        <v>0</v>
      </c>
      <c r="I256" s="42"/>
      <c r="M256" s="21">
        <f>IF(OR(ISERROR(FIND(DBCS(検索!C$3),DBCS(B256))),検索!C$3=""),0,1)</f>
        <v>0</v>
      </c>
      <c r="N256" s="22">
        <f>IF(OR(ISERROR(FIND(DBCS(検索!D$3),DBCS(C256))),検索!D$3=""),0,1)</f>
        <v>0</v>
      </c>
      <c r="O256" s="22">
        <f>IF(OR(ISERROR(FIND(検索!E$3,D256)),検索!E$3=""),0,1)</f>
        <v>0</v>
      </c>
      <c r="P256" s="20">
        <f>IF(OR(ISERROR(FIND(検索!F$3,E256)),検索!F$3=""),0,1)</f>
        <v>0</v>
      </c>
      <c r="Q256" s="20">
        <f>IF(OR(ISERROR(FIND(検索!G$3,F256)),検索!G$3=""),0,1)</f>
        <v>0</v>
      </c>
      <c r="R256" s="20">
        <f>IF(OR(検索!J$3="00000",M256&amp;N256&amp;O256&amp;P256&amp;Q256&lt;&gt;検索!J$3),0,1)</f>
        <v>0</v>
      </c>
      <c r="S256" s="20">
        <f t="shared" si="13"/>
        <v>0</v>
      </c>
      <c r="T256" s="21">
        <f>IF(OR(ISERROR(FIND(DBCS(検索!C$5),DBCS(B256))),検索!C$5=""),0,1)</f>
        <v>0</v>
      </c>
      <c r="U256" s="22">
        <f>IF(OR(ISERROR(FIND(DBCS(検索!D$5),DBCS(C256))),検索!D$5=""),0,1)</f>
        <v>0</v>
      </c>
      <c r="V256" s="22">
        <f>IF(OR(ISERROR(FIND(検索!E$5,D256)),検索!E$5=""),0,1)</f>
        <v>0</v>
      </c>
      <c r="W256" s="22">
        <f>IF(OR(ISERROR(FIND(検索!F$5,E256)),検索!F$5=""),0,1)</f>
        <v>0</v>
      </c>
      <c r="X256" s="22">
        <f>IF(OR(ISERROR(FIND(検索!G$5,F256)),検索!G$5=""),0,1)</f>
        <v>0</v>
      </c>
      <c r="Y256" s="20">
        <f>IF(OR(検索!J$5="00000",T256&amp;U256&amp;V256&amp;W256&amp;X256&lt;&gt;検索!J$5),0,1)</f>
        <v>0</v>
      </c>
      <c r="Z256" s="23">
        <f t="shared" si="14"/>
        <v>0</v>
      </c>
      <c r="AA256" s="20">
        <f>IF(OR(ISERROR(FIND(DBCS(検索!C$7),DBCS(B256))),検索!C$7=""),0,1)</f>
        <v>0</v>
      </c>
      <c r="AB256" s="20">
        <f>IF(OR(ISERROR(FIND(DBCS(検索!D$7),DBCS(C256))),検索!D$7=""),0,1)</f>
        <v>0</v>
      </c>
      <c r="AC256" s="20">
        <f>IF(OR(ISERROR(FIND(検索!E$7,D256)),検索!E$7=""),0,1)</f>
        <v>0</v>
      </c>
      <c r="AD256" s="20">
        <f>IF(OR(ISERROR(FIND(検索!F$7,E256)),検索!F$7=""),0,1)</f>
        <v>0</v>
      </c>
      <c r="AE256" s="20">
        <f>IF(OR(ISERROR(FIND(検索!G$7,F256)),検索!G$7=""),0,1)</f>
        <v>0</v>
      </c>
      <c r="AF256" s="22">
        <f>IF(OR(検索!J$7="00000",AA256&amp;AB256&amp;AC256&amp;AD256&amp;AE256&lt;&gt;検索!J$7),0,1)</f>
        <v>0</v>
      </c>
      <c r="AG256" s="23">
        <f t="shared" si="15"/>
        <v>0</v>
      </c>
      <c r="AH256" s="20">
        <f>IF(検索!K$3=0,R256,S256)</f>
        <v>0</v>
      </c>
      <c r="AI256" s="20">
        <f>IF(検索!K$5=0,Y256,Z256)</f>
        <v>0</v>
      </c>
      <c r="AJ256" s="20">
        <f>IF(検索!K$7=0,AF256,AG256)</f>
        <v>0</v>
      </c>
      <c r="AK256" s="38">
        <f>IF(IF(検索!J$5="00000",AH256,IF(検索!K$4=0,AH256+AI256,AH256*AI256)*IF(AND(検索!K$6=1,検索!J$7&lt;&gt;"00000"),AJ256,1)+IF(AND(検索!K$6=0,検索!J$7&lt;&gt;"00000"),AJ256,0))&gt;0,MAX($AK$2:AK255)+1,0)</f>
        <v>0</v>
      </c>
    </row>
    <row r="257" spans="7:37" ht="13.5" customHeight="1" x14ac:dyDescent="0.15">
      <c r="G257" s="3">
        <v>256</v>
      </c>
      <c r="H257" s="187">
        <f t="shared" si="12"/>
        <v>0</v>
      </c>
      <c r="I257" s="42"/>
      <c r="M257" s="21">
        <f>IF(OR(ISERROR(FIND(DBCS(検索!C$3),DBCS(B257))),検索!C$3=""),0,1)</f>
        <v>0</v>
      </c>
      <c r="N257" s="22">
        <f>IF(OR(ISERROR(FIND(DBCS(検索!D$3),DBCS(C257))),検索!D$3=""),0,1)</f>
        <v>0</v>
      </c>
      <c r="O257" s="22">
        <f>IF(OR(ISERROR(FIND(検索!E$3,D257)),検索!E$3=""),0,1)</f>
        <v>0</v>
      </c>
      <c r="P257" s="20">
        <f>IF(OR(ISERROR(FIND(検索!F$3,E257)),検索!F$3=""),0,1)</f>
        <v>0</v>
      </c>
      <c r="Q257" s="20">
        <f>IF(OR(ISERROR(FIND(検索!G$3,F257)),検索!G$3=""),0,1)</f>
        <v>0</v>
      </c>
      <c r="R257" s="20">
        <f>IF(OR(検索!J$3="00000",M257&amp;N257&amp;O257&amp;P257&amp;Q257&lt;&gt;検索!J$3),0,1)</f>
        <v>0</v>
      </c>
      <c r="S257" s="20">
        <f t="shared" si="13"/>
        <v>0</v>
      </c>
      <c r="T257" s="21">
        <f>IF(OR(ISERROR(FIND(DBCS(検索!C$5),DBCS(B257))),検索!C$5=""),0,1)</f>
        <v>0</v>
      </c>
      <c r="U257" s="22">
        <f>IF(OR(ISERROR(FIND(DBCS(検索!D$5),DBCS(C257))),検索!D$5=""),0,1)</f>
        <v>0</v>
      </c>
      <c r="V257" s="22">
        <f>IF(OR(ISERROR(FIND(検索!E$5,D257)),検索!E$5=""),0,1)</f>
        <v>0</v>
      </c>
      <c r="W257" s="22">
        <f>IF(OR(ISERROR(FIND(検索!F$5,E257)),検索!F$5=""),0,1)</f>
        <v>0</v>
      </c>
      <c r="X257" s="22">
        <f>IF(OR(ISERROR(FIND(検索!G$5,F257)),検索!G$5=""),0,1)</f>
        <v>0</v>
      </c>
      <c r="Y257" s="20">
        <f>IF(OR(検索!J$5="00000",T257&amp;U257&amp;V257&amp;W257&amp;X257&lt;&gt;検索!J$5),0,1)</f>
        <v>0</v>
      </c>
      <c r="Z257" s="23">
        <f t="shared" si="14"/>
        <v>0</v>
      </c>
      <c r="AA257" s="20">
        <f>IF(OR(ISERROR(FIND(DBCS(検索!C$7),DBCS(B257))),検索!C$7=""),0,1)</f>
        <v>0</v>
      </c>
      <c r="AB257" s="20">
        <f>IF(OR(ISERROR(FIND(DBCS(検索!D$7),DBCS(C257))),検索!D$7=""),0,1)</f>
        <v>0</v>
      </c>
      <c r="AC257" s="20">
        <f>IF(OR(ISERROR(FIND(検索!E$7,D257)),検索!E$7=""),0,1)</f>
        <v>0</v>
      </c>
      <c r="AD257" s="20">
        <f>IF(OR(ISERROR(FIND(検索!F$7,E257)),検索!F$7=""),0,1)</f>
        <v>0</v>
      </c>
      <c r="AE257" s="20">
        <f>IF(OR(ISERROR(FIND(検索!G$7,F257)),検索!G$7=""),0,1)</f>
        <v>0</v>
      </c>
      <c r="AF257" s="22">
        <f>IF(OR(検索!J$7="00000",AA257&amp;AB257&amp;AC257&amp;AD257&amp;AE257&lt;&gt;検索!J$7),0,1)</f>
        <v>0</v>
      </c>
      <c r="AG257" s="23">
        <f t="shared" si="15"/>
        <v>0</v>
      </c>
      <c r="AH257" s="20">
        <f>IF(検索!K$3=0,R257,S257)</f>
        <v>0</v>
      </c>
      <c r="AI257" s="20">
        <f>IF(検索!K$5=0,Y257,Z257)</f>
        <v>0</v>
      </c>
      <c r="AJ257" s="20">
        <f>IF(検索!K$7=0,AF257,AG257)</f>
        <v>0</v>
      </c>
      <c r="AK257" s="38">
        <f>IF(IF(検索!J$5="00000",AH257,IF(検索!K$4=0,AH257+AI257,AH257*AI257)*IF(AND(検索!K$6=1,検索!J$7&lt;&gt;"00000"),AJ257,1)+IF(AND(検索!K$6=0,検索!J$7&lt;&gt;"00000"),AJ257,0))&gt;0,MAX($AK$2:AK256)+1,0)</f>
        <v>0</v>
      </c>
    </row>
    <row r="258" spans="7:37" ht="13.5" customHeight="1" x14ac:dyDescent="0.15">
      <c r="G258" s="3">
        <v>257</v>
      </c>
      <c r="H258" s="187">
        <f t="shared" si="12"/>
        <v>0</v>
      </c>
      <c r="I258" s="42"/>
      <c r="M258" s="21">
        <f>IF(OR(ISERROR(FIND(DBCS(検索!C$3),DBCS(B258))),検索!C$3=""),0,1)</f>
        <v>0</v>
      </c>
      <c r="N258" s="22">
        <f>IF(OR(ISERROR(FIND(DBCS(検索!D$3),DBCS(C258))),検索!D$3=""),0,1)</f>
        <v>0</v>
      </c>
      <c r="O258" s="22">
        <f>IF(OR(ISERROR(FIND(検索!E$3,D258)),検索!E$3=""),0,1)</f>
        <v>0</v>
      </c>
      <c r="P258" s="20">
        <f>IF(OR(ISERROR(FIND(検索!F$3,E258)),検索!F$3=""),0,1)</f>
        <v>0</v>
      </c>
      <c r="Q258" s="20">
        <f>IF(OR(ISERROR(FIND(検索!G$3,F258)),検索!G$3=""),0,1)</f>
        <v>0</v>
      </c>
      <c r="R258" s="20">
        <f>IF(OR(検索!J$3="00000",M258&amp;N258&amp;O258&amp;P258&amp;Q258&lt;&gt;検索!J$3),0,1)</f>
        <v>0</v>
      </c>
      <c r="S258" s="20">
        <f t="shared" si="13"/>
        <v>0</v>
      </c>
      <c r="T258" s="21">
        <f>IF(OR(ISERROR(FIND(DBCS(検索!C$5),DBCS(B258))),検索!C$5=""),0,1)</f>
        <v>0</v>
      </c>
      <c r="U258" s="22">
        <f>IF(OR(ISERROR(FIND(DBCS(検索!D$5),DBCS(C258))),検索!D$5=""),0,1)</f>
        <v>0</v>
      </c>
      <c r="V258" s="22">
        <f>IF(OR(ISERROR(FIND(検索!E$5,D258)),検索!E$5=""),0,1)</f>
        <v>0</v>
      </c>
      <c r="W258" s="22">
        <f>IF(OR(ISERROR(FIND(検索!F$5,E258)),検索!F$5=""),0,1)</f>
        <v>0</v>
      </c>
      <c r="X258" s="22">
        <f>IF(OR(ISERROR(FIND(検索!G$5,F258)),検索!G$5=""),0,1)</f>
        <v>0</v>
      </c>
      <c r="Y258" s="20">
        <f>IF(OR(検索!J$5="00000",T258&amp;U258&amp;V258&amp;W258&amp;X258&lt;&gt;検索!J$5),0,1)</f>
        <v>0</v>
      </c>
      <c r="Z258" s="23">
        <f t="shared" si="14"/>
        <v>0</v>
      </c>
      <c r="AA258" s="20">
        <f>IF(OR(ISERROR(FIND(DBCS(検索!C$7),DBCS(B258))),検索!C$7=""),0,1)</f>
        <v>0</v>
      </c>
      <c r="AB258" s="20">
        <f>IF(OR(ISERROR(FIND(DBCS(検索!D$7),DBCS(C258))),検索!D$7=""),0,1)</f>
        <v>0</v>
      </c>
      <c r="AC258" s="20">
        <f>IF(OR(ISERROR(FIND(検索!E$7,D258)),検索!E$7=""),0,1)</f>
        <v>0</v>
      </c>
      <c r="AD258" s="20">
        <f>IF(OR(ISERROR(FIND(検索!F$7,E258)),検索!F$7=""),0,1)</f>
        <v>0</v>
      </c>
      <c r="AE258" s="20">
        <f>IF(OR(ISERROR(FIND(検索!G$7,F258)),検索!G$7=""),0,1)</f>
        <v>0</v>
      </c>
      <c r="AF258" s="22">
        <f>IF(OR(検索!J$7="00000",AA258&amp;AB258&amp;AC258&amp;AD258&amp;AE258&lt;&gt;検索!J$7),0,1)</f>
        <v>0</v>
      </c>
      <c r="AG258" s="23">
        <f t="shared" si="15"/>
        <v>0</v>
      </c>
      <c r="AH258" s="20">
        <f>IF(検索!K$3=0,R258,S258)</f>
        <v>0</v>
      </c>
      <c r="AI258" s="20">
        <f>IF(検索!K$5=0,Y258,Z258)</f>
        <v>0</v>
      </c>
      <c r="AJ258" s="20">
        <f>IF(検索!K$7=0,AF258,AG258)</f>
        <v>0</v>
      </c>
      <c r="AK258" s="38">
        <f>IF(IF(検索!J$5="00000",AH258,IF(検索!K$4=0,AH258+AI258,AH258*AI258)*IF(AND(検索!K$6=1,検索!J$7&lt;&gt;"00000"),AJ258,1)+IF(AND(検索!K$6=0,検索!J$7&lt;&gt;"00000"),AJ258,0))&gt;0,MAX($AK$2:AK257)+1,0)</f>
        <v>0</v>
      </c>
    </row>
    <row r="259" spans="7:37" ht="13.5" customHeight="1" x14ac:dyDescent="0.15">
      <c r="G259" s="3">
        <v>258</v>
      </c>
      <c r="H259" s="187">
        <f t="shared" ref="H259:H322" si="16">SUMIF(B$2:B$500,B259,J$2:J$500)</f>
        <v>0</v>
      </c>
      <c r="I259" s="42"/>
      <c r="M259" s="21">
        <f>IF(OR(ISERROR(FIND(DBCS(検索!C$3),DBCS(B259))),検索!C$3=""),0,1)</f>
        <v>0</v>
      </c>
      <c r="N259" s="22">
        <f>IF(OR(ISERROR(FIND(DBCS(検索!D$3),DBCS(C259))),検索!D$3=""),0,1)</f>
        <v>0</v>
      </c>
      <c r="O259" s="22">
        <f>IF(OR(ISERROR(FIND(検索!E$3,D259)),検索!E$3=""),0,1)</f>
        <v>0</v>
      </c>
      <c r="P259" s="20">
        <f>IF(OR(ISERROR(FIND(検索!F$3,E259)),検索!F$3=""),0,1)</f>
        <v>0</v>
      </c>
      <c r="Q259" s="20">
        <f>IF(OR(ISERROR(FIND(検索!G$3,F259)),検索!G$3=""),0,1)</f>
        <v>0</v>
      </c>
      <c r="R259" s="20">
        <f>IF(OR(検索!J$3="00000",M259&amp;N259&amp;O259&amp;P259&amp;Q259&lt;&gt;検索!J$3),0,1)</f>
        <v>0</v>
      </c>
      <c r="S259" s="20">
        <f t="shared" ref="S259:S322" si="17">IF(SUM(M259:Q259)=0,0,1)</f>
        <v>0</v>
      </c>
      <c r="T259" s="21">
        <f>IF(OR(ISERROR(FIND(DBCS(検索!C$5),DBCS(B259))),検索!C$5=""),0,1)</f>
        <v>0</v>
      </c>
      <c r="U259" s="22">
        <f>IF(OR(ISERROR(FIND(DBCS(検索!D$5),DBCS(C259))),検索!D$5=""),0,1)</f>
        <v>0</v>
      </c>
      <c r="V259" s="22">
        <f>IF(OR(ISERROR(FIND(検索!E$5,D259)),検索!E$5=""),0,1)</f>
        <v>0</v>
      </c>
      <c r="W259" s="22">
        <f>IF(OR(ISERROR(FIND(検索!F$5,E259)),検索!F$5=""),0,1)</f>
        <v>0</v>
      </c>
      <c r="X259" s="22">
        <f>IF(OR(ISERROR(FIND(検索!G$5,F259)),検索!G$5=""),0,1)</f>
        <v>0</v>
      </c>
      <c r="Y259" s="20">
        <f>IF(OR(検索!J$5="00000",T259&amp;U259&amp;V259&amp;W259&amp;X259&lt;&gt;検索!J$5),0,1)</f>
        <v>0</v>
      </c>
      <c r="Z259" s="23">
        <f t="shared" ref="Z259:Z322" si="18">IF(SUM(T259:X259)=0,0,1)</f>
        <v>0</v>
      </c>
      <c r="AA259" s="20">
        <f>IF(OR(ISERROR(FIND(DBCS(検索!C$7),DBCS(B259))),検索!C$7=""),0,1)</f>
        <v>0</v>
      </c>
      <c r="AB259" s="20">
        <f>IF(OR(ISERROR(FIND(DBCS(検索!D$7),DBCS(C259))),検索!D$7=""),0,1)</f>
        <v>0</v>
      </c>
      <c r="AC259" s="20">
        <f>IF(OR(ISERROR(FIND(検索!E$7,D259)),検索!E$7=""),0,1)</f>
        <v>0</v>
      </c>
      <c r="AD259" s="20">
        <f>IF(OR(ISERROR(FIND(検索!F$7,E259)),検索!F$7=""),0,1)</f>
        <v>0</v>
      </c>
      <c r="AE259" s="20">
        <f>IF(OR(ISERROR(FIND(検索!G$7,F259)),検索!G$7=""),0,1)</f>
        <v>0</v>
      </c>
      <c r="AF259" s="22">
        <f>IF(OR(検索!J$7="00000",AA259&amp;AB259&amp;AC259&amp;AD259&amp;AE259&lt;&gt;検索!J$7),0,1)</f>
        <v>0</v>
      </c>
      <c r="AG259" s="23">
        <f t="shared" ref="AG259:AG322" si="19">IF(SUM(AA259:AE259)=0,0,1)</f>
        <v>0</v>
      </c>
      <c r="AH259" s="20">
        <f>IF(検索!K$3=0,R259,S259)</f>
        <v>0</v>
      </c>
      <c r="AI259" s="20">
        <f>IF(検索!K$5=0,Y259,Z259)</f>
        <v>0</v>
      </c>
      <c r="AJ259" s="20">
        <f>IF(検索!K$7=0,AF259,AG259)</f>
        <v>0</v>
      </c>
      <c r="AK259" s="38">
        <f>IF(IF(検索!J$5="00000",AH259,IF(検索!K$4=0,AH259+AI259,AH259*AI259)*IF(AND(検索!K$6=1,検索!J$7&lt;&gt;"00000"),AJ259,1)+IF(AND(検索!K$6=0,検索!J$7&lt;&gt;"00000"),AJ259,0))&gt;0,MAX($AK$2:AK258)+1,0)</f>
        <v>0</v>
      </c>
    </row>
    <row r="260" spans="7:37" ht="13.5" customHeight="1" x14ac:dyDescent="0.15">
      <c r="G260" s="3">
        <v>259</v>
      </c>
      <c r="H260" s="187">
        <f t="shared" si="16"/>
        <v>0</v>
      </c>
      <c r="I260" s="42"/>
      <c r="M260" s="21">
        <f>IF(OR(ISERROR(FIND(DBCS(検索!C$3),DBCS(B260))),検索!C$3=""),0,1)</f>
        <v>0</v>
      </c>
      <c r="N260" s="22">
        <f>IF(OR(ISERROR(FIND(DBCS(検索!D$3),DBCS(C260))),検索!D$3=""),0,1)</f>
        <v>0</v>
      </c>
      <c r="O260" s="22">
        <f>IF(OR(ISERROR(FIND(検索!E$3,D260)),検索!E$3=""),0,1)</f>
        <v>0</v>
      </c>
      <c r="P260" s="20">
        <f>IF(OR(ISERROR(FIND(検索!F$3,E260)),検索!F$3=""),0,1)</f>
        <v>0</v>
      </c>
      <c r="Q260" s="20">
        <f>IF(OR(ISERROR(FIND(検索!G$3,F260)),検索!G$3=""),0,1)</f>
        <v>0</v>
      </c>
      <c r="R260" s="20">
        <f>IF(OR(検索!J$3="00000",M260&amp;N260&amp;O260&amp;P260&amp;Q260&lt;&gt;検索!J$3),0,1)</f>
        <v>0</v>
      </c>
      <c r="S260" s="20">
        <f t="shared" si="17"/>
        <v>0</v>
      </c>
      <c r="T260" s="21">
        <f>IF(OR(ISERROR(FIND(DBCS(検索!C$5),DBCS(B260))),検索!C$5=""),0,1)</f>
        <v>0</v>
      </c>
      <c r="U260" s="22">
        <f>IF(OR(ISERROR(FIND(DBCS(検索!D$5),DBCS(C260))),検索!D$5=""),0,1)</f>
        <v>0</v>
      </c>
      <c r="V260" s="22">
        <f>IF(OR(ISERROR(FIND(検索!E$5,D260)),検索!E$5=""),0,1)</f>
        <v>0</v>
      </c>
      <c r="W260" s="22">
        <f>IF(OR(ISERROR(FIND(検索!F$5,E260)),検索!F$5=""),0,1)</f>
        <v>0</v>
      </c>
      <c r="X260" s="22">
        <f>IF(OR(ISERROR(FIND(検索!G$5,F260)),検索!G$5=""),0,1)</f>
        <v>0</v>
      </c>
      <c r="Y260" s="20">
        <f>IF(OR(検索!J$5="00000",T260&amp;U260&amp;V260&amp;W260&amp;X260&lt;&gt;検索!J$5),0,1)</f>
        <v>0</v>
      </c>
      <c r="Z260" s="23">
        <f t="shared" si="18"/>
        <v>0</v>
      </c>
      <c r="AA260" s="20">
        <f>IF(OR(ISERROR(FIND(DBCS(検索!C$7),DBCS(B260))),検索!C$7=""),0,1)</f>
        <v>0</v>
      </c>
      <c r="AB260" s="20">
        <f>IF(OR(ISERROR(FIND(DBCS(検索!D$7),DBCS(C260))),検索!D$7=""),0,1)</f>
        <v>0</v>
      </c>
      <c r="AC260" s="20">
        <f>IF(OR(ISERROR(FIND(検索!E$7,D260)),検索!E$7=""),0,1)</f>
        <v>0</v>
      </c>
      <c r="AD260" s="20">
        <f>IF(OR(ISERROR(FIND(検索!F$7,E260)),検索!F$7=""),0,1)</f>
        <v>0</v>
      </c>
      <c r="AE260" s="20">
        <f>IF(OR(ISERROR(FIND(検索!G$7,F260)),検索!G$7=""),0,1)</f>
        <v>0</v>
      </c>
      <c r="AF260" s="22">
        <f>IF(OR(検索!J$7="00000",AA260&amp;AB260&amp;AC260&amp;AD260&amp;AE260&lt;&gt;検索!J$7),0,1)</f>
        <v>0</v>
      </c>
      <c r="AG260" s="23">
        <f t="shared" si="19"/>
        <v>0</v>
      </c>
      <c r="AH260" s="20">
        <f>IF(検索!K$3=0,R260,S260)</f>
        <v>0</v>
      </c>
      <c r="AI260" s="20">
        <f>IF(検索!K$5=0,Y260,Z260)</f>
        <v>0</v>
      </c>
      <c r="AJ260" s="20">
        <f>IF(検索!K$7=0,AF260,AG260)</f>
        <v>0</v>
      </c>
      <c r="AK260" s="38">
        <f>IF(IF(検索!J$5="00000",AH260,IF(検索!K$4=0,AH260+AI260,AH260*AI260)*IF(AND(検索!K$6=1,検索!J$7&lt;&gt;"00000"),AJ260,1)+IF(AND(検索!K$6=0,検索!J$7&lt;&gt;"00000"),AJ260,0))&gt;0,MAX($AK$2:AK259)+1,0)</f>
        <v>0</v>
      </c>
    </row>
    <row r="261" spans="7:37" ht="13.5" customHeight="1" x14ac:dyDescent="0.15">
      <c r="G261" s="3">
        <v>260</v>
      </c>
      <c r="H261" s="187">
        <f t="shared" si="16"/>
        <v>0</v>
      </c>
      <c r="I261" s="42"/>
      <c r="M261" s="21">
        <f>IF(OR(ISERROR(FIND(DBCS(検索!C$3),DBCS(B261))),検索!C$3=""),0,1)</f>
        <v>0</v>
      </c>
      <c r="N261" s="22">
        <f>IF(OR(ISERROR(FIND(DBCS(検索!D$3),DBCS(C261))),検索!D$3=""),0,1)</f>
        <v>0</v>
      </c>
      <c r="O261" s="22">
        <f>IF(OR(ISERROR(FIND(検索!E$3,D261)),検索!E$3=""),0,1)</f>
        <v>0</v>
      </c>
      <c r="P261" s="20">
        <f>IF(OR(ISERROR(FIND(検索!F$3,E261)),検索!F$3=""),0,1)</f>
        <v>0</v>
      </c>
      <c r="Q261" s="20">
        <f>IF(OR(ISERROR(FIND(検索!G$3,F261)),検索!G$3=""),0,1)</f>
        <v>0</v>
      </c>
      <c r="R261" s="20">
        <f>IF(OR(検索!J$3="00000",M261&amp;N261&amp;O261&amp;P261&amp;Q261&lt;&gt;検索!J$3),0,1)</f>
        <v>0</v>
      </c>
      <c r="S261" s="20">
        <f t="shared" si="17"/>
        <v>0</v>
      </c>
      <c r="T261" s="21">
        <f>IF(OR(ISERROR(FIND(DBCS(検索!C$5),DBCS(B261))),検索!C$5=""),0,1)</f>
        <v>0</v>
      </c>
      <c r="U261" s="22">
        <f>IF(OR(ISERROR(FIND(DBCS(検索!D$5),DBCS(C261))),検索!D$5=""),0,1)</f>
        <v>0</v>
      </c>
      <c r="V261" s="22">
        <f>IF(OR(ISERROR(FIND(検索!E$5,D261)),検索!E$5=""),0,1)</f>
        <v>0</v>
      </c>
      <c r="W261" s="22">
        <f>IF(OR(ISERROR(FIND(検索!F$5,E261)),検索!F$5=""),0,1)</f>
        <v>0</v>
      </c>
      <c r="X261" s="22">
        <f>IF(OR(ISERROR(FIND(検索!G$5,F261)),検索!G$5=""),0,1)</f>
        <v>0</v>
      </c>
      <c r="Y261" s="20">
        <f>IF(OR(検索!J$5="00000",T261&amp;U261&amp;V261&amp;W261&amp;X261&lt;&gt;検索!J$5),0,1)</f>
        <v>0</v>
      </c>
      <c r="Z261" s="23">
        <f t="shared" si="18"/>
        <v>0</v>
      </c>
      <c r="AA261" s="20">
        <f>IF(OR(ISERROR(FIND(DBCS(検索!C$7),DBCS(B261))),検索!C$7=""),0,1)</f>
        <v>0</v>
      </c>
      <c r="AB261" s="20">
        <f>IF(OR(ISERROR(FIND(DBCS(検索!D$7),DBCS(C261))),検索!D$7=""),0,1)</f>
        <v>0</v>
      </c>
      <c r="AC261" s="20">
        <f>IF(OR(ISERROR(FIND(検索!E$7,D261)),検索!E$7=""),0,1)</f>
        <v>0</v>
      </c>
      <c r="AD261" s="20">
        <f>IF(OR(ISERROR(FIND(検索!F$7,E261)),検索!F$7=""),0,1)</f>
        <v>0</v>
      </c>
      <c r="AE261" s="20">
        <f>IF(OR(ISERROR(FIND(検索!G$7,F261)),検索!G$7=""),0,1)</f>
        <v>0</v>
      </c>
      <c r="AF261" s="22">
        <f>IF(OR(検索!J$7="00000",AA261&amp;AB261&amp;AC261&amp;AD261&amp;AE261&lt;&gt;検索!J$7),0,1)</f>
        <v>0</v>
      </c>
      <c r="AG261" s="23">
        <f t="shared" si="19"/>
        <v>0</v>
      </c>
      <c r="AH261" s="20">
        <f>IF(検索!K$3=0,R261,S261)</f>
        <v>0</v>
      </c>
      <c r="AI261" s="20">
        <f>IF(検索!K$5=0,Y261,Z261)</f>
        <v>0</v>
      </c>
      <c r="AJ261" s="20">
        <f>IF(検索!K$7=0,AF261,AG261)</f>
        <v>0</v>
      </c>
      <c r="AK261" s="38">
        <f>IF(IF(検索!J$5="00000",AH261,IF(検索!K$4=0,AH261+AI261,AH261*AI261)*IF(AND(検索!K$6=1,検索!J$7&lt;&gt;"00000"),AJ261,1)+IF(AND(検索!K$6=0,検索!J$7&lt;&gt;"00000"),AJ261,0))&gt;0,MAX($AK$2:AK260)+1,0)</f>
        <v>0</v>
      </c>
    </row>
    <row r="262" spans="7:37" ht="13.5" customHeight="1" x14ac:dyDescent="0.15">
      <c r="G262" s="3">
        <v>261</v>
      </c>
      <c r="H262" s="187">
        <f t="shared" si="16"/>
        <v>0</v>
      </c>
      <c r="I262" s="42"/>
      <c r="M262" s="21">
        <f>IF(OR(ISERROR(FIND(DBCS(検索!C$3),DBCS(B262))),検索!C$3=""),0,1)</f>
        <v>0</v>
      </c>
      <c r="N262" s="22">
        <f>IF(OR(ISERROR(FIND(DBCS(検索!D$3),DBCS(C262))),検索!D$3=""),0,1)</f>
        <v>0</v>
      </c>
      <c r="O262" s="22">
        <f>IF(OR(ISERROR(FIND(検索!E$3,D262)),検索!E$3=""),0,1)</f>
        <v>0</v>
      </c>
      <c r="P262" s="20">
        <f>IF(OR(ISERROR(FIND(検索!F$3,E262)),検索!F$3=""),0,1)</f>
        <v>0</v>
      </c>
      <c r="Q262" s="20">
        <f>IF(OR(ISERROR(FIND(検索!G$3,F262)),検索!G$3=""),0,1)</f>
        <v>0</v>
      </c>
      <c r="R262" s="20">
        <f>IF(OR(検索!J$3="00000",M262&amp;N262&amp;O262&amp;P262&amp;Q262&lt;&gt;検索!J$3),0,1)</f>
        <v>0</v>
      </c>
      <c r="S262" s="20">
        <f t="shared" si="17"/>
        <v>0</v>
      </c>
      <c r="T262" s="21">
        <f>IF(OR(ISERROR(FIND(DBCS(検索!C$5),DBCS(B262))),検索!C$5=""),0,1)</f>
        <v>0</v>
      </c>
      <c r="U262" s="22">
        <f>IF(OR(ISERROR(FIND(DBCS(検索!D$5),DBCS(C262))),検索!D$5=""),0,1)</f>
        <v>0</v>
      </c>
      <c r="V262" s="22">
        <f>IF(OR(ISERROR(FIND(検索!E$5,D262)),検索!E$5=""),0,1)</f>
        <v>0</v>
      </c>
      <c r="W262" s="22">
        <f>IF(OR(ISERROR(FIND(検索!F$5,E262)),検索!F$5=""),0,1)</f>
        <v>0</v>
      </c>
      <c r="X262" s="22">
        <f>IF(OR(ISERROR(FIND(検索!G$5,F262)),検索!G$5=""),0,1)</f>
        <v>0</v>
      </c>
      <c r="Y262" s="20">
        <f>IF(OR(検索!J$5="00000",T262&amp;U262&amp;V262&amp;W262&amp;X262&lt;&gt;検索!J$5),0,1)</f>
        <v>0</v>
      </c>
      <c r="Z262" s="23">
        <f t="shared" si="18"/>
        <v>0</v>
      </c>
      <c r="AA262" s="20">
        <f>IF(OR(ISERROR(FIND(DBCS(検索!C$7),DBCS(B262))),検索!C$7=""),0,1)</f>
        <v>0</v>
      </c>
      <c r="AB262" s="20">
        <f>IF(OR(ISERROR(FIND(DBCS(検索!D$7),DBCS(C262))),検索!D$7=""),0,1)</f>
        <v>0</v>
      </c>
      <c r="AC262" s="20">
        <f>IF(OR(ISERROR(FIND(検索!E$7,D262)),検索!E$7=""),0,1)</f>
        <v>0</v>
      </c>
      <c r="AD262" s="20">
        <f>IF(OR(ISERROR(FIND(検索!F$7,E262)),検索!F$7=""),0,1)</f>
        <v>0</v>
      </c>
      <c r="AE262" s="20">
        <f>IF(OR(ISERROR(FIND(検索!G$7,F262)),検索!G$7=""),0,1)</f>
        <v>0</v>
      </c>
      <c r="AF262" s="22">
        <f>IF(OR(検索!J$7="00000",AA262&amp;AB262&amp;AC262&amp;AD262&amp;AE262&lt;&gt;検索!J$7),0,1)</f>
        <v>0</v>
      </c>
      <c r="AG262" s="23">
        <f t="shared" si="19"/>
        <v>0</v>
      </c>
      <c r="AH262" s="20">
        <f>IF(検索!K$3=0,R262,S262)</f>
        <v>0</v>
      </c>
      <c r="AI262" s="20">
        <f>IF(検索!K$5=0,Y262,Z262)</f>
        <v>0</v>
      </c>
      <c r="AJ262" s="20">
        <f>IF(検索!K$7=0,AF262,AG262)</f>
        <v>0</v>
      </c>
      <c r="AK262" s="38">
        <f>IF(IF(検索!J$5="00000",AH262,IF(検索!K$4=0,AH262+AI262,AH262*AI262)*IF(AND(検索!K$6=1,検索!J$7&lt;&gt;"00000"),AJ262,1)+IF(AND(検索!K$6=0,検索!J$7&lt;&gt;"00000"),AJ262,0))&gt;0,MAX($AK$2:AK261)+1,0)</f>
        <v>0</v>
      </c>
    </row>
    <row r="263" spans="7:37" ht="13.5" customHeight="1" x14ac:dyDescent="0.15">
      <c r="G263" s="3">
        <v>262</v>
      </c>
      <c r="H263" s="187">
        <f t="shared" si="16"/>
        <v>0</v>
      </c>
      <c r="I263" s="42"/>
      <c r="M263" s="21">
        <f>IF(OR(ISERROR(FIND(DBCS(検索!C$3),DBCS(B263))),検索!C$3=""),0,1)</f>
        <v>0</v>
      </c>
      <c r="N263" s="22">
        <f>IF(OR(ISERROR(FIND(DBCS(検索!D$3),DBCS(C263))),検索!D$3=""),0,1)</f>
        <v>0</v>
      </c>
      <c r="O263" s="22">
        <f>IF(OR(ISERROR(FIND(検索!E$3,D263)),検索!E$3=""),0,1)</f>
        <v>0</v>
      </c>
      <c r="P263" s="20">
        <f>IF(OR(ISERROR(FIND(検索!F$3,E263)),検索!F$3=""),0,1)</f>
        <v>0</v>
      </c>
      <c r="Q263" s="20">
        <f>IF(OR(ISERROR(FIND(検索!G$3,F263)),検索!G$3=""),0,1)</f>
        <v>0</v>
      </c>
      <c r="R263" s="20">
        <f>IF(OR(検索!J$3="00000",M263&amp;N263&amp;O263&amp;P263&amp;Q263&lt;&gt;検索!J$3),0,1)</f>
        <v>0</v>
      </c>
      <c r="S263" s="20">
        <f t="shared" si="17"/>
        <v>0</v>
      </c>
      <c r="T263" s="21">
        <f>IF(OR(ISERROR(FIND(DBCS(検索!C$5),DBCS(B263))),検索!C$5=""),0,1)</f>
        <v>0</v>
      </c>
      <c r="U263" s="22">
        <f>IF(OR(ISERROR(FIND(DBCS(検索!D$5),DBCS(C263))),検索!D$5=""),0,1)</f>
        <v>0</v>
      </c>
      <c r="V263" s="22">
        <f>IF(OR(ISERROR(FIND(検索!E$5,D263)),検索!E$5=""),0,1)</f>
        <v>0</v>
      </c>
      <c r="W263" s="22">
        <f>IF(OR(ISERROR(FIND(検索!F$5,E263)),検索!F$5=""),0,1)</f>
        <v>0</v>
      </c>
      <c r="X263" s="22">
        <f>IF(OR(ISERROR(FIND(検索!G$5,F263)),検索!G$5=""),0,1)</f>
        <v>0</v>
      </c>
      <c r="Y263" s="20">
        <f>IF(OR(検索!J$5="00000",T263&amp;U263&amp;V263&amp;W263&amp;X263&lt;&gt;検索!J$5),0,1)</f>
        <v>0</v>
      </c>
      <c r="Z263" s="23">
        <f t="shared" si="18"/>
        <v>0</v>
      </c>
      <c r="AA263" s="20">
        <f>IF(OR(ISERROR(FIND(DBCS(検索!C$7),DBCS(B263))),検索!C$7=""),0,1)</f>
        <v>0</v>
      </c>
      <c r="AB263" s="20">
        <f>IF(OR(ISERROR(FIND(DBCS(検索!D$7),DBCS(C263))),検索!D$7=""),0,1)</f>
        <v>0</v>
      </c>
      <c r="AC263" s="20">
        <f>IF(OR(ISERROR(FIND(検索!E$7,D263)),検索!E$7=""),0,1)</f>
        <v>0</v>
      </c>
      <c r="AD263" s="20">
        <f>IF(OR(ISERROR(FIND(検索!F$7,E263)),検索!F$7=""),0,1)</f>
        <v>0</v>
      </c>
      <c r="AE263" s="20">
        <f>IF(OR(ISERROR(FIND(検索!G$7,F263)),検索!G$7=""),0,1)</f>
        <v>0</v>
      </c>
      <c r="AF263" s="22">
        <f>IF(OR(検索!J$7="00000",AA263&amp;AB263&amp;AC263&amp;AD263&amp;AE263&lt;&gt;検索!J$7),0,1)</f>
        <v>0</v>
      </c>
      <c r="AG263" s="23">
        <f t="shared" si="19"/>
        <v>0</v>
      </c>
      <c r="AH263" s="20">
        <f>IF(検索!K$3=0,R263,S263)</f>
        <v>0</v>
      </c>
      <c r="AI263" s="20">
        <f>IF(検索!K$5=0,Y263,Z263)</f>
        <v>0</v>
      </c>
      <c r="AJ263" s="20">
        <f>IF(検索!K$7=0,AF263,AG263)</f>
        <v>0</v>
      </c>
      <c r="AK263" s="38">
        <f>IF(IF(検索!J$5="00000",AH263,IF(検索!K$4=0,AH263+AI263,AH263*AI263)*IF(AND(検索!K$6=1,検索!J$7&lt;&gt;"00000"),AJ263,1)+IF(AND(検索!K$6=0,検索!J$7&lt;&gt;"00000"),AJ263,0))&gt;0,MAX($AK$2:AK262)+1,0)</f>
        <v>0</v>
      </c>
    </row>
    <row r="264" spans="7:37" ht="13.5" customHeight="1" x14ac:dyDescent="0.15">
      <c r="G264" s="3">
        <v>263</v>
      </c>
      <c r="H264" s="187">
        <f t="shared" si="16"/>
        <v>0</v>
      </c>
      <c r="I264" s="42"/>
      <c r="M264" s="21">
        <f>IF(OR(ISERROR(FIND(DBCS(検索!C$3),DBCS(B264))),検索!C$3=""),0,1)</f>
        <v>0</v>
      </c>
      <c r="N264" s="22">
        <f>IF(OR(ISERROR(FIND(DBCS(検索!D$3),DBCS(C264))),検索!D$3=""),0,1)</f>
        <v>0</v>
      </c>
      <c r="O264" s="22">
        <f>IF(OR(ISERROR(FIND(検索!E$3,D264)),検索!E$3=""),0,1)</f>
        <v>0</v>
      </c>
      <c r="P264" s="20">
        <f>IF(OR(ISERROR(FIND(検索!F$3,E264)),検索!F$3=""),0,1)</f>
        <v>0</v>
      </c>
      <c r="Q264" s="20">
        <f>IF(OR(ISERROR(FIND(検索!G$3,F264)),検索!G$3=""),0,1)</f>
        <v>0</v>
      </c>
      <c r="R264" s="20">
        <f>IF(OR(検索!J$3="00000",M264&amp;N264&amp;O264&amp;P264&amp;Q264&lt;&gt;検索!J$3),0,1)</f>
        <v>0</v>
      </c>
      <c r="S264" s="20">
        <f t="shared" si="17"/>
        <v>0</v>
      </c>
      <c r="T264" s="21">
        <f>IF(OR(ISERROR(FIND(DBCS(検索!C$5),DBCS(B264))),検索!C$5=""),0,1)</f>
        <v>0</v>
      </c>
      <c r="U264" s="22">
        <f>IF(OR(ISERROR(FIND(DBCS(検索!D$5),DBCS(C264))),検索!D$5=""),0,1)</f>
        <v>0</v>
      </c>
      <c r="V264" s="22">
        <f>IF(OR(ISERROR(FIND(検索!E$5,D264)),検索!E$5=""),0,1)</f>
        <v>0</v>
      </c>
      <c r="W264" s="22">
        <f>IF(OR(ISERROR(FIND(検索!F$5,E264)),検索!F$5=""),0,1)</f>
        <v>0</v>
      </c>
      <c r="X264" s="22">
        <f>IF(OR(ISERROR(FIND(検索!G$5,F264)),検索!G$5=""),0,1)</f>
        <v>0</v>
      </c>
      <c r="Y264" s="20">
        <f>IF(OR(検索!J$5="00000",T264&amp;U264&amp;V264&amp;W264&amp;X264&lt;&gt;検索!J$5),0,1)</f>
        <v>0</v>
      </c>
      <c r="Z264" s="23">
        <f t="shared" si="18"/>
        <v>0</v>
      </c>
      <c r="AA264" s="20">
        <f>IF(OR(ISERROR(FIND(DBCS(検索!C$7),DBCS(B264))),検索!C$7=""),0,1)</f>
        <v>0</v>
      </c>
      <c r="AB264" s="20">
        <f>IF(OR(ISERROR(FIND(DBCS(検索!D$7),DBCS(C264))),検索!D$7=""),0,1)</f>
        <v>0</v>
      </c>
      <c r="AC264" s="20">
        <f>IF(OR(ISERROR(FIND(検索!E$7,D264)),検索!E$7=""),0,1)</f>
        <v>0</v>
      </c>
      <c r="AD264" s="20">
        <f>IF(OR(ISERROR(FIND(検索!F$7,E264)),検索!F$7=""),0,1)</f>
        <v>0</v>
      </c>
      <c r="AE264" s="20">
        <f>IF(OR(ISERROR(FIND(検索!G$7,F264)),検索!G$7=""),0,1)</f>
        <v>0</v>
      </c>
      <c r="AF264" s="22">
        <f>IF(OR(検索!J$7="00000",AA264&amp;AB264&amp;AC264&amp;AD264&amp;AE264&lt;&gt;検索!J$7),0,1)</f>
        <v>0</v>
      </c>
      <c r="AG264" s="23">
        <f t="shared" si="19"/>
        <v>0</v>
      </c>
      <c r="AH264" s="20">
        <f>IF(検索!K$3=0,R264,S264)</f>
        <v>0</v>
      </c>
      <c r="AI264" s="20">
        <f>IF(検索!K$5=0,Y264,Z264)</f>
        <v>0</v>
      </c>
      <c r="AJ264" s="20">
        <f>IF(検索!K$7=0,AF264,AG264)</f>
        <v>0</v>
      </c>
      <c r="AK264" s="38">
        <f>IF(IF(検索!J$5="00000",AH264,IF(検索!K$4=0,AH264+AI264,AH264*AI264)*IF(AND(検索!K$6=1,検索!J$7&lt;&gt;"00000"),AJ264,1)+IF(AND(検索!K$6=0,検索!J$7&lt;&gt;"00000"),AJ264,0))&gt;0,MAX($AK$2:AK263)+1,0)</f>
        <v>0</v>
      </c>
    </row>
    <row r="265" spans="7:37" ht="13.5" customHeight="1" x14ac:dyDescent="0.15">
      <c r="G265" s="3">
        <v>264</v>
      </c>
      <c r="H265" s="187">
        <f t="shared" si="16"/>
        <v>0</v>
      </c>
      <c r="I265" s="42"/>
      <c r="M265" s="21">
        <f>IF(OR(ISERROR(FIND(DBCS(検索!C$3),DBCS(B265))),検索!C$3=""),0,1)</f>
        <v>0</v>
      </c>
      <c r="N265" s="22">
        <f>IF(OR(ISERROR(FIND(DBCS(検索!D$3),DBCS(C265))),検索!D$3=""),0,1)</f>
        <v>0</v>
      </c>
      <c r="O265" s="22">
        <f>IF(OR(ISERROR(FIND(検索!E$3,D265)),検索!E$3=""),0,1)</f>
        <v>0</v>
      </c>
      <c r="P265" s="20">
        <f>IF(OR(ISERROR(FIND(検索!F$3,E265)),検索!F$3=""),0,1)</f>
        <v>0</v>
      </c>
      <c r="Q265" s="20">
        <f>IF(OR(ISERROR(FIND(検索!G$3,F265)),検索!G$3=""),0,1)</f>
        <v>0</v>
      </c>
      <c r="R265" s="20">
        <f>IF(OR(検索!J$3="00000",M265&amp;N265&amp;O265&amp;P265&amp;Q265&lt;&gt;検索!J$3),0,1)</f>
        <v>0</v>
      </c>
      <c r="S265" s="20">
        <f t="shared" si="17"/>
        <v>0</v>
      </c>
      <c r="T265" s="21">
        <f>IF(OR(ISERROR(FIND(DBCS(検索!C$5),DBCS(B265))),検索!C$5=""),0,1)</f>
        <v>0</v>
      </c>
      <c r="U265" s="22">
        <f>IF(OR(ISERROR(FIND(DBCS(検索!D$5),DBCS(C265))),検索!D$5=""),0,1)</f>
        <v>0</v>
      </c>
      <c r="V265" s="22">
        <f>IF(OR(ISERROR(FIND(検索!E$5,D265)),検索!E$5=""),0,1)</f>
        <v>0</v>
      </c>
      <c r="W265" s="22">
        <f>IF(OR(ISERROR(FIND(検索!F$5,E265)),検索!F$5=""),0,1)</f>
        <v>0</v>
      </c>
      <c r="X265" s="22">
        <f>IF(OR(ISERROR(FIND(検索!G$5,F265)),検索!G$5=""),0,1)</f>
        <v>0</v>
      </c>
      <c r="Y265" s="20">
        <f>IF(OR(検索!J$5="00000",T265&amp;U265&amp;V265&amp;W265&amp;X265&lt;&gt;検索!J$5),0,1)</f>
        <v>0</v>
      </c>
      <c r="Z265" s="23">
        <f t="shared" si="18"/>
        <v>0</v>
      </c>
      <c r="AA265" s="20">
        <f>IF(OR(ISERROR(FIND(DBCS(検索!C$7),DBCS(B265))),検索!C$7=""),0,1)</f>
        <v>0</v>
      </c>
      <c r="AB265" s="20">
        <f>IF(OR(ISERROR(FIND(DBCS(検索!D$7),DBCS(C265))),検索!D$7=""),0,1)</f>
        <v>0</v>
      </c>
      <c r="AC265" s="20">
        <f>IF(OR(ISERROR(FIND(検索!E$7,D265)),検索!E$7=""),0,1)</f>
        <v>0</v>
      </c>
      <c r="AD265" s="20">
        <f>IF(OR(ISERROR(FIND(検索!F$7,E265)),検索!F$7=""),0,1)</f>
        <v>0</v>
      </c>
      <c r="AE265" s="20">
        <f>IF(OR(ISERROR(FIND(検索!G$7,F265)),検索!G$7=""),0,1)</f>
        <v>0</v>
      </c>
      <c r="AF265" s="22">
        <f>IF(OR(検索!J$7="00000",AA265&amp;AB265&amp;AC265&amp;AD265&amp;AE265&lt;&gt;検索!J$7),0,1)</f>
        <v>0</v>
      </c>
      <c r="AG265" s="23">
        <f t="shared" si="19"/>
        <v>0</v>
      </c>
      <c r="AH265" s="20">
        <f>IF(検索!K$3=0,R265,S265)</f>
        <v>0</v>
      </c>
      <c r="AI265" s="20">
        <f>IF(検索!K$5=0,Y265,Z265)</f>
        <v>0</v>
      </c>
      <c r="AJ265" s="20">
        <f>IF(検索!K$7=0,AF265,AG265)</f>
        <v>0</v>
      </c>
      <c r="AK265" s="38">
        <f>IF(IF(検索!J$5="00000",AH265,IF(検索!K$4=0,AH265+AI265,AH265*AI265)*IF(AND(検索!K$6=1,検索!J$7&lt;&gt;"00000"),AJ265,1)+IF(AND(検索!K$6=0,検索!J$7&lt;&gt;"00000"),AJ265,0))&gt;0,MAX($AK$2:AK264)+1,0)</f>
        <v>0</v>
      </c>
    </row>
    <row r="266" spans="7:37" ht="13.5" customHeight="1" x14ac:dyDescent="0.15">
      <c r="G266" s="3">
        <v>265</v>
      </c>
      <c r="H266" s="187">
        <f t="shared" si="16"/>
        <v>0</v>
      </c>
      <c r="I266" s="42"/>
      <c r="M266" s="21">
        <f>IF(OR(ISERROR(FIND(DBCS(検索!C$3),DBCS(B266))),検索!C$3=""),0,1)</f>
        <v>0</v>
      </c>
      <c r="N266" s="22">
        <f>IF(OR(ISERROR(FIND(DBCS(検索!D$3),DBCS(C266))),検索!D$3=""),0,1)</f>
        <v>0</v>
      </c>
      <c r="O266" s="22">
        <f>IF(OR(ISERROR(FIND(検索!E$3,D266)),検索!E$3=""),0,1)</f>
        <v>0</v>
      </c>
      <c r="P266" s="20">
        <f>IF(OR(ISERROR(FIND(検索!F$3,E266)),検索!F$3=""),0,1)</f>
        <v>0</v>
      </c>
      <c r="Q266" s="20">
        <f>IF(OR(ISERROR(FIND(検索!G$3,F266)),検索!G$3=""),0,1)</f>
        <v>0</v>
      </c>
      <c r="R266" s="20">
        <f>IF(OR(検索!J$3="00000",M266&amp;N266&amp;O266&amp;P266&amp;Q266&lt;&gt;検索!J$3),0,1)</f>
        <v>0</v>
      </c>
      <c r="S266" s="20">
        <f t="shared" si="17"/>
        <v>0</v>
      </c>
      <c r="T266" s="21">
        <f>IF(OR(ISERROR(FIND(DBCS(検索!C$5),DBCS(B266))),検索!C$5=""),0,1)</f>
        <v>0</v>
      </c>
      <c r="U266" s="22">
        <f>IF(OR(ISERROR(FIND(DBCS(検索!D$5),DBCS(C266))),検索!D$5=""),0,1)</f>
        <v>0</v>
      </c>
      <c r="V266" s="22">
        <f>IF(OR(ISERROR(FIND(検索!E$5,D266)),検索!E$5=""),0,1)</f>
        <v>0</v>
      </c>
      <c r="W266" s="22">
        <f>IF(OR(ISERROR(FIND(検索!F$5,E266)),検索!F$5=""),0,1)</f>
        <v>0</v>
      </c>
      <c r="X266" s="22">
        <f>IF(OR(ISERROR(FIND(検索!G$5,F266)),検索!G$5=""),0,1)</f>
        <v>0</v>
      </c>
      <c r="Y266" s="20">
        <f>IF(OR(検索!J$5="00000",T266&amp;U266&amp;V266&amp;W266&amp;X266&lt;&gt;検索!J$5),0,1)</f>
        <v>0</v>
      </c>
      <c r="Z266" s="23">
        <f t="shared" si="18"/>
        <v>0</v>
      </c>
      <c r="AA266" s="20">
        <f>IF(OR(ISERROR(FIND(DBCS(検索!C$7),DBCS(B266))),検索!C$7=""),0,1)</f>
        <v>0</v>
      </c>
      <c r="AB266" s="20">
        <f>IF(OR(ISERROR(FIND(DBCS(検索!D$7),DBCS(C266))),検索!D$7=""),0,1)</f>
        <v>0</v>
      </c>
      <c r="AC266" s="20">
        <f>IF(OR(ISERROR(FIND(検索!E$7,D266)),検索!E$7=""),0,1)</f>
        <v>0</v>
      </c>
      <c r="AD266" s="20">
        <f>IF(OR(ISERROR(FIND(検索!F$7,E266)),検索!F$7=""),0,1)</f>
        <v>0</v>
      </c>
      <c r="AE266" s="20">
        <f>IF(OR(ISERROR(FIND(検索!G$7,F266)),検索!G$7=""),0,1)</f>
        <v>0</v>
      </c>
      <c r="AF266" s="22">
        <f>IF(OR(検索!J$7="00000",AA266&amp;AB266&amp;AC266&amp;AD266&amp;AE266&lt;&gt;検索!J$7),0,1)</f>
        <v>0</v>
      </c>
      <c r="AG266" s="23">
        <f t="shared" si="19"/>
        <v>0</v>
      </c>
      <c r="AH266" s="20">
        <f>IF(検索!K$3=0,R266,S266)</f>
        <v>0</v>
      </c>
      <c r="AI266" s="20">
        <f>IF(検索!K$5=0,Y266,Z266)</f>
        <v>0</v>
      </c>
      <c r="AJ266" s="20">
        <f>IF(検索!K$7=0,AF266,AG266)</f>
        <v>0</v>
      </c>
      <c r="AK266" s="38">
        <f>IF(IF(検索!J$5="00000",AH266,IF(検索!K$4=0,AH266+AI266,AH266*AI266)*IF(AND(検索!K$6=1,検索!J$7&lt;&gt;"00000"),AJ266,1)+IF(AND(検索!K$6=0,検索!J$7&lt;&gt;"00000"),AJ266,0))&gt;0,MAX($AK$2:AK265)+1,0)</f>
        <v>0</v>
      </c>
    </row>
    <row r="267" spans="7:37" ht="13.5" customHeight="1" x14ac:dyDescent="0.15">
      <c r="G267" s="3">
        <v>266</v>
      </c>
      <c r="H267" s="187">
        <f t="shared" si="16"/>
        <v>0</v>
      </c>
      <c r="I267" s="42"/>
      <c r="M267" s="21">
        <f>IF(OR(ISERROR(FIND(DBCS(検索!C$3),DBCS(B267))),検索!C$3=""),0,1)</f>
        <v>0</v>
      </c>
      <c r="N267" s="22">
        <f>IF(OR(ISERROR(FIND(DBCS(検索!D$3),DBCS(C267))),検索!D$3=""),0,1)</f>
        <v>0</v>
      </c>
      <c r="O267" s="22">
        <f>IF(OR(ISERROR(FIND(検索!E$3,D267)),検索!E$3=""),0,1)</f>
        <v>0</v>
      </c>
      <c r="P267" s="20">
        <f>IF(OR(ISERROR(FIND(検索!F$3,E267)),検索!F$3=""),0,1)</f>
        <v>0</v>
      </c>
      <c r="Q267" s="20">
        <f>IF(OR(ISERROR(FIND(検索!G$3,F267)),検索!G$3=""),0,1)</f>
        <v>0</v>
      </c>
      <c r="R267" s="20">
        <f>IF(OR(検索!J$3="00000",M267&amp;N267&amp;O267&amp;P267&amp;Q267&lt;&gt;検索!J$3),0,1)</f>
        <v>0</v>
      </c>
      <c r="S267" s="20">
        <f t="shared" si="17"/>
        <v>0</v>
      </c>
      <c r="T267" s="21">
        <f>IF(OR(ISERROR(FIND(DBCS(検索!C$5),DBCS(B267))),検索!C$5=""),0,1)</f>
        <v>0</v>
      </c>
      <c r="U267" s="22">
        <f>IF(OR(ISERROR(FIND(DBCS(検索!D$5),DBCS(C267))),検索!D$5=""),0,1)</f>
        <v>0</v>
      </c>
      <c r="V267" s="22">
        <f>IF(OR(ISERROR(FIND(検索!E$5,D267)),検索!E$5=""),0,1)</f>
        <v>0</v>
      </c>
      <c r="W267" s="22">
        <f>IF(OR(ISERROR(FIND(検索!F$5,E267)),検索!F$5=""),0,1)</f>
        <v>0</v>
      </c>
      <c r="X267" s="22">
        <f>IF(OR(ISERROR(FIND(検索!G$5,F267)),検索!G$5=""),0,1)</f>
        <v>0</v>
      </c>
      <c r="Y267" s="20">
        <f>IF(OR(検索!J$5="00000",T267&amp;U267&amp;V267&amp;W267&amp;X267&lt;&gt;検索!J$5),0,1)</f>
        <v>0</v>
      </c>
      <c r="Z267" s="23">
        <f t="shared" si="18"/>
        <v>0</v>
      </c>
      <c r="AA267" s="20">
        <f>IF(OR(ISERROR(FIND(DBCS(検索!C$7),DBCS(B267))),検索!C$7=""),0,1)</f>
        <v>0</v>
      </c>
      <c r="AB267" s="20">
        <f>IF(OR(ISERROR(FIND(DBCS(検索!D$7),DBCS(C267))),検索!D$7=""),0,1)</f>
        <v>0</v>
      </c>
      <c r="AC267" s="20">
        <f>IF(OR(ISERROR(FIND(検索!E$7,D267)),検索!E$7=""),0,1)</f>
        <v>0</v>
      </c>
      <c r="AD267" s="20">
        <f>IF(OR(ISERROR(FIND(検索!F$7,E267)),検索!F$7=""),0,1)</f>
        <v>0</v>
      </c>
      <c r="AE267" s="20">
        <f>IF(OR(ISERROR(FIND(検索!G$7,F267)),検索!G$7=""),0,1)</f>
        <v>0</v>
      </c>
      <c r="AF267" s="22">
        <f>IF(OR(検索!J$7="00000",AA267&amp;AB267&amp;AC267&amp;AD267&amp;AE267&lt;&gt;検索!J$7),0,1)</f>
        <v>0</v>
      </c>
      <c r="AG267" s="23">
        <f t="shared" si="19"/>
        <v>0</v>
      </c>
      <c r="AH267" s="20">
        <f>IF(検索!K$3=0,R267,S267)</f>
        <v>0</v>
      </c>
      <c r="AI267" s="20">
        <f>IF(検索!K$5=0,Y267,Z267)</f>
        <v>0</v>
      </c>
      <c r="AJ267" s="20">
        <f>IF(検索!K$7=0,AF267,AG267)</f>
        <v>0</v>
      </c>
      <c r="AK267" s="38">
        <f>IF(IF(検索!J$5="00000",AH267,IF(検索!K$4=0,AH267+AI267,AH267*AI267)*IF(AND(検索!K$6=1,検索!J$7&lt;&gt;"00000"),AJ267,1)+IF(AND(検索!K$6=0,検索!J$7&lt;&gt;"00000"),AJ267,0))&gt;0,MAX($AK$2:AK266)+1,0)</f>
        <v>0</v>
      </c>
    </row>
    <row r="268" spans="7:37" ht="13.5" customHeight="1" x14ac:dyDescent="0.15">
      <c r="G268" s="3">
        <v>267</v>
      </c>
      <c r="H268" s="187">
        <f t="shared" si="16"/>
        <v>0</v>
      </c>
      <c r="I268" s="42"/>
      <c r="M268" s="21">
        <f>IF(OR(ISERROR(FIND(DBCS(検索!C$3),DBCS(B268))),検索!C$3=""),0,1)</f>
        <v>0</v>
      </c>
      <c r="N268" s="22">
        <f>IF(OR(ISERROR(FIND(DBCS(検索!D$3),DBCS(C268))),検索!D$3=""),0,1)</f>
        <v>0</v>
      </c>
      <c r="O268" s="22">
        <f>IF(OR(ISERROR(FIND(検索!E$3,D268)),検索!E$3=""),0,1)</f>
        <v>0</v>
      </c>
      <c r="P268" s="20">
        <f>IF(OR(ISERROR(FIND(検索!F$3,E268)),検索!F$3=""),0,1)</f>
        <v>0</v>
      </c>
      <c r="Q268" s="20">
        <f>IF(OR(ISERROR(FIND(検索!G$3,F268)),検索!G$3=""),0,1)</f>
        <v>0</v>
      </c>
      <c r="R268" s="20">
        <f>IF(OR(検索!J$3="00000",M268&amp;N268&amp;O268&amp;P268&amp;Q268&lt;&gt;検索!J$3),0,1)</f>
        <v>0</v>
      </c>
      <c r="S268" s="20">
        <f t="shared" si="17"/>
        <v>0</v>
      </c>
      <c r="T268" s="21">
        <f>IF(OR(ISERROR(FIND(DBCS(検索!C$5),DBCS(B268))),検索!C$5=""),0,1)</f>
        <v>0</v>
      </c>
      <c r="U268" s="22">
        <f>IF(OR(ISERROR(FIND(DBCS(検索!D$5),DBCS(C268))),検索!D$5=""),0,1)</f>
        <v>0</v>
      </c>
      <c r="V268" s="22">
        <f>IF(OR(ISERROR(FIND(検索!E$5,D268)),検索!E$5=""),0,1)</f>
        <v>0</v>
      </c>
      <c r="W268" s="22">
        <f>IF(OR(ISERROR(FIND(検索!F$5,E268)),検索!F$5=""),0,1)</f>
        <v>0</v>
      </c>
      <c r="X268" s="22">
        <f>IF(OR(ISERROR(FIND(検索!G$5,F268)),検索!G$5=""),0,1)</f>
        <v>0</v>
      </c>
      <c r="Y268" s="20">
        <f>IF(OR(検索!J$5="00000",T268&amp;U268&amp;V268&amp;W268&amp;X268&lt;&gt;検索!J$5),0,1)</f>
        <v>0</v>
      </c>
      <c r="Z268" s="23">
        <f t="shared" si="18"/>
        <v>0</v>
      </c>
      <c r="AA268" s="20">
        <f>IF(OR(ISERROR(FIND(DBCS(検索!C$7),DBCS(B268))),検索!C$7=""),0,1)</f>
        <v>0</v>
      </c>
      <c r="AB268" s="20">
        <f>IF(OR(ISERROR(FIND(DBCS(検索!D$7),DBCS(C268))),検索!D$7=""),0,1)</f>
        <v>0</v>
      </c>
      <c r="AC268" s="20">
        <f>IF(OR(ISERROR(FIND(検索!E$7,D268)),検索!E$7=""),0,1)</f>
        <v>0</v>
      </c>
      <c r="AD268" s="20">
        <f>IF(OR(ISERROR(FIND(検索!F$7,E268)),検索!F$7=""),0,1)</f>
        <v>0</v>
      </c>
      <c r="AE268" s="20">
        <f>IF(OR(ISERROR(FIND(検索!G$7,F268)),検索!G$7=""),0,1)</f>
        <v>0</v>
      </c>
      <c r="AF268" s="22">
        <f>IF(OR(検索!J$7="00000",AA268&amp;AB268&amp;AC268&amp;AD268&amp;AE268&lt;&gt;検索!J$7),0,1)</f>
        <v>0</v>
      </c>
      <c r="AG268" s="23">
        <f t="shared" si="19"/>
        <v>0</v>
      </c>
      <c r="AH268" s="20">
        <f>IF(検索!K$3=0,R268,S268)</f>
        <v>0</v>
      </c>
      <c r="AI268" s="20">
        <f>IF(検索!K$5=0,Y268,Z268)</f>
        <v>0</v>
      </c>
      <c r="AJ268" s="20">
        <f>IF(検索!K$7=0,AF268,AG268)</f>
        <v>0</v>
      </c>
      <c r="AK268" s="38">
        <f>IF(IF(検索!J$5="00000",AH268,IF(検索!K$4=0,AH268+AI268,AH268*AI268)*IF(AND(検索!K$6=1,検索!J$7&lt;&gt;"00000"),AJ268,1)+IF(AND(検索!K$6=0,検索!J$7&lt;&gt;"00000"),AJ268,0))&gt;0,MAX($AK$2:AK267)+1,0)</f>
        <v>0</v>
      </c>
    </row>
    <row r="269" spans="7:37" ht="13.5" customHeight="1" x14ac:dyDescent="0.15">
      <c r="G269" s="3">
        <v>268</v>
      </c>
      <c r="H269" s="187">
        <f t="shared" si="16"/>
        <v>0</v>
      </c>
      <c r="I269" s="42"/>
      <c r="M269" s="21">
        <f>IF(OR(ISERROR(FIND(DBCS(検索!C$3),DBCS(B269))),検索!C$3=""),0,1)</f>
        <v>0</v>
      </c>
      <c r="N269" s="22">
        <f>IF(OR(ISERROR(FIND(DBCS(検索!D$3),DBCS(C269))),検索!D$3=""),0,1)</f>
        <v>0</v>
      </c>
      <c r="O269" s="22">
        <f>IF(OR(ISERROR(FIND(検索!E$3,D269)),検索!E$3=""),0,1)</f>
        <v>0</v>
      </c>
      <c r="P269" s="20">
        <f>IF(OR(ISERROR(FIND(検索!F$3,E269)),検索!F$3=""),0,1)</f>
        <v>0</v>
      </c>
      <c r="Q269" s="20">
        <f>IF(OR(ISERROR(FIND(検索!G$3,F269)),検索!G$3=""),0,1)</f>
        <v>0</v>
      </c>
      <c r="R269" s="20">
        <f>IF(OR(検索!J$3="00000",M269&amp;N269&amp;O269&amp;P269&amp;Q269&lt;&gt;検索!J$3),0,1)</f>
        <v>0</v>
      </c>
      <c r="S269" s="20">
        <f t="shared" si="17"/>
        <v>0</v>
      </c>
      <c r="T269" s="21">
        <f>IF(OR(ISERROR(FIND(DBCS(検索!C$5),DBCS(B269))),検索!C$5=""),0,1)</f>
        <v>0</v>
      </c>
      <c r="U269" s="22">
        <f>IF(OR(ISERROR(FIND(DBCS(検索!D$5),DBCS(C269))),検索!D$5=""),0,1)</f>
        <v>0</v>
      </c>
      <c r="V269" s="22">
        <f>IF(OR(ISERROR(FIND(検索!E$5,D269)),検索!E$5=""),0,1)</f>
        <v>0</v>
      </c>
      <c r="W269" s="22">
        <f>IF(OR(ISERROR(FIND(検索!F$5,E269)),検索!F$5=""),0,1)</f>
        <v>0</v>
      </c>
      <c r="X269" s="22">
        <f>IF(OR(ISERROR(FIND(検索!G$5,F269)),検索!G$5=""),0,1)</f>
        <v>0</v>
      </c>
      <c r="Y269" s="20">
        <f>IF(OR(検索!J$5="00000",T269&amp;U269&amp;V269&amp;W269&amp;X269&lt;&gt;検索!J$5),0,1)</f>
        <v>0</v>
      </c>
      <c r="Z269" s="23">
        <f t="shared" si="18"/>
        <v>0</v>
      </c>
      <c r="AA269" s="20">
        <f>IF(OR(ISERROR(FIND(DBCS(検索!C$7),DBCS(B269))),検索!C$7=""),0,1)</f>
        <v>0</v>
      </c>
      <c r="AB269" s="20">
        <f>IF(OR(ISERROR(FIND(DBCS(検索!D$7),DBCS(C269))),検索!D$7=""),0,1)</f>
        <v>0</v>
      </c>
      <c r="AC269" s="20">
        <f>IF(OR(ISERROR(FIND(検索!E$7,D269)),検索!E$7=""),0,1)</f>
        <v>0</v>
      </c>
      <c r="AD269" s="20">
        <f>IF(OR(ISERROR(FIND(検索!F$7,E269)),検索!F$7=""),0,1)</f>
        <v>0</v>
      </c>
      <c r="AE269" s="20">
        <f>IF(OR(ISERROR(FIND(検索!G$7,F269)),検索!G$7=""),0,1)</f>
        <v>0</v>
      </c>
      <c r="AF269" s="22">
        <f>IF(OR(検索!J$7="00000",AA269&amp;AB269&amp;AC269&amp;AD269&amp;AE269&lt;&gt;検索!J$7),0,1)</f>
        <v>0</v>
      </c>
      <c r="AG269" s="23">
        <f t="shared" si="19"/>
        <v>0</v>
      </c>
      <c r="AH269" s="20">
        <f>IF(検索!K$3=0,R269,S269)</f>
        <v>0</v>
      </c>
      <c r="AI269" s="20">
        <f>IF(検索!K$5=0,Y269,Z269)</f>
        <v>0</v>
      </c>
      <c r="AJ269" s="20">
        <f>IF(検索!K$7=0,AF269,AG269)</f>
        <v>0</v>
      </c>
      <c r="AK269" s="38">
        <f>IF(IF(検索!J$5="00000",AH269,IF(検索!K$4=0,AH269+AI269,AH269*AI269)*IF(AND(検索!K$6=1,検索!J$7&lt;&gt;"00000"),AJ269,1)+IF(AND(検索!K$6=0,検索!J$7&lt;&gt;"00000"),AJ269,0))&gt;0,MAX($AK$2:AK268)+1,0)</f>
        <v>0</v>
      </c>
    </row>
    <row r="270" spans="7:37" ht="13.5" customHeight="1" x14ac:dyDescent="0.15">
      <c r="G270" s="3">
        <v>269</v>
      </c>
      <c r="H270" s="187">
        <f t="shared" si="16"/>
        <v>0</v>
      </c>
      <c r="I270" s="42"/>
      <c r="M270" s="21">
        <f>IF(OR(ISERROR(FIND(DBCS(検索!C$3),DBCS(B270))),検索!C$3=""),0,1)</f>
        <v>0</v>
      </c>
      <c r="N270" s="22">
        <f>IF(OR(ISERROR(FIND(DBCS(検索!D$3),DBCS(C270))),検索!D$3=""),0,1)</f>
        <v>0</v>
      </c>
      <c r="O270" s="22">
        <f>IF(OR(ISERROR(FIND(検索!E$3,D270)),検索!E$3=""),0,1)</f>
        <v>0</v>
      </c>
      <c r="P270" s="20">
        <f>IF(OR(ISERROR(FIND(検索!F$3,E270)),検索!F$3=""),0,1)</f>
        <v>0</v>
      </c>
      <c r="Q270" s="20">
        <f>IF(OR(ISERROR(FIND(検索!G$3,F270)),検索!G$3=""),0,1)</f>
        <v>0</v>
      </c>
      <c r="R270" s="20">
        <f>IF(OR(検索!J$3="00000",M270&amp;N270&amp;O270&amp;P270&amp;Q270&lt;&gt;検索!J$3),0,1)</f>
        <v>0</v>
      </c>
      <c r="S270" s="20">
        <f t="shared" si="17"/>
        <v>0</v>
      </c>
      <c r="T270" s="21">
        <f>IF(OR(ISERROR(FIND(DBCS(検索!C$5),DBCS(B270))),検索!C$5=""),0,1)</f>
        <v>0</v>
      </c>
      <c r="U270" s="22">
        <f>IF(OR(ISERROR(FIND(DBCS(検索!D$5),DBCS(C270))),検索!D$5=""),0,1)</f>
        <v>0</v>
      </c>
      <c r="V270" s="22">
        <f>IF(OR(ISERROR(FIND(検索!E$5,D270)),検索!E$5=""),0,1)</f>
        <v>0</v>
      </c>
      <c r="W270" s="22">
        <f>IF(OR(ISERROR(FIND(検索!F$5,E270)),検索!F$5=""),0,1)</f>
        <v>0</v>
      </c>
      <c r="X270" s="22">
        <f>IF(OR(ISERROR(FIND(検索!G$5,F270)),検索!G$5=""),0,1)</f>
        <v>0</v>
      </c>
      <c r="Y270" s="20">
        <f>IF(OR(検索!J$5="00000",T270&amp;U270&amp;V270&amp;W270&amp;X270&lt;&gt;検索!J$5),0,1)</f>
        <v>0</v>
      </c>
      <c r="Z270" s="23">
        <f t="shared" si="18"/>
        <v>0</v>
      </c>
      <c r="AA270" s="20">
        <f>IF(OR(ISERROR(FIND(DBCS(検索!C$7),DBCS(B270))),検索!C$7=""),0,1)</f>
        <v>0</v>
      </c>
      <c r="AB270" s="20">
        <f>IF(OR(ISERROR(FIND(DBCS(検索!D$7),DBCS(C270))),検索!D$7=""),0,1)</f>
        <v>0</v>
      </c>
      <c r="AC270" s="20">
        <f>IF(OR(ISERROR(FIND(検索!E$7,D270)),検索!E$7=""),0,1)</f>
        <v>0</v>
      </c>
      <c r="AD270" s="20">
        <f>IF(OR(ISERROR(FIND(検索!F$7,E270)),検索!F$7=""),0,1)</f>
        <v>0</v>
      </c>
      <c r="AE270" s="20">
        <f>IF(OR(ISERROR(FIND(検索!G$7,F270)),検索!G$7=""),0,1)</f>
        <v>0</v>
      </c>
      <c r="AF270" s="22">
        <f>IF(OR(検索!J$7="00000",AA270&amp;AB270&amp;AC270&amp;AD270&amp;AE270&lt;&gt;検索!J$7),0,1)</f>
        <v>0</v>
      </c>
      <c r="AG270" s="23">
        <f t="shared" si="19"/>
        <v>0</v>
      </c>
      <c r="AH270" s="20">
        <f>IF(検索!K$3=0,R270,S270)</f>
        <v>0</v>
      </c>
      <c r="AI270" s="20">
        <f>IF(検索!K$5=0,Y270,Z270)</f>
        <v>0</v>
      </c>
      <c r="AJ270" s="20">
        <f>IF(検索!K$7=0,AF270,AG270)</f>
        <v>0</v>
      </c>
      <c r="AK270" s="38">
        <f>IF(IF(検索!J$5="00000",AH270,IF(検索!K$4=0,AH270+AI270,AH270*AI270)*IF(AND(検索!K$6=1,検索!J$7&lt;&gt;"00000"),AJ270,1)+IF(AND(検索!K$6=0,検索!J$7&lt;&gt;"00000"),AJ270,0))&gt;0,MAX($AK$2:AK269)+1,0)</f>
        <v>0</v>
      </c>
    </row>
    <row r="271" spans="7:37" ht="13.5" customHeight="1" x14ac:dyDescent="0.15">
      <c r="G271" s="3">
        <v>270</v>
      </c>
      <c r="H271" s="187">
        <f t="shared" si="16"/>
        <v>0</v>
      </c>
      <c r="I271" s="42"/>
      <c r="M271" s="21">
        <f>IF(OR(ISERROR(FIND(DBCS(検索!C$3),DBCS(B271))),検索!C$3=""),0,1)</f>
        <v>0</v>
      </c>
      <c r="N271" s="22">
        <f>IF(OR(ISERROR(FIND(DBCS(検索!D$3),DBCS(C271))),検索!D$3=""),0,1)</f>
        <v>0</v>
      </c>
      <c r="O271" s="22">
        <f>IF(OR(ISERROR(FIND(検索!E$3,D271)),検索!E$3=""),0,1)</f>
        <v>0</v>
      </c>
      <c r="P271" s="20">
        <f>IF(OR(ISERROR(FIND(検索!F$3,E271)),検索!F$3=""),0,1)</f>
        <v>0</v>
      </c>
      <c r="Q271" s="20">
        <f>IF(OR(ISERROR(FIND(検索!G$3,F271)),検索!G$3=""),0,1)</f>
        <v>0</v>
      </c>
      <c r="R271" s="20">
        <f>IF(OR(検索!J$3="00000",M271&amp;N271&amp;O271&amp;P271&amp;Q271&lt;&gt;検索!J$3),0,1)</f>
        <v>0</v>
      </c>
      <c r="S271" s="20">
        <f t="shared" si="17"/>
        <v>0</v>
      </c>
      <c r="T271" s="21">
        <f>IF(OR(ISERROR(FIND(DBCS(検索!C$5),DBCS(B271))),検索!C$5=""),0,1)</f>
        <v>0</v>
      </c>
      <c r="U271" s="22">
        <f>IF(OR(ISERROR(FIND(DBCS(検索!D$5),DBCS(C271))),検索!D$5=""),0,1)</f>
        <v>0</v>
      </c>
      <c r="V271" s="22">
        <f>IF(OR(ISERROR(FIND(検索!E$5,D271)),検索!E$5=""),0,1)</f>
        <v>0</v>
      </c>
      <c r="W271" s="22">
        <f>IF(OR(ISERROR(FIND(検索!F$5,E271)),検索!F$5=""),0,1)</f>
        <v>0</v>
      </c>
      <c r="X271" s="22">
        <f>IF(OR(ISERROR(FIND(検索!G$5,F271)),検索!G$5=""),0,1)</f>
        <v>0</v>
      </c>
      <c r="Y271" s="20">
        <f>IF(OR(検索!J$5="00000",T271&amp;U271&amp;V271&amp;W271&amp;X271&lt;&gt;検索!J$5),0,1)</f>
        <v>0</v>
      </c>
      <c r="Z271" s="23">
        <f t="shared" si="18"/>
        <v>0</v>
      </c>
      <c r="AA271" s="20">
        <f>IF(OR(ISERROR(FIND(DBCS(検索!C$7),DBCS(B271))),検索!C$7=""),0,1)</f>
        <v>0</v>
      </c>
      <c r="AB271" s="20">
        <f>IF(OR(ISERROR(FIND(DBCS(検索!D$7),DBCS(C271))),検索!D$7=""),0,1)</f>
        <v>0</v>
      </c>
      <c r="AC271" s="20">
        <f>IF(OR(ISERROR(FIND(検索!E$7,D271)),検索!E$7=""),0,1)</f>
        <v>0</v>
      </c>
      <c r="AD271" s="20">
        <f>IF(OR(ISERROR(FIND(検索!F$7,E271)),検索!F$7=""),0,1)</f>
        <v>0</v>
      </c>
      <c r="AE271" s="20">
        <f>IF(OR(ISERROR(FIND(検索!G$7,F271)),検索!G$7=""),0,1)</f>
        <v>0</v>
      </c>
      <c r="AF271" s="22">
        <f>IF(OR(検索!J$7="00000",AA271&amp;AB271&amp;AC271&amp;AD271&amp;AE271&lt;&gt;検索!J$7),0,1)</f>
        <v>0</v>
      </c>
      <c r="AG271" s="23">
        <f t="shared" si="19"/>
        <v>0</v>
      </c>
      <c r="AH271" s="20">
        <f>IF(検索!K$3=0,R271,S271)</f>
        <v>0</v>
      </c>
      <c r="AI271" s="20">
        <f>IF(検索!K$5=0,Y271,Z271)</f>
        <v>0</v>
      </c>
      <c r="AJ271" s="20">
        <f>IF(検索!K$7=0,AF271,AG271)</f>
        <v>0</v>
      </c>
      <c r="AK271" s="38">
        <f>IF(IF(検索!J$5="00000",AH271,IF(検索!K$4=0,AH271+AI271,AH271*AI271)*IF(AND(検索!K$6=1,検索!J$7&lt;&gt;"00000"),AJ271,1)+IF(AND(検索!K$6=0,検索!J$7&lt;&gt;"00000"),AJ271,0))&gt;0,MAX($AK$2:AK270)+1,0)</f>
        <v>0</v>
      </c>
    </row>
    <row r="272" spans="7:37" ht="13.5" customHeight="1" x14ac:dyDescent="0.15">
      <c r="G272" s="3">
        <v>271</v>
      </c>
      <c r="H272" s="187">
        <f t="shared" si="16"/>
        <v>0</v>
      </c>
      <c r="I272" s="42"/>
      <c r="M272" s="21">
        <f>IF(OR(ISERROR(FIND(DBCS(検索!C$3),DBCS(B272))),検索!C$3=""),0,1)</f>
        <v>0</v>
      </c>
      <c r="N272" s="22">
        <f>IF(OR(ISERROR(FIND(DBCS(検索!D$3),DBCS(C272))),検索!D$3=""),0,1)</f>
        <v>0</v>
      </c>
      <c r="O272" s="22">
        <f>IF(OR(ISERROR(FIND(検索!E$3,D272)),検索!E$3=""),0,1)</f>
        <v>0</v>
      </c>
      <c r="P272" s="20">
        <f>IF(OR(ISERROR(FIND(検索!F$3,E272)),検索!F$3=""),0,1)</f>
        <v>0</v>
      </c>
      <c r="Q272" s="20">
        <f>IF(OR(ISERROR(FIND(検索!G$3,F272)),検索!G$3=""),0,1)</f>
        <v>0</v>
      </c>
      <c r="R272" s="20">
        <f>IF(OR(検索!J$3="00000",M272&amp;N272&amp;O272&amp;P272&amp;Q272&lt;&gt;検索!J$3),0,1)</f>
        <v>0</v>
      </c>
      <c r="S272" s="20">
        <f t="shared" si="17"/>
        <v>0</v>
      </c>
      <c r="T272" s="21">
        <f>IF(OR(ISERROR(FIND(DBCS(検索!C$5),DBCS(B272))),検索!C$5=""),0,1)</f>
        <v>0</v>
      </c>
      <c r="U272" s="22">
        <f>IF(OR(ISERROR(FIND(DBCS(検索!D$5),DBCS(C272))),検索!D$5=""),0,1)</f>
        <v>0</v>
      </c>
      <c r="V272" s="22">
        <f>IF(OR(ISERROR(FIND(検索!E$5,D272)),検索!E$5=""),0,1)</f>
        <v>0</v>
      </c>
      <c r="W272" s="22">
        <f>IF(OR(ISERROR(FIND(検索!F$5,E272)),検索!F$5=""),0,1)</f>
        <v>0</v>
      </c>
      <c r="X272" s="22">
        <f>IF(OR(ISERROR(FIND(検索!G$5,F272)),検索!G$5=""),0,1)</f>
        <v>0</v>
      </c>
      <c r="Y272" s="20">
        <f>IF(OR(検索!J$5="00000",T272&amp;U272&amp;V272&amp;W272&amp;X272&lt;&gt;検索!J$5),0,1)</f>
        <v>0</v>
      </c>
      <c r="Z272" s="23">
        <f t="shared" si="18"/>
        <v>0</v>
      </c>
      <c r="AA272" s="20">
        <f>IF(OR(ISERROR(FIND(DBCS(検索!C$7),DBCS(B272))),検索!C$7=""),0,1)</f>
        <v>0</v>
      </c>
      <c r="AB272" s="20">
        <f>IF(OR(ISERROR(FIND(DBCS(検索!D$7),DBCS(C272))),検索!D$7=""),0,1)</f>
        <v>0</v>
      </c>
      <c r="AC272" s="20">
        <f>IF(OR(ISERROR(FIND(検索!E$7,D272)),検索!E$7=""),0,1)</f>
        <v>0</v>
      </c>
      <c r="AD272" s="20">
        <f>IF(OR(ISERROR(FIND(検索!F$7,E272)),検索!F$7=""),0,1)</f>
        <v>0</v>
      </c>
      <c r="AE272" s="20">
        <f>IF(OR(ISERROR(FIND(検索!G$7,F272)),検索!G$7=""),0,1)</f>
        <v>0</v>
      </c>
      <c r="AF272" s="22">
        <f>IF(OR(検索!J$7="00000",AA272&amp;AB272&amp;AC272&amp;AD272&amp;AE272&lt;&gt;検索!J$7),0,1)</f>
        <v>0</v>
      </c>
      <c r="AG272" s="23">
        <f t="shared" si="19"/>
        <v>0</v>
      </c>
      <c r="AH272" s="20">
        <f>IF(検索!K$3=0,R272,S272)</f>
        <v>0</v>
      </c>
      <c r="AI272" s="20">
        <f>IF(検索!K$5=0,Y272,Z272)</f>
        <v>0</v>
      </c>
      <c r="AJ272" s="20">
        <f>IF(検索!K$7=0,AF272,AG272)</f>
        <v>0</v>
      </c>
      <c r="AK272" s="38">
        <f>IF(IF(検索!J$5="00000",AH272,IF(検索!K$4=0,AH272+AI272,AH272*AI272)*IF(AND(検索!K$6=1,検索!J$7&lt;&gt;"00000"),AJ272,1)+IF(AND(検索!K$6=0,検索!J$7&lt;&gt;"00000"),AJ272,0))&gt;0,MAX($AK$2:AK271)+1,0)</f>
        <v>0</v>
      </c>
    </row>
    <row r="273" spans="7:37" ht="13.5" customHeight="1" x14ac:dyDescent="0.15">
      <c r="G273" s="3">
        <v>272</v>
      </c>
      <c r="H273" s="187">
        <f t="shared" si="16"/>
        <v>0</v>
      </c>
      <c r="I273" s="42"/>
      <c r="M273" s="21">
        <f>IF(OR(ISERROR(FIND(DBCS(検索!C$3),DBCS(B273))),検索!C$3=""),0,1)</f>
        <v>0</v>
      </c>
      <c r="N273" s="22">
        <f>IF(OR(ISERROR(FIND(DBCS(検索!D$3),DBCS(C273))),検索!D$3=""),0,1)</f>
        <v>0</v>
      </c>
      <c r="O273" s="22">
        <f>IF(OR(ISERROR(FIND(検索!E$3,D273)),検索!E$3=""),0,1)</f>
        <v>0</v>
      </c>
      <c r="P273" s="20">
        <f>IF(OR(ISERROR(FIND(検索!F$3,E273)),検索!F$3=""),0,1)</f>
        <v>0</v>
      </c>
      <c r="Q273" s="20">
        <f>IF(OR(ISERROR(FIND(検索!G$3,F273)),検索!G$3=""),0,1)</f>
        <v>0</v>
      </c>
      <c r="R273" s="20">
        <f>IF(OR(検索!J$3="00000",M273&amp;N273&amp;O273&amp;P273&amp;Q273&lt;&gt;検索!J$3),0,1)</f>
        <v>0</v>
      </c>
      <c r="S273" s="20">
        <f t="shared" si="17"/>
        <v>0</v>
      </c>
      <c r="T273" s="21">
        <f>IF(OR(ISERROR(FIND(DBCS(検索!C$5),DBCS(B273))),検索!C$5=""),0,1)</f>
        <v>0</v>
      </c>
      <c r="U273" s="22">
        <f>IF(OR(ISERROR(FIND(DBCS(検索!D$5),DBCS(C273))),検索!D$5=""),0,1)</f>
        <v>0</v>
      </c>
      <c r="V273" s="22">
        <f>IF(OR(ISERROR(FIND(検索!E$5,D273)),検索!E$5=""),0,1)</f>
        <v>0</v>
      </c>
      <c r="W273" s="22">
        <f>IF(OR(ISERROR(FIND(検索!F$5,E273)),検索!F$5=""),0,1)</f>
        <v>0</v>
      </c>
      <c r="X273" s="22">
        <f>IF(OR(ISERROR(FIND(検索!G$5,F273)),検索!G$5=""),0,1)</f>
        <v>0</v>
      </c>
      <c r="Y273" s="20">
        <f>IF(OR(検索!J$5="00000",T273&amp;U273&amp;V273&amp;W273&amp;X273&lt;&gt;検索!J$5),0,1)</f>
        <v>0</v>
      </c>
      <c r="Z273" s="23">
        <f t="shared" si="18"/>
        <v>0</v>
      </c>
      <c r="AA273" s="20">
        <f>IF(OR(ISERROR(FIND(DBCS(検索!C$7),DBCS(B273))),検索!C$7=""),0,1)</f>
        <v>0</v>
      </c>
      <c r="AB273" s="20">
        <f>IF(OR(ISERROR(FIND(DBCS(検索!D$7),DBCS(C273))),検索!D$7=""),0,1)</f>
        <v>0</v>
      </c>
      <c r="AC273" s="20">
        <f>IF(OR(ISERROR(FIND(検索!E$7,D273)),検索!E$7=""),0,1)</f>
        <v>0</v>
      </c>
      <c r="AD273" s="20">
        <f>IF(OR(ISERROR(FIND(検索!F$7,E273)),検索!F$7=""),0,1)</f>
        <v>0</v>
      </c>
      <c r="AE273" s="20">
        <f>IF(OR(ISERROR(FIND(検索!G$7,F273)),検索!G$7=""),0,1)</f>
        <v>0</v>
      </c>
      <c r="AF273" s="22">
        <f>IF(OR(検索!J$7="00000",AA273&amp;AB273&amp;AC273&amp;AD273&amp;AE273&lt;&gt;検索!J$7),0,1)</f>
        <v>0</v>
      </c>
      <c r="AG273" s="23">
        <f t="shared" si="19"/>
        <v>0</v>
      </c>
      <c r="AH273" s="20">
        <f>IF(検索!K$3=0,R273,S273)</f>
        <v>0</v>
      </c>
      <c r="AI273" s="20">
        <f>IF(検索!K$5=0,Y273,Z273)</f>
        <v>0</v>
      </c>
      <c r="AJ273" s="20">
        <f>IF(検索!K$7=0,AF273,AG273)</f>
        <v>0</v>
      </c>
      <c r="AK273" s="38">
        <f>IF(IF(検索!J$5="00000",AH273,IF(検索!K$4=0,AH273+AI273,AH273*AI273)*IF(AND(検索!K$6=1,検索!J$7&lt;&gt;"00000"),AJ273,1)+IF(AND(検索!K$6=0,検索!J$7&lt;&gt;"00000"),AJ273,0))&gt;0,MAX($AK$2:AK272)+1,0)</f>
        <v>0</v>
      </c>
    </row>
    <row r="274" spans="7:37" ht="13.5" customHeight="1" x14ac:dyDescent="0.15">
      <c r="G274" s="3">
        <v>273</v>
      </c>
      <c r="H274" s="187">
        <f t="shared" si="16"/>
        <v>0</v>
      </c>
      <c r="I274" s="42"/>
      <c r="M274" s="21">
        <f>IF(OR(ISERROR(FIND(DBCS(検索!C$3),DBCS(B274))),検索!C$3=""),0,1)</f>
        <v>0</v>
      </c>
      <c r="N274" s="22">
        <f>IF(OR(ISERROR(FIND(DBCS(検索!D$3),DBCS(C274))),検索!D$3=""),0,1)</f>
        <v>0</v>
      </c>
      <c r="O274" s="22">
        <f>IF(OR(ISERROR(FIND(検索!E$3,D274)),検索!E$3=""),0,1)</f>
        <v>0</v>
      </c>
      <c r="P274" s="20">
        <f>IF(OR(ISERROR(FIND(検索!F$3,E274)),検索!F$3=""),0,1)</f>
        <v>0</v>
      </c>
      <c r="Q274" s="20">
        <f>IF(OR(ISERROR(FIND(検索!G$3,F274)),検索!G$3=""),0,1)</f>
        <v>0</v>
      </c>
      <c r="R274" s="20">
        <f>IF(OR(検索!J$3="00000",M274&amp;N274&amp;O274&amp;P274&amp;Q274&lt;&gt;検索!J$3),0,1)</f>
        <v>0</v>
      </c>
      <c r="S274" s="20">
        <f t="shared" si="17"/>
        <v>0</v>
      </c>
      <c r="T274" s="21">
        <f>IF(OR(ISERROR(FIND(DBCS(検索!C$5),DBCS(B274))),検索!C$5=""),0,1)</f>
        <v>0</v>
      </c>
      <c r="U274" s="22">
        <f>IF(OR(ISERROR(FIND(DBCS(検索!D$5),DBCS(C274))),検索!D$5=""),0,1)</f>
        <v>0</v>
      </c>
      <c r="V274" s="22">
        <f>IF(OR(ISERROR(FIND(検索!E$5,D274)),検索!E$5=""),0,1)</f>
        <v>0</v>
      </c>
      <c r="W274" s="22">
        <f>IF(OR(ISERROR(FIND(検索!F$5,E274)),検索!F$5=""),0,1)</f>
        <v>0</v>
      </c>
      <c r="X274" s="22">
        <f>IF(OR(ISERROR(FIND(検索!G$5,F274)),検索!G$5=""),0,1)</f>
        <v>0</v>
      </c>
      <c r="Y274" s="20">
        <f>IF(OR(検索!J$5="00000",T274&amp;U274&amp;V274&amp;W274&amp;X274&lt;&gt;検索!J$5),0,1)</f>
        <v>0</v>
      </c>
      <c r="Z274" s="23">
        <f t="shared" si="18"/>
        <v>0</v>
      </c>
      <c r="AA274" s="20">
        <f>IF(OR(ISERROR(FIND(DBCS(検索!C$7),DBCS(B274))),検索!C$7=""),0,1)</f>
        <v>0</v>
      </c>
      <c r="AB274" s="20">
        <f>IF(OR(ISERROR(FIND(DBCS(検索!D$7),DBCS(C274))),検索!D$7=""),0,1)</f>
        <v>0</v>
      </c>
      <c r="AC274" s="20">
        <f>IF(OR(ISERROR(FIND(検索!E$7,D274)),検索!E$7=""),0,1)</f>
        <v>0</v>
      </c>
      <c r="AD274" s="20">
        <f>IF(OR(ISERROR(FIND(検索!F$7,E274)),検索!F$7=""),0,1)</f>
        <v>0</v>
      </c>
      <c r="AE274" s="20">
        <f>IF(OR(ISERROR(FIND(検索!G$7,F274)),検索!G$7=""),0,1)</f>
        <v>0</v>
      </c>
      <c r="AF274" s="22">
        <f>IF(OR(検索!J$7="00000",AA274&amp;AB274&amp;AC274&amp;AD274&amp;AE274&lt;&gt;検索!J$7),0,1)</f>
        <v>0</v>
      </c>
      <c r="AG274" s="23">
        <f t="shared" si="19"/>
        <v>0</v>
      </c>
      <c r="AH274" s="20">
        <f>IF(検索!K$3=0,R274,S274)</f>
        <v>0</v>
      </c>
      <c r="AI274" s="20">
        <f>IF(検索!K$5=0,Y274,Z274)</f>
        <v>0</v>
      </c>
      <c r="AJ274" s="20">
        <f>IF(検索!K$7=0,AF274,AG274)</f>
        <v>0</v>
      </c>
      <c r="AK274" s="38">
        <f>IF(IF(検索!J$5="00000",AH274,IF(検索!K$4=0,AH274+AI274,AH274*AI274)*IF(AND(検索!K$6=1,検索!J$7&lt;&gt;"00000"),AJ274,1)+IF(AND(検索!K$6=0,検索!J$7&lt;&gt;"00000"),AJ274,0))&gt;0,MAX($AK$2:AK273)+1,0)</f>
        <v>0</v>
      </c>
    </row>
    <row r="275" spans="7:37" ht="13.5" customHeight="1" x14ac:dyDescent="0.15">
      <c r="G275" s="3">
        <v>274</v>
      </c>
      <c r="H275" s="187">
        <f t="shared" si="16"/>
        <v>0</v>
      </c>
      <c r="I275" s="42"/>
      <c r="M275" s="21">
        <f>IF(OR(ISERROR(FIND(DBCS(検索!C$3),DBCS(B275))),検索!C$3=""),0,1)</f>
        <v>0</v>
      </c>
      <c r="N275" s="22">
        <f>IF(OR(ISERROR(FIND(DBCS(検索!D$3),DBCS(C275))),検索!D$3=""),0,1)</f>
        <v>0</v>
      </c>
      <c r="O275" s="22">
        <f>IF(OR(ISERROR(FIND(検索!E$3,D275)),検索!E$3=""),0,1)</f>
        <v>0</v>
      </c>
      <c r="P275" s="20">
        <f>IF(OR(ISERROR(FIND(検索!F$3,E275)),検索!F$3=""),0,1)</f>
        <v>0</v>
      </c>
      <c r="Q275" s="20">
        <f>IF(OR(ISERROR(FIND(検索!G$3,F275)),検索!G$3=""),0,1)</f>
        <v>0</v>
      </c>
      <c r="R275" s="20">
        <f>IF(OR(検索!J$3="00000",M275&amp;N275&amp;O275&amp;P275&amp;Q275&lt;&gt;検索!J$3),0,1)</f>
        <v>0</v>
      </c>
      <c r="S275" s="20">
        <f t="shared" si="17"/>
        <v>0</v>
      </c>
      <c r="T275" s="21">
        <f>IF(OR(ISERROR(FIND(DBCS(検索!C$5),DBCS(B275))),検索!C$5=""),0,1)</f>
        <v>0</v>
      </c>
      <c r="U275" s="22">
        <f>IF(OR(ISERROR(FIND(DBCS(検索!D$5),DBCS(C275))),検索!D$5=""),0,1)</f>
        <v>0</v>
      </c>
      <c r="V275" s="22">
        <f>IF(OR(ISERROR(FIND(検索!E$5,D275)),検索!E$5=""),0,1)</f>
        <v>0</v>
      </c>
      <c r="W275" s="22">
        <f>IF(OR(ISERROR(FIND(検索!F$5,E275)),検索!F$5=""),0,1)</f>
        <v>0</v>
      </c>
      <c r="X275" s="22">
        <f>IF(OR(ISERROR(FIND(検索!G$5,F275)),検索!G$5=""),0,1)</f>
        <v>0</v>
      </c>
      <c r="Y275" s="20">
        <f>IF(OR(検索!J$5="00000",T275&amp;U275&amp;V275&amp;W275&amp;X275&lt;&gt;検索!J$5),0,1)</f>
        <v>0</v>
      </c>
      <c r="Z275" s="23">
        <f t="shared" si="18"/>
        <v>0</v>
      </c>
      <c r="AA275" s="20">
        <f>IF(OR(ISERROR(FIND(DBCS(検索!C$7),DBCS(B275))),検索!C$7=""),0,1)</f>
        <v>0</v>
      </c>
      <c r="AB275" s="20">
        <f>IF(OR(ISERROR(FIND(DBCS(検索!D$7),DBCS(C275))),検索!D$7=""),0,1)</f>
        <v>0</v>
      </c>
      <c r="AC275" s="20">
        <f>IF(OR(ISERROR(FIND(検索!E$7,D275)),検索!E$7=""),0,1)</f>
        <v>0</v>
      </c>
      <c r="AD275" s="20">
        <f>IF(OR(ISERROR(FIND(検索!F$7,E275)),検索!F$7=""),0,1)</f>
        <v>0</v>
      </c>
      <c r="AE275" s="20">
        <f>IF(OR(ISERROR(FIND(検索!G$7,F275)),検索!G$7=""),0,1)</f>
        <v>0</v>
      </c>
      <c r="AF275" s="22">
        <f>IF(OR(検索!J$7="00000",AA275&amp;AB275&amp;AC275&amp;AD275&amp;AE275&lt;&gt;検索!J$7),0,1)</f>
        <v>0</v>
      </c>
      <c r="AG275" s="23">
        <f t="shared" si="19"/>
        <v>0</v>
      </c>
      <c r="AH275" s="20">
        <f>IF(検索!K$3=0,R275,S275)</f>
        <v>0</v>
      </c>
      <c r="AI275" s="20">
        <f>IF(検索!K$5=0,Y275,Z275)</f>
        <v>0</v>
      </c>
      <c r="AJ275" s="20">
        <f>IF(検索!K$7=0,AF275,AG275)</f>
        <v>0</v>
      </c>
      <c r="AK275" s="38">
        <f>IF(IF(検索!J$5="00000",AH275,IF(検索!K$4=0,AH275+AI275,AH275*AI275)*IF(AND(検索!K$6=1,検索!J$7&lt;&gt;"00000"),AJ275,1)+IF(AND(検索!K$6=0,検索!J$7&lt;&gt;"00000"),AJ275,0))&gt;0,MAX($AK$2:AK274)+1,0)</f>
        <v>0</v>
      </c>
    </row>
    <row r="276" spans="7:37" ht="13.5" customHeight="1" x14ac:dyDescent="0.15">
      <c r="G276" s="3">
        <v>275</v>
      </c>
      <c r="H276" s="187">
        <f t="shared" si="16"/>
        <v>0</v>
      </c>
      <c r="I276" s="42"/>
      <c r="M276" s="21">
        <f>IF(OR(ISERROR(FIND(DBCS(検索!C$3),DBCS(B276))),検索!C$3=""),0,1)</f>
        <v>0</v>
      </c>
      <c r="N276" s="22">
        <f>IF(OR(ISERROR(FIND(DBCS(検索!D$3),DBCS(C276))),検索!D$3=""),0,1)</f>
        <v>0</v>
      </c>
      <c r="O276" s="22">
        <f>IF(OR(ISERROR(FIND(検索!E$3,D276)),検索!E$3=""),0,1)</f>
        <v>0</v>
      </c>
      <c r="P276" s="20">
        <f>IF(OR(ISERROR(FIND(検索!F$3,E276)),検索!F$3=""),0,1)</f>
        <v>0</v>
      </c>
      <c r="Q276" s="20">
        <f>IF(OR(ISERROR(FIND(検索!G$3,F276)),検索!G$3=""),0,1)</f>
        <v>0</v>
      </c>
      <c r="R276" s="20">
        <f>IF(OR(検索!J$3="00000",M276&amp;N276&amp;O276&amp;P276&amp;Q276&lt;&gt;検索!J$3),0,1)</f>
        <v>0</v>
      </c>
      <c r="S276" s="20">
        <f t="shared" si="17"/>
        <v>0</v>
      </c>
      <c r="T276" s="21">
        <f>IF(OR(ISERROR(FIND(DBCS(検索!C$5),DBCS(B276))),検索!C$5=""),0,1)</f>
        <v>0</v>
      </c>
      <c r="U276" s="22">
        <f>IF(OR(ISERROR(FIND(DBCS(検索!D$5),DBCS(C276))),検索!D$5=""),0,1)</f>
        <v>0</v>
      </c>
      <c r="V276" s="22">
        <f>IF(OR(ISERROR(FIND(検索!E$5,D276)),検索!E$5=""),0,1)</f>
        <v>0</v>
      </c>
      <c r="W276" s="22">
        <f>IF(OR(ISERROR(FIND(検索!F$5,E276)),検索!F$5=""),0,1)</f>
        <v>0</v>
      </c>
      <c r="X276" s="22">
        <f>IF(OR(ISERROR(FIND(検索!G$5,F276)),検索!G$5=""),0,1)</f>
        <v>0</v>
      </c>
      <c r="Y276" s="20">
        <f>IF(OR(検索!J$5="00000",T276&amp;U276&amp;V276&amp;W276&amp;X276&lt;&gt;検索!J$5),0,1)</f>
        <v>0</v>
      </c>
      <c r="Z276" s="23">
        <f t="shared" si="18"/>
        <v>0</v>
      </c>
      <c r="AA276" s="20">
        <f>IF(OR(ISERROR(FIND(DBCS(検索!C$7),DBCS(B276))),検索!C$7=""),0,1)</f>
        <v>0</v>
      </c>
      <c r="AB276" s="20">
        <f>IF(OR(ISERROR(FIND(DBCS(検索!D$7),DBCS(C276))),検索!D$7=""),0,1)</f>
        <v>0</v>
      </c>
      <c r="AC276" s="20">
        <f>IF(OR(ISERROR(FIND(検索!E$7,D276)),検索!E$7=""),0,1)</f>
        <v>0</v>
      </c>
      <c r="AD276" s="20">
        <f>IF(OR(ISERROR(FIND(検索!F$7,E276)),検索!F$7=""),0,1)</f>
        <v>0</v>
      </c>
      <c r="AE276" s="20">
        <f>IF(OR(ISERROR(FIND(検索!G$7,F276)),検索!G$7=""),0,1)</f>
        <v>0</v>
      </c>
      <c r="AF276" s="22">
        <f>IF(OR(検索!J$7="00000",AA276&amp;AB276&amp;AC276&amp;AD276&amp;AE276&lt;&gt;検索!J$7),0,1)</f>
        <v>0</v>
      </c>
      <c r="AG276" s="23">
        <f t="shared" si="19"/>
        <v>0</v>
      </c>
      <c r="AH276" s="20">
        <f>IF(検索!K$3=0,R276,S276)</f>
        <v>0</v>
      </c>
      <c r="AI276" s="20">
        <f>IF(検索!K$5=0,Y276,Z276)</f>
        <v>0</v>
      </c>
      <c r="AJ276" s="20">
        <f>IF(検索!K$7=0,AF276,AG276)</f>
        <v>0</v>
      </c>
      <c r="AK276" s="38">
        <f>IF(IF(検索!J$5="00000",AH276,IF(検索!K$4=0,AH276+AI276,AH276*AI276)*IF(AND(検索!K$6=1,検索!J$7&lt;&gt;"00000"),AJ276,1)+IF(AND(検索!K$6=0,検索!J$7&lt;&gt;"00000"),AJ276,0))&gt;0,MAX($AK$2:AK275)+1,0)</f>
        <v>0</v>
      </c>
    </row>
    <row r="277" spans="7:37" ht="13.5" customHeight="1" x14ac:dyDescent="0.15">
      <c r="G277" s="3">
        <v>276</v>
      </c>
      <c r="H277" s="187">
        <f t="shared" si="16"/>
        <v>0</v>
      </c>
      <c r="I277" s="42"/>
      <c r="M277" s="21">
        <f>IF(OR(ISERROR(FIND(DBCS(検索!C$3),DBCS(B277))),検索!C$3=""),0,1)</f>
        <v>0</v>
      </c>
      <c r="N277" s="22">
        <f>IF(OR(ISERROR(FIND(DBCS(検索!D$3),DBCS(C277))),検索!D$3=""),0,1)</f>
        <v>0</v>
      </c>
      <c r="O277" s="22">
        <f>IF(OR(ISERROR(FIND(検索!E$3,D277)),検索!E$3=""),0,1)</f>
        <v>0</v>
      </c>
      <c r="P277" s="20">
        <f>IF(OR(ISERROR(FIND(検索!F$3,E277)),検索!F$3=""),0,1)</f>
        <v>0</v>
      </c>
      <c r="Q277" s="20">
        <f>IF(OR(ISERROR(FIND(検索!G$3,F277)),検索!G$3=""),0,1)</f>
        <v>0</v>
      </c>
      <c r="R277" s="20">
        <f>IF(OR(検索!J$3="00000",M277&amp;N277&amp;O277&amp;P277&amp;Q277&lt;&gt;検索!J$3),0,1)</f>
        <v>0</v>
      </c>
      <c r="S277" s="20">
        <f t="shared" si="17"/>
        <v>0</v>
      </c>
      <c r="T277" s="21">
        <f>IF(OR(ISERROR(FIND(DBCS(検索!C$5),DBCS(B277))),検索!C$5=""),0,1)</f>
        <v>0</v>
      </c>
      <c r="U277" s="22">
        <f>IF(OR(ISERROR(FIND(DBCS(検索!D$5),DBCS(C277))),検索!D$5=""),0,1)</f>
        <v>0</v>
      </c>
      <c r="V277" s="22">
        <f>IF(OR(ISERROR(FIND(検索!E$5,D277)),検索!E$5=""),0,1)</f>
        <v>0</v>
      </c>
      <c r="W277" s="22">
        <f>IF(OR(ISERROR(FIND(検索!F$5,E277)),検索!F$5=""),0,1)</f>
        <v>0</v>
      </c>
      <c r="X277" s="22">
        <f>IF(OR(ISERROR(FIND(検索!G$5,F277)),検索!G$5=""),0,1)</f>
        <v>0</v>
      </c>
      <c r="Y277" s="20">
        <f>IF(OR(検索!J$5="00000",T277&amp;U277&amp;V277&amp;W277&amp;X277&lt;&gt;検索!J$5),0,1)</f>
        <v>0</v>
      </c>
      <c r="Z277" s="23">
        <f t="shared" si="18"/>
        <v>0</v>
      </c>
      <c r="AA277" s="20">
        <f>IF(OR(ISERROR(FIND(DBCS(検索!C$7),DBCS(B277))),検索!C$7=""),0,1)</f>
        <v>0</v>
      </c>
      <c r="AB277" s="20">
        <f>IF(OR(ISERROR(FIND(DBCS(検索!D$7),DBCS(C277))),検索!D$7=""),0,1)</f>
        <v>0</v>
      </c>
      <c r="AC277" s="20">
        <f>IF(OR(ISERROR(FIND(検索!E$7,D277)),検索!E$7=""),0,1)</f>
        <v>0</v>
      </c>
      <c r="AD277" s="20">
        <f>IF(OR(ISERROR(FIND(検索!F$7,E277)),検索!F$7=""),0,1)</f>
        <v>0</v>
      </c>
      <c r="AE277" s="20">
        <f>IF(OR(ISERROR(FIND(検索!G$7,F277)),検索!G$7=""),0,1)</f>
        <v>0</v>
      </c>
      <c r="AF277" s="22">
        <f>IF(OR(検索!J$7="00000",AA277&amp;AB277&amp;AC277&amp;AD277&amp;AE277&lt;&gt;検索!J$7),0,1)</f>
        <v>0</v>
      </c>
      <c r="AG277" s="23">
        <f t="shared" si="19"/>
        <v>0</v>
      </c>
      <c r="AH277" s="20">
        <f>IF(検索!K$3=0,R277,S277)</f>
        <v>0</v>
      </c>
      <c r="AI277" s="20">
        <f>IF(検索!K$5=0,Y277,Z277)</f>
        <v>0</v>
      </c>
      <c r="AJ277" s="20">
        <f>IF(検索!K$7=0,AF277,AG277)</f>
        <v>0</v>
      </c>
      <c r="AK277" s="38">
        <f>IF(IF(検索!J$5="00000",AH277,IF(検索!K$4=0,AH277+AI277,AH277*AI277)*IF(AND(検索!K$6=1,検索!J$7&lt;&gt;"00000"),AJ277,1)+IF(AND(検索!K$6=0,検索!J$7&lt;&gt;"00000"),AJ277,0))&gt;0,MAX($AK$2:AK276)+1,0)</f>
        <v>0</v>
      </c>
    </row>
    <row r="278" spans="7:37" ht="13.5" customHeight="1" x14ac:dyDescent="0.15">
      <c r="G278" s="3">
        <v>277</v>
      </c>
      <c r="H278" s="187">
        <f t="shared" si="16"/>
        <v>0</v>
      </c>
      <c r="I278" s="42"/>
      <c r="M278" s="21">
        <f>IF(OR(ISERROR(FIND(DBCS(検索!C$3),DBCS(B278))),検索!C$3=""),0,1)</f>
        <v>0</v>
      </c>
      <c r="N278" s="22">
        <f>IF(OR(ISERROR(FIND(DBCS(検索!D$3),DBCS(C278))),検索!D$3=""),0,1)</f>
        <v>0</v>
      </c>
      <c r="O278" s="22">
        <f>IF(OR(ISERROR(FIND(検索!E$3,D278)),検索!E$3=""),0,1)</f>
        <v>0</v>
      </c>
      <c r="P278" s="20">
        <f>IF(OR(ISERROR(FIND(検索!F$3,E278)),検索!F$3=""),0,1)</f>
        <v>0</v>
      </c>
      <c r="Q278" s="20">
        <f>IF(OR(ISERROR(FIND(検索!G$3,F278)),検索!G$3=""),0,1)</f>
        <v>0</v>
      </c>
      <c r="R278" s="20">
        <f>IF(OR(検索!J$3="00000",M278&amp;N278&amp;O278&amp;P278&amp;Q278&lt;&gt;検索!J$3),0,1)</f>
        <v>0</v>
      </c>
      <c r="S278" s="20">
        <f t="shared" si="17"/>
        <v>0</v>
      </c>
      <c r="T278" s="21">
        <f>IF(OR(ISERROR(FIND(DBCS(検索!C$5),DBCS(B278))),検索!C$5=""),0,1)</f>
        <v>0</v>
      </c>
      <c r="U278" s="22">
        <f>IF(OR(ISERROR(FIND(DBCS(検索!D$5),DBCS(C278))),検索!D$5=""),0,1)</f>
        <v>0</v>
      </c>
      <c r="V278" s="22">
        <f>IF(OR(ISERROR(FIND(検索!E$5,D278)),検索!E$5=""),0,1)</f>
        <v>0</v>
      </c>
      <c r="W278" s="22">
        <f>IF(OR(ISERROR(FIND(検索!F$5,E278)),検索!F$5=""),0,1)</f>
        <v>0</v>
      </c>
      <c r="X278" s="22">
        <f>IF(OR(ISERROR(FIND(検索!G$5,F278)),検索!G$5=""),0,1)</f>
        <v>0</v>
      </c>
      <c r="Y278" s="20">
        <f>IF(OR(検索!J$5="00000",T278&amp;U278&amp;V278&amp;W278&amp;X278&lt;&gt;検索!J$5),0,1)</f>
        <v>0</v>
      </c>
      <c r="Z278" s="23">
        <f t="shared" si="18"/>
        <v>0</v>
      </c>
      <c r="AA278" s="20">
        <f>IF(OR(ISERROR(FIND(DBCS(検索!C$7),DBCS(B278))),検索!C$7=""),0,1)</f>
        <v>0</v>
      </c>
      <c r="AB278" s="20">
        <f>IF(OR(ISERROR(FIND(DBCS(検索!D$7),DBCS(C278))),検索!D$7=""),0,1)</f>
        <v>0</v>
      </c>
      <c r="AC278" s="20">
        <f>IF(OR(ISERROR(FIND(検索!E$7,D278)),検索!E$7=""),0,1)</f>
        <v>0</v>
      </c>
      <c r="AD278" s="20">
        <f>IF(OR(ISERROR(FIND(検索!F$7,E278)),検索!F$7=""),0,1)</f>
        <v>0</v>
      </c>
      <c r="AE278" s="20">
        <f>IF(OR(ISERROR(FIND(検索!G$7,F278)),検索!G$7=""),0,1)</f>
        <v>0</v>
      </c>
      <c r="AF278" s="22">
        <f>IF(OR(検索!J$7="00000",AA278&amp;AB278&amp;AC278&amp;AD278&amp;AE278&lt;&gt;検索!J$7),0,1)</f>
        <v>0</v>
      </c>
      <c r="AG278" s="23">
        <f t="shared" si="19"/>
        <v>0</v>
      </c>
      <c r="AH278" s="20">
        <f>IF(検索!K$3=0,R278,S278)</f>
        <v>0</v>
      </c>
      <c r="AI278" s="20">
        <f>IF(検索!K$5=0,Y278,Z278)</f>
        <v>0</v>
      </c>
      <c r="AJ278" s="20">
        <f>IF(検索!K$7=0,AF278,AG278)</f>
        <v>0</v>
      </c>
      <c r="AK278" s="38">
        <f>IF(IF(検索!J$5="00000",AH278,IF(検索!K$4=0,AH278+AI278,AH278*AI278)*IF(AND(検索!K$6=1,検索!J$7&lt;&gt;"00000"),AJ278,1)+IF(AND(検索!K$6=0,検索!J$7&lt;&gt;"00000"),AJ278,0))&gt;0,MAX($AK$2:AK277)+1,0)</f>
        <v>0</v>
      </c>
    </row>
    <row r="279" spans="7:37" ht="13.5" customHeight="1" x14ac:dyDescent="0.15">
      <c r="G279" s="3">
        <v>278</v>
      </c>
      <c r="H279" s="187">
        <f t="shared" si="16"/>
        <v>0</v>
      </c>
      <c r="I279" s="42"/>
      <c r="M279" s="21">
        <f>IF(OR(ISERROR(FIND(DBCS(検索!C$3),DBCS(B279))),検索!C$3=""),0,1)</f>
        <v>0</v>
      </c>
      <c r="N279" s="22">
        <f>IF(OR(ISERROR(FIND(DBCS(検索!D$3),DBCS(C279))),検索!D$3=""),0,1)</f>
        <v>0</v>
      </c>
      <c r="O279" s="22">
        <f>IF(OR(ISERROR(FIND(検索!E$3,D279)),検索!E$3=""),0,1)</f>
        <v>0</v>
      </c>
      <c r="P279" s="20">
        <f>IF(OR(ISERROR(FIND(検索!F$3,E279)),検索!F$3=""),0,1)</f>
        <v>0</v>
      </c>
      <c r="Q279" s="20">
        <f>IF(OR(ISERROR(FIND(検索!G$3,F279)),検索!G$3=""),0,1)</f>
        <v>0</v>
      </c>
      <c r="R279" s="20">
        <f>IF(OR(検索!J$3="00000",M279&amp;N279&amp;O279&amp;P279&amp;Q279&lt;&gt;検索!J$3),0,1)</f>
        <v>0</v>
      </c>
      <c r="S279" s="20">
        <f t="shared" si="17"/>
        <v>0</v>
      </c>
      <c r="T279" s="21">
        <f>IF(OR(ISERROR(FIND(DBCS(検索!C$5),DBCS(B279))),検索!C$5=""),0,1)</f>
        <v>0</v>
      </c>
      <c r="U279" s="22">
        <f>IF(OR(ISERROR(FIND(DBCS(検索!D$5),DBCS(C279))),検索!D$5=""),0,1)</f>
        <v>0</v>
      </c>
      <c r="V279" s="22">
        <f>IF(OR(ISERROR(FIND(検索!E$5,D279)),検索!E$5=""),0,1)</f>
        <v>0</v>
      </c>
      <c r="W279" s="22">
        <f>IF(OR(ISERROR(FIND(検索!F$5,E279)),検索!F$5=""),0,1)</f>
        <v>0</v>
      </c>
      <c r="X279" s="22">
        <f>IF(OR(ISERROR(FIND(検索!G$5,F279)),検索!G$5=""),0,1)</f>
        <v>0</v>
      </c>
      <c r="Y279" s="20">
        <f>IF(OR(検索!J$5="00000",T279&amp;U279&amp;V279&amp;W279&amp;X279&lt;&gt;検索!J$5),0,1)</f>
        <v>0</v>
      </c>
      <c r="Z279" s="23">
        <f t="shared" si="18"/>
        <v>0</v>
      </c>
      <c r="AA279" s="20">
        <f>IF(OR(ISERROR(FIND(DBCS(検索!C$7),DBCS(B279))),検索!C$7=""),0,1)</f>
        <v>0</v>
      </c>
      <c r="AB279" s="20">
        <f>IF(OR(ISERROR(FIND(DBCS(検索!D$7),DBCS(C279))),検索!D$7=""),0,1)</f>
        <v>0</v>
      </c>
      <c r="AC279" s="20">
        <f>IF(OR(ISERROR(FIND(検索!E$7,D279)),検索!E$7=""),0,1)</f>
        <v>0</v>
      </c>
      <c r="AD279" s="20">
        <f>IF(OR(ISERROR(FIND(検索!F$7,E279)),検索!F$7=""),0,1)</f>
        <v>0</v>
      </c>
      <c r="AE279" s="20">
        <f>IF(OR(ISERROR(FIND(検索!G$7,F279)),検索!G$7=""),0,1)</f>
        <v>0</v>
      </c>
      <c r="AF279" s="22">
        <f>IF(OR(検索!J$7="00000",AA279&amp;AB279&amp;AC279&amp;AD279&amp;AE279&lt;&gt;検索!J$7),0,1)</f>
        <v>0</v>
      </c>
      <c r="AG279" s="23">
        <f t="shared" si="19"/>
        <v>0</v>
      </c>
      <c r="AH279" s="20">
        <f>IF(検索!K$3=0,R279,S279)</f>
        <v>0</v>
      </c>
      <c r="AI279" s="20">
        <f>IF(検索!K$5=0,Y279,Z279)</f>
        <v>0</v>
      </c>
      <c r="AJ279" s="20">
        <f>IF(検索!K$7=0,AF279,AG279)</f>
        <v>0</v>
      </c>
      <c r="AK279" s="38">
        <f>IF(IF(検索!J$5="00000",AH279,IF(検索!K$4=0,AH279+AI279,AH279*AI279)*IF(AND(検索!K$6=1,検索!J$7&lt;&gt;"00000"),AJ279,1)+IF(AND(検索!K$6=0,検索!J$7&lt;&gt;"00000"),AJ279,0))&gt;0,MAX($AK$2:AK278)+1,0)</f>
        <v>0</v>
      </c>
    </row>
    <row r="280" spans="7:37" ht="13.5" customHeight="1" x14ac:dyDescent="0.15">
      <c r="G280" s="3">
        <v>279</v>
      </c>
      <c r="H280" s="187">
        <f t="shared" si="16"/>
        <v>0</v>
      </c>
      <c r="I280" s="42"/>
      <c r="M280" s="21">
        <f>IF(OR(ISERROR(FIND(DBCS(検索!C$3),DBCS(B280))),検索!C$3=""),0,1)</f>
        <v>0</v>
      </c>
      <c r="N280" s="22">
        <f>IF(OR(ISERROR(FIND(DBCS(検索!D$3),DBCS(C280))),検索!D$3=""),0,1)</f>
        <v>0</v>
      </c>
      <c r="O280" s="22">
        <f>IF(OR(ISERROR(FIND(検索!E$3,D280)),検索!E$3=""),0,1)</f>
        <v>0</v>
      </c>
      <c r="P280" s="20">
        <f>IF(OR(ISERROR(FIND(検索!F$3,E280)),検索!F$3=""),0,1)</f>
        <v>0</v>
      </c>
      <c r="Q280" s="20">
        <f>IF(OR(ISERROR(FIND(検索!G$3,F280)),検索!G$3=""),0,1)</f>
        <v>0</v>
      </c>
      <c r="R280" s="20">
        <f>IF(OR(検索!J$3="00000",M280&amp;N280&amp;O280&amp;P280&amp;Q280&lt;&gt;検索!J$3),0,1)</f>
        <v>0</v>
      </c>
      <c r="S280" s="20">
        <f t="shared" si="17"/>
        <v>0</v>
      </c>
      <c r="T280" s="21">
        <f>IF(OR(ISERROR(FIND(DBCS(検索!C$5),DBCS(B280))),検索!C$5=""),0,1)</f>
        <v>0</v>
      </c>
      <c r="U280" s="22">
        <f>IF(OR(ISERROR(FIND(DBCS(検索!D$5),DBCS(C280))),検索!D$5=""),0,1)</f>
        <v>0</v>
      </c>
      <c r="V280" s="22">
        <f>IF(OR(ISERROR(FIND(検索!E$5,D280)),検索!E$5=""),0,1)</f>
        <v>0</v>
      </c>
      <c r="W280" s="22">
        <f>IF(OR(ISERROR(FIND(検索!F$5,E280)),検索!F$5=""),0,1)</f>
        <v>0</v>
      </c>
      <c r="X280" s="22">
        <f>IF(OR(ISERROR(FIND(検索!G$5,F280)),検索!G$5=""),0,1)</f>
        <v>0</v>
      </c>
      <c r="Y280" s="20">
        <f>IF(OR(検索!J$5="00000",T280&amp;U280&amp;V280&amp;W280&amp;X280&lt;&gt;検索!J$5),0,1)</f>
        <v>0</v>
      </c>
      <c r="Z280" s="23">
        <f t="shared" si="18"/>
        <v>0</v>
      </c>
      <c r="AA280" s="20">
        <f>IF(OR(ISERROR(FIND(DBCS(検索!C$7),DBCS(B280))),検索!C$7=""),0,1)</f>
        <v>0</v>
      </c>
      <c r="AB280" s="20">
        <f>IF(OR(ISERROR(FIND(DBCS(検索!D$7),DBCS(C280))),検索!D$7=""),0,1)</f>
        <v>0</v>
      </c>
      <c r="AC280" s="20">
        <f>IF(OR(ISERROR(FIND(検索!E$7,D280)),検索!E$7=""),0,1)</f>
        <v>0</v>
      </c>
      <c r="AD280" s="20">
        <f>IF(OR(ISERROR(FIND(検索!F$7,E280)),検索!F$7=""),0,1)</f>
        <v>0</v>
      </c>
      <c r="AE280" s="20">
        <f>IF(OR(ISERROR(FIND(検索!G$7,F280)),検索!G$7=""),0,1)</f>
        <v>0</v>
      </c>
      <c r="AF280" s="22">
        <f>IF(OR(検索!J$7="00000",AA280&amp;AB280&amp;AC280&amp;AD280&amp;AE280&lt;&gt;検索!J$7),0,1)</f>
        <v>0</v>
      </c>
      <c r="AG280" s="23">
        <f t="shared" si="19"/>
        <v>0</v>
      </c>
      <c r="AH280" s="20">
        <f>IF(検索!K$3=0,R280,S280)</f>
        <v>0</v>
      </c>
      <c r="AI280" s="20">
        <f>IF(検索!K$5=0,Y280,Z280)</f>
        <v>0</v>
      </c>
      <c r="AJ280" s="20">
        <f>IF(検索!K$7=0,AF280,AG280)</f>
        <v>0</v>
      </c>
      <c r="AK280" s="38">
        <f>IF(IF(検索!J$5="00000",AH280,IF(検索!K$4=0,AH280+AI280,AH280*AI280)*IF(AND(検索!K$6=1,検索!J$7&lt;&gt;"00000"),AJ280,1)+IF(AND(検索!K$6=0,検索!J$7&lt;&gt;"00000"),AJ280,0))&gt;0,MAX($AK$2:AK279)+1,0)</f>
        <v>0</v>
      </c>
    </row>
    <row r="281" spans="7:37" ht="13.5" customHeight="1" x14ac:dyDescent="0.15">
      <c r="G281" s="3">
        <v>280</v>
      </c>
      <c r="H281" s="187">
        <f t="shared" si="16"/>
        <v>0</v>
      </c>
      <c r="I281" s="42"/>
      <c r="M281" s="21">
        <f>IF(OR(ISERROR(FIND(DBCS(検索!C$3),DBCS(B281))),検索!C$3=""),0,1)</f>
        <v>0</v>
      </c>
      <c r="N281" s="22">
        <f>IF(OR(ISERROR(FIND(DBCS(検索!D$3),DBCS(C281))),検索!D$3=""),0,1)</f>
        <v>0</v>
      </c>
      <c r="O281" s="22">
        <f>IF(OR(ISERROR(FIND(検索!E$3,D281)),検索!E$3=""),0,1)</f>
        <v>0</v>
      </c>
      <c r="P281" s="20">
        <f>IF(OR(ISERROR(FIND(検索!F$3,E281)),検索!F$3=""),0,1)</f>
        <v>0</v>
      </c>
      <c r="Q281" s="20">
        <f>IF(OR(ISERROR(FIND(検索!G$3,F281)),検索!G$3=""),0,1)</f>
        <v>0</v>
      </c>
      <c r="R281" s="20">
        <f>IF(OR(検索!J$3="00000",M281&amp;N281&amp;O281&amp;P281&amp;Q281&lt;&gt;検索!J$3),0,1)</f>
        <v>0</v>
      </c>
      <c r="S281" s="20">
        <f t="shared" si="17"/>
        <v>0</v>
      </c>
      <c r="T281" s="21">
        <f>IF(OR(ISERROR(FIND(DBCS(検索!C$5),DBCS(B281))),検索!C$5=""),0,1)</f>
        <v>0</v>
      </c>
      <c r="U281" s="22">
        <f>IF(OR(ISERROR(FIND(DBCS(検索!D$5),DBCS(C281))),検索!D$5=""),0,1)</f>
        <v>0</v>
      </c>
      <c r="V281" s="22">
        <f>IF(OR(ISERROR(FIND(検索!E$5,D281)),検索!E$5=""),0,1)</f>
        <v>0</v>
      </c>
      <c r="W281" s="22">
        <f>IF(OR(ISERROR(FIND(検索!F$5,E281)),検索!F$5=""),0,1)</f>
        <v>0</v>
      </c>
      <c r="X281" s="22">
        <f>IF(OR(ISERROR(FIND(検索!G$5,F281)),検索!G$5=""),0,1)</f>
        <v>0</v>
      </c>
      <c r="Y281" s="20">
        <f>IF(OR(検索!J$5="00000",T281&amp;U281&amp;V281&amp;W281&amp;X281&lt;&gt;検索!J$5),0,1)</f>
        <v>0</v>
      </c>
      <c r="Z281" s="23">
        <f t="shared" si="18"/>
        <v>0</v>
      </c>
      <c r="AA281" s="20">
        <f>IF(OR(ISERROR(FIND(DBCS(検索!C$7),DBCS(B281))),検索!C$7=""),0,1)</f>
        <v>0</v>
      </c>
      <c r="AB281" s="20">
        <f>IF(OR(ISERROR(FIND(DBCS(検索!D$7),DBCS(C281))),検索!D$7=""),0,1)</f>
        <v>0</v>
      </c>
      <c r="AC281" s="20">
        <f>IF(OR(ISERROR(FIND(検索!E$7,D281)),検索!E$7=""),0,1)</f>
        <v>0</v>
      </c>
      <c r="AD281" s="20">
        <f>IF(OR(ISERROR(FIND(検索!F$7,E281)),検索!F$7=""),0,1)</f>
        <v>0</v>
      </c>
      <c r="AE281" s="20">
        <f>IF(OR(ISERROR(FIND(検索!G$7,F281)),検索!G$7=""),0,1)</f>
        <v>0</v>
      </c>
      <c r="AF281" s="22">
        <f>IF(OR(検索!J$7="00000",AA281&amp;AB281&amp;AC281&amp;AD281&amp;AE281&lt;&gt;検索!J$7),0,1)</f>
        <v>0</v>
      </c>
      <c r="AG281" s="23">
        <f t="shared" si="19"/>
        <v>0</v>
      </c>
      <c r="AH281" s="20">
        <f>IF(検索!K$3=0,R281,S281)</f>
        <v>0</v>
      </c>
      <c r="AI281" s="20">
        <f>IF(検索!K$5=0,Y281,Z281)</f>
        <v>0</v>
      </c>
      <c r="AJ281" s="20">
        <f>IF(検索!K$7=0,AF281,AG281)</f>
        <v>0</v>
      </c>
      <c r="AK281" s="38">
        <f>IF(IF(検索!J$5="00000",AH281,IF(検索!K$4=0,AH281+AI281,AH281*AI281)*IF(AND(検索!K$6=1,検索!J$7&lt;&gt;"00000"),AJ281,1)+IF(AND(検索!K$6=0,検索!J$7&lt;&gt;"00000"),AJ281,0))&gt;0,MAX($AK$2:AK280)+1,0)</f>
        <v>0</v>
      </c>
    </row>
    <row r="282" spans="7:37" ht="13.5" customHeight="1" x14ac:dyDescent="0.15">
      <c r="G282" s="3">
        <v>281</v>
      </c>
      <c r="H282" s="187">
        <f t="shared" si="16"/>
        <v>0</v>
      </c>
      <c r="I282" s="42"/>
      <c r="M282" s="21">
        <f>IF(OR(ISERROR(FIND(DBCS(検索!C$3),DBCS(B282))),検索!C$3=""),0,1)</f>
        <v>0</v>
      </c>
      <c r="N282" s="22">
        <f>IF(OR(ISERROR(FIND(DBCS(検索!D$3),DBCS(C282))),検索!D$3=""),0,1)</f>
        <v>0</v>
      </c>
      <c r="O282" s="22">
        <f>IF(OR(ISERROR(FIND(検索!E$3,D282)),検索!E$3=""),0,1)</f>
        <v>0</v>
      </c>
      <c r="P282" s="20">
        <f>IF(OR(ISERROR(FIND(検索!F$3,E282)),検索!F$3=""),0,1)</f>
        <v>0</v>
      </c>
      <c r="Q282" s="20">
        <f>IF(OR(ISERROR(FIND(検索!G$3,F282)),検索!G$3=""),0,1)</f>
        <v>0</v>
      </c>
      <c r="R282" s="20">
        <f>IF(OR(検索!J$3="00000",M282&amp;N282&amp;O282&amp;P282&amp;Q282&lt;&gt;検索!J$3),0,1)</f>
        <v>0</v>
      </c>
      <c r="S282" s="20">
        <f t="shared" si="17"/>
        <v>0</v>
      </c>
      <c r="T282" s="21">
        <f>IF(OR(ISERROR(FIND(DBCS(検索!C$5),DBCS(B282))),検索!C$5=""),0,1)</f>
        <v>0</v>
      </c>
      <c r="U282" s="22">
        <f>IF(OR(ISERROR(FIND(DBCS(検索!D$5),DBCS(C282))),検索!D$5=""),0,1)</f>
        <v>0</v>
      </c>
      <c r="V282" s="22">
        <f>IF(OR(ISERROR(FIND(検索!E$5,D282)),検索!E$5=""),0,1)</f>
        <v>0</v>
      </c>
      <c r="W282" s="22">
        <f>IF(OR(ISERROR(FIND(検索!F$5,E282)),検索!F$5=""),0,1)</f>
        <v>0</v>
      </c>
      <c r="X282" s="22">
        <f>IF(OR(ISERROR(FIND(検索!G$5,F282)),検索!G$5=""),0,1)</f>
        <v>0</v>
      </c>
      <c r="Y282" s="20">
        <f>IF(OR(検索!J$5="00000",T282&amp;U282&amp;V282&amp;W282&amp;X282&lt;&gt;検索!J$5),0,1)</f>
        <v>0</v>
      </c>
      <c r="Z282" s="23">
        <f t="shared" si="18"/>
        <v>0</v>
      </c>
      <c r="AA282" s="20">
        <f>IF(OR(ISERROR(FIND(DBCS(検索!C$7),DBCS(B282))),検索!C$7=""),0,1)</f>
        <v>0</v>
      </c>
      <c r="AB282" s="20">
        <f>IF(OR(ISERROR(FIND(DBCS(検索!D$7),DBCS(C282))),検索!D$7=""),0,1)</f>
        <v>0</v>
      </c>
      <c r="AC282" s="20">
        <f>IF(OR(ISERROR(FIND(検索!E$7,D282)),検索!E$7=""),0,1)</f>
        <v>0</v>
      </c>
      <c r="AD282" s="20">
        <f>IF(OR(ISERROR(FIND(検索!F$7,E282)),検索!F$7=""),0,1)</f>
        <v>0</v>
      </c>
      <c r="AE282" s="20">
        <f>IF(OR(ISERROR(FIND(検索!G$7,F282)),検索!G$7=""),0,1)</f>
        <v>0</v>
      </c>
      <c r="AF282" s="22">
        <f>IF(OR(検索!J$7="00000",AA282&amp;AB282&amp;AC282&amp;AD282&amp;AE282&lt;&gt;検索!J$7),0,1)</f>
        <v>0</v>
      </c>
      <c r="AG282" s="23">
        <f t="shared" si="19"/>
        <v>0</v>
      </c>
      <c r="AH282" s="20">
        <f>IF(検索!K$3=0,R282,S282)</f>
        <v>0</v>
      </c>
      <c r="AI282" s="20">
        <f>IF(検索!K$5=0,Y282,Z282)</f>
        <v>0</v>
      </c>
      <c r="AJ282" s="20">
        <f>IF(検索!K$7=0,AF282,AG282)</f>
        <v>0</v>
      </c>
      <c r="AK282" s="38">
        <f>IF(IF(検索!J$5="00000",AH282,IF(検索!K$4=0,AH282+AI282,AH282*AI282)*IF(AND(検索!K$6=1,検索!J$7&lt;&gt;"00000"),AJ282,1)+IF(AND(検索!K$6=0,検索!J$7&lt;&gt;"00000"),AJ282,0))&gt;0,MAX($AK$2:AK281)+1,0)</f>
        <v>0</v>
      </c>
    </row>
    <row r="283" spans="7:37" ht="13.5" customHeight="1" x14ac:dyDescent="0.15">
      <c r="G283" s="3">
        <v>282</v>
      </c>
      <c r="H283" s="187">
        <f t="shared" si="16"/>
        <v>0</v>
      </c>
      <c r="I283" s="42"/>
      <c r="M283" s="21">
        <f>IF(OR(ISERROR(FIND(DBCS(検索!C$3),DBCS(B283))),検索!C$3=""),0,1)</f>
        <v>0</v>
      </c>
      <c r="N283" s="22">
        <f>IF(OR(ISERROR(FIND(DBCS(検索!D$3),DBCS(C283))),検索!D$3=""),0,1)</f>
        <v>0</v>
      </c>
      <c r="O283" s="22">
        <f>IF(OR(ISERROR(FIND(検索!E$3,D283)),検索!E$3=""),0,1)</f>
        <v>0</v>
      </c>
      <c r="P283" s="20">
        <f>IF(OR(ISERROR(FIND(検索!F$3,E283)),検索!F$3=""),0,1)</f>
        <v>0</v>
      </c>
      <c r="Q283" s="20">
        <f>IF(OR(ISERROR(FIND(検索!G$3,F283)),検索!G$3=""),0,1)</f>
        <v>0</v>
      </c>
      <c r="R283" s="20">
        <f>IF(OR(検索!J$3="00000",M283&amp;N283&amp;O283&amp;P283&amp;Q283&lt;&gt;検索!J$3),0,1)</f>
        <v>0</v>
      </c>
      <c r="S283" s="20">
        <f t="shared" si="17"/>
        <v>0</v>
      </c>
      <c r="T283" s="21">
        <f>IF(OR(ISERROR(FIND(DBCS(検索!C$5),DBCS(B283))),検索!C$5=""),0,1)</f>
        <v>0</v>
      </c>
      <c r="U283" s="22">
        <f>IF(OR(ISERROR(FIND(DBCS(検索!D$5),DBCS(C283))),検索!D$5=""),0,1)</f>
        <v>0</v>
      </c>
      <c r="V283" s="22">
        <f>IF(OR(ISERROR(FIND(検索!E$5,D283)),検索!E$5=""),0,1)</f>
        <v>0</v>
      </c>
      <c r="W283" s="22">
        <f>IF(OR(ISERROR(FIND(検索!F$5,E283)),検索!F$5=""),0,1)</f>
        <v>0</v>
      </c>
      <c r="X283" s="22">
        <f>IF(OR(ISERROR(FIND(検索!G$5,F283)),検索!G$5=""),0,1)</f>
        <v>0</v>
      </c>
      <c r="Y283" s="20">
        <f>IF(OR(検索!J$5="00000",T283&amp;U283&amp;V283&amp;W283&amp;X283&lt;&gt;検索!J$5),0,1)</f>
        <v>0</v>
      </c>
      <c r="Z283" s="23">
        <f t="shared" si="18"/>
        <v>0</v>
      </c>
      <c r="AA283" s="20">
        <f>IF(OR(ISERROR(FIND(DBCS(検索!C$7),DBCS(B283))),検索!C$7=""),0,1)</f>
        <v>0</v>
      </c>
      <c r="AB283" s="20">
        <f>IF(OR(ISERROR(FIND(DBCS(検索!D$7),DBCS(C283))),検索!D$7=""),0,1)</f>
        <v>0</v>
      </c>
      <c r="AC283" s="20">
        <f>IF(OR(ISERROR(FIND(検索!E$7,D283)),検索!E$7=""),0,1)</f>
        <v>0</v>
      </c>
      <c r="AD283" s="20">
        <f>IF(OR(ISERROR(FIND(検索!F$7,E283)),検索!F$7=""),0,1)</f>
        <v>0</v>
      </c>
      <c r="AE283" s="20">
        <f>IF(OR(ISERROR(FIND(検索!G$7,F283)),検索!G$7=""),0,1)</f>
        <v>0</v>
      </c>
      <c r="AF283" s="22">
        <f>IF(OR(検索!J$7="00000",AA283&amp;AB283&amp;AC283&amp;AD283&amp;AE283&lt;&gt;検索!J$7),0,1)</f>
        <v>0</v>
      </c>
      <c r="AG283" s="23">
        <f t="shared" si="19"/>
        <v>0</v>
      </c>
      <c r="AH283" s="20">
        <f>IF(検索!K$3=0,R283,S283)</f>
        <v>0</v>
      </c>
      <c r="AI283" s="20">
        <f>IF(検索!K$5=0,Y283,Z283)</f>
        <v>0</v>
      </c>
      <c r="AJ283" s="20">
        <f>IF(検索!K$7=0,AF283,AG283)</f>
        <v>0</v>
      </c>
      <c r="AK283" s="38">
        <f>IF(IF(検索!J$5="00000",AH283,IF(検索!K$4=0,AH283+AI283,AH283*AI283)*IF(AND(検索!K$6=1,検索!J$7&lt;&gt;"00000"),AJ283,1)+IF(AND(検索!K$6=0,検索!J$7&lt;&gt;"00000"),AJ283,0))&gt;0,MAX($AK$2:AK282)+1,0)</f>
        <v>0</v>
      </c>
    </row>
    <row r="284" spans="7:37" ht="13.5" customHeight="1" x14ac:dyDescent="0.15">
      <c r="G284" s="3">
        <v>283</v>
      </c>
      <c r="H284" s="187">
        <f t="shared" si="16"/>
        <v>0</v>
      </c>
      <c r="I284" s="42"/>
      <c r="M284" s="21">
        <f>IF(OR(ISERROR(FIND(DBCS(検索!C$3),DBCS(B284))),検索!C$3=""),0,1)</f>
        <v>0</v>
      </c>
      <c r="N284" s="22">
        <f>IF(OR(ISERROR(FIND(DBCS(検索!D$3),DBCS(C284))),検索!D$3=""),0,1)</f>
        <v>0</v>
      </c>
      <c r="O284" s="22">
        <f>IF(OR(ISERROR(FIND(検索!E$3,D284)),検索!E$3=""),0,1)</f>
        <v>0</v>
      </c>
      <c r="P284" s="20">
        <f>IF(OR(ISERROR(FIND(検索!F$3,E284)),検索!F$3=""),0,1)</f>
        <v>0</v>
      </c>
      <c r="Q284" s="20">
        <f>IF(OR(ISERROR(FIND(検索!G$3,F284)),検索!G$3=""),0,1)</f>
        <v>0</v>
      </c>
      <c r="R284" s="20">
        <f>IF(OR(検索!J$3="00000",M284&amp;N284&amp;O284&amp;P284&amp;Q284&lt;&gt;検索!J$3),0,1)</f>
        <v>0</v>
      </c>
      <c r="S284" s="20">
        <f t="shared" si="17"/>
        <v>0</v>
      </c>
      <c r="T284" s="21">
        <f>IF(OR(ISERROR(FIND(DBCS(検索!C$5),DBCS(B284))),検索!C$5=""),0,1)</f>
        <v>0</v>
      </c>
      <c r="U284" s="22">
        <f>IF(OR(ISERROR(FIND(DBCS(検索!D$5),DBCS(C284))),検索!D$5=""),0,1)</f>
        <v>0</v>
      </c>
      <c r="V284" s="22">
        <f>IF(OR(ISERROR(FIND(検索!E$5,D284)),検索!E$5=""),0,1)</f>
        <v>0</v>
      </c>
      <c r="W284" s="22">
        <f>IF(OR(ISERROR(FIND(検索!F$5,E284)),検索!F$5=""),0,1)</f>
        <v>0</v>
      </c>
      <c r="X284" s="22">
        <f>IF(OR(ISERROR(FIND(検索!G$5,F284)),検索!G$5=""),0,1)</f>
        <v>0</v>
      </c>
      <c r="Y284" s="20">
        <f>IF(OR(検索!J$5="00000",T284&amp;U284&amp;V284&amp;W284&amp;X284&lt;&gt;検索!J$5),0,1)</f>
        <v>0</v>
      </c>
      <c r="Z284" s="23">
        <f t="shared" si="18"/>
        <v>0</v>
      </c>
      <c r="AA284" s="20">
        <f>IF(OR(ISERROR(FIND(DBCS(検索!C$7),DBCS(B284))),検索!C$7=""),0,1)</f>
        <v>0</v>
      </c>
      <c r="AB284" s="20">
        <f>IF(OR(ISERROR(FIND(DBCS(検索!D$7),DBCS(C284))),検索!D$7=""),0,1)</f>
        <v>0</v>
      </c>
      <c r="AC284" s="20">
        <f>IF(OR(ISERROR(FIND(検索!E$7,D284)),検索!E$7=""),0,1)</f>
        <v>0</v>
      </c>
      <c r="AD284" s="20">
        <f>IF(OR(ISERROR(FIND(検索!F$7,E284)),検索!F$7=""),0,1)</f>
        <v>0</v>
      </c>
      <c r="AE284" s="20">
        <f>IF(OR(ISERROR(FIND(検索!G$7,F284)),検索!G$7=""),0,1)</f>
        <v>0</v>
      </c>
      <c r="AF284" s="22">
        <f>IF(OR(検索!J$7="00000",AA284&amp;AB284&amp;AC284&amp;AD284&amp;AE284&lt;&gt;検索!J$7),0,1)</f>
        <v>0</v>
      </c>
      <c r="AG284" s="23">
        <f t="shared" si="19"/>
        <v>0</v>
      </c>
      <c r="AH284" s="20">
        <f>IF(検索!K$3=0,R284,S284)</f>
        <v>0</v>
      </c>
      <c r="AI284" s="20">
        <f>IF(検索!K$5=0,Y284,Z284)</f>
        <v>0</v>
      </c>
      <c r="AJ284" s="20">
        <f>IF(検索!K$7=0,AF284,AG284)</f>
        <v>0</v>
      </c>
      <c r="AK284" s="38">
        <f>IF(IF(検索!J$5="00000",AH284,IF(検索!K$4=0,AH284+AI284,AH284*AI284)*IF(AND(検索!K$6=1,検索!J$7&lt;&gt;"00000"),AJ284,1)+IF(AND(検索!K$6=0,検索!J$7&lt;&gt;"00000"),AJ284,0))&gt;0,MAX($AK$2:AK283)+1,0)</f>
        <v>0</v>
      </c>
    </row>
    <row r="285" spans="7:37" ht="13.5" customHeight="1" x14ac:dyDescent="0.15">
      <c r="G285" s="3">
        <v>284</v>
      </c>
      <c r="H285" s="187">
        <f t="shared" si="16"/>
        <v>0</v>
      </c>
      <c r="I285" s="42"/>
      <c r="M285" s="21">
        <f>IF(OR(ISERROR(FIND(DBCS(検索!C$3),DBCS(B285))),検索!C$3=""),0,1)</f>
        <v>0</v>
      </c>
      <c r="N285" s="22">
        <f>IF(OR(ISERROR(FIND(DBCS(検索!D$3),DBCS(C285))),検索!D$3=""),0,1)</f>
        <v>0</v>
      </c>
      <c r="O285" s="22">
        <f>IF(OR(ISERROR(FIND(検索!E$3,D285)),検索!E$3=""),0,1)</f>
        <v>0</v>
      </c>
      <c r="P285" s="20">
        <f>IF(OR(ISERROR(FIND(検索!F$3,E285)),検索!F$3=""),0,1)</f>
        <v>0</v>
      </c>
      <c r="Q285" s="20">
        <f>IF(OR(ISERROR(FIND(検索!G$3,F285)),検索!G$3=""),0,1)</f>
        <v>0</v>
      </c>
      <c r="R285" s="20">
        <f>IF(OR(検索!J$3="00000",M285&amp;N285&amp;O285&amp;P285&amp;Q285&lt;&gt;検索!J$3),0,1)</f>
        <v>0</v>
      </c>
      <c r="S285" s="20">
        <f t="shared" si="17"/>
        <v>0</v>
      </c>
      <c r="T285" s="21">
        <f>IF(OR(ISERROR(FIND(DBCS(検索!C$5),DBCS(B285))),検索!C$5=""),0,1)</f>
        <v>0</v>
      </c>
      <c r="U285" s="22">
        <f>IF(OR(ISERROR(FIND(DBCS(検索!D$5),DBCS(C285))),検索!D$5=""),0,1)</f>
        <v>0</v>
      </c>
      <c r="V285" s="22">
        <f>IF(OR(ISERROR(FIND(検索!E$5,D285)),検索!E$5=""),0,1)</f>
        <v>0</v>
      </c>
      <c r="W285" s="22">
        <f>IF(OR(ISERROR(FIND(検索!F$5,E285)),検索!F$5=""),0,1)</f>
        <v>0</v>
      </c>
      <c r="X285" s="22">
        <f>IF(OR(ISERROR(FIND(検索!G$5,F285)),検索!G$5=""),0,1)</f>
        <v>0</v>
      </c>
      <c r="Y285" s="20">
        <f>IF(OR(検索!J$5="00000",T285&amp;U285&amp;V285&amp;W285&amp;X285&lt;&gt;検索!J$5),0,1)</f>
        <v>0</v>
      </c>
      <c r="Z285" s="23">
        <f t="shared" si="18"/>
        <v>0</v>
      </c>
      <c r="AA285" s="20">
        <f>IF(OR(ISERROR(FIND(DBCS(検索!C$7),DBCS(B285))),検索!C$7=""),0,1)</f>
        <v>0</v>
      </c>
      <c r="AB285" s="20">
        <f>IF(OR(ISERROR(FIND(DBCS(検索!D$7),DBCS(C285))),検索!D$7=""),0,1)</f>
        <v>0</v>
      </c>
      <c r="AC285" s="20">
        <f>IF(OR(ISERROR(FIND(検索!E$7,D285)),検索!E$7=""),0,1)</f>
        <v>0</v>
      </c>
      <c r="AD285" s="20">
        <f>IF(OR(ISERROR(FIND(検索!F$7,E285)),検索!F$7=""),0,1)</f>
        <v>0</v>
      </c>
      <c r="AE285" s="20">
        <f>IF(OR(ISERROR(FIND(検索!G$7,F285)),検索!G$7=""),0,1)</f>
        <v>0</v>
      </c>
      <c r="AF285" s="22">
        <f>IF(OR(検索!J$7="00000",AA285&amp;AB285&amp;AC285&amp;AD285&amp;AE285&lt;&gt;検索!J$7),0,1)</f>
        <v>0</v>
      </c>
      <c r="AG285" s="23">
        <f t="shared" si="19"/>
        <v>0</v>
      </c>
      <c r="AH285" s="20">
        <f>IF(検索!K$3=0,R285,S285)</f>
        <v>0</v>
      </c>
      <c r="AI285" s="20">
        <f>IF(検索!K$5=0,Y285,Z285)</f>
        <v>0</v>
      </c>
      <c r="AJ285" s="20">
        <f>IF(検索!K$7=0,AF285,AG285)</f>
        <v>0</v>
      </c>
      <c r="AK285" s="38">
        <f>IF(IF(検索!J$5="00000",AH285,IF(検索!K$4=0,AH285+AI285,AH285*AI285)*IF(AND(検索!K$6=1,検索!J$7&lt;&gt;"00000"),AJ285,1)+IF(AND(検索!K$6=0,検索!J$7&lt;&gt;"00000"),AJ285,0))&gt;0,MAX($AK$2:AK284)+1,0)</f>
        <v>0</v>
      </c>
    </row>
    <row r="286" spans="7:37" ht="13.5" customHeight="1" x14ac:dyDescent="0.15">
      <c r="G286" s="3">
        <v>285</v>
      </c>
      <c r="H286" s="187">
        <f t="shared" si="16"/>
        <v>0</v>
      </c>
      <c r="I286" s="42"/>
      <c r="M286" s="21">
        <f>IF(OR(ISERROR(FIND(DBCS(検索!C$3),DBCS(B286))),検索!C$3=""),0,1)</f>
        <v>0</v>
      </c>
      <c r="N286" s="22">
        <f>IF(OR(ISERROR(FIND(DBCS(検索!D$3),DBCS(C286))),検索!D$3=""),0,1)</f>
        <v>0</v>
      </c>
      <c r="O286" s="22">
        <f>IF(OR(ISERROR(FIND(検索!E$3,D286)),検索!E$3=""),0,1)</f>
        <v>0</v>
      </c>
      <c r="P286" s="20">
        <f>IF(OR(ISERROR(FIND(検索!F$3,E286)),検索!F$3=""),0,1)</f>
        <v>0</v>
      </c>
      <c r="Q286" s="20">
        <f>IF(OR(ISERROR(FIND(検索!G$3,F286)),検索!G$3=""),0,1)</f>
        <v>0</v>
      </c>
      <c r="R286" s="20">
        <f>IF(OR(検索!J$3="00000",M286&amp;N286&amp;O286&amp;P286&amp;Q286&lt;&gt;検索!J$3),0,1)</f>
        <v>0</v>
      </c>
      <c r="S286" s="20">
        <f t="shared" si="17"/>
        <v>0</v>
      </c>
      <c r="T286" s="21">
        <f>IF(OR(ISERROR(FIND(DBCS(検索!C$5),DBCS(B286))),検索!C$5=""),0,1)</f>
        <v>0</v>
      </c>
      <c r="U286" s="22">
        <f>IF(OR(ISERROR(FIND(DBCS(検索!D$5),DBCS(C286))),検索!D$5=""),0,1)</f>
        <v>0</v>
      </c>
      <c r="V286" s="22">
        <f>IF(OR(ISERROR(FIND(検索!E$5,D286)),検索!E$5=""),0,1)</f>
        <v>0</v>
      </c>
      <c r="W286" s="22">
        <f>IF(OR(ISERROR(FIND(検索!F$5,E286)),検索!F$5=""),0,1)</f>
        <v>0</v>
      </c>
      <c r="X286" s="22">
        <f>IF(OR(ISERROR(FIND(検索!G$5,F286)),検索!G$5=""),0,1)</f>
        <v>0</v>
      </c>
      <c r="Y286" s="20">
        <f>IF(OR(検索!J$5="00000",T286&amp;U286&amp;V286&amp;W286&amp;X286&lt;&gt;検索!J$5),0,1)</f>
        <v>0</v>
      </c>
      <c r="Z286" s="23">
        <f t="shared" si="18"/>
        <v>0</v>
      </c>
      <c r="AA286" s="20">
        <f>IF(OR(ISERROR(FIND(DBCS(検索!C$7),DBCS(B286))),検索!C$7=""),0,1)</f>
        <v>0</v>
      </c>
      <c r="AB286" s="20">
        <f>IF(OR(ISERROR(FIND(DBCS(検索!D$7),DBCS(C286))),検索!D$7=""),0,1)</f>
        <v>0</v>
      </c>
      <c r="AC286" s="20">
        <f>IF(OR(ISERROR(FIND(検索!E$7,D286)),検索!E$7=""),0,1)</f>
        <v>0</v>
      </c>
      <c r="AD286" s="20">
        <f>IF(OR(ISERROR(FIND(検索!F$7,E286)),検索!F$7=""),0,1)</f>
        <v>0</v>
      </c>
      <c r="AE286" s="20">
        <f>IF(OR(ISERROR(FIND(検索!G$7,F286)),検索!G$7=""),0,1)</f>
        <v>0</v>
      </c>
      <c r="AF286" s="22">
        <f>IF(OR(検索!J$7="00000",AA286&amp;AB286&amp;AC286&amp;AD286&amp;AE286&lt;&gt;検索!J$7),0,1)</f>
        <v>0</v>
      </c>
      <c r="AG286" s="23">
        <f t="shared" si="19"/>
        <v>0</v>
      </c>
      <c r="AH286" s="20">
        <f>IF(検索!K$3=0,R286,S286)</f>
        <v>0</v>
      </c>
      <c r="AI286" s="20">
        <f>IF(検索!K$5=0,Y286,Z286)</f>
        <v>0</v>
      </c>
      <c r="AJ286" s="20">
        <f>IF(検索!K$7=0,AF286,AG286)</f>
        <v>0</v>
      </c>
      <c r="AK286" s="38">
        <f>IF(IF(検索!J$5="00000",AH286,IF(検索!K$4=0,AH286+AI286,AH286*AI286)*IF(AND(検索!K$6=1,検索!J$7&lt;&gt;"00000"),AJ286,1)+IF(AND(検索!K$6=0,検索!J$7&lt;&gt;"00000"),AJ286,0))&gt;0,MAX($AK$2:AK285)+1,0)</f>
        <v>0</v>
      </c>
    </row>
    <row r="287" spans="7:37" ht="13.5" customHeight="1" x14ac:dyDescent="0.15">
      <c r="G287" s="3">
        <v>286</v>
      </c>
      <c r="H287" s="187">
        <f t="shared" si="16"/>
        <v>0</v>
      </c>
      <c r="I287" s="42"/>
      <c r="M287" s="21">
        <f>IF(OR(ISERROR(FIND(DBCS(検索!C$3),DBCS(B287))),検索!C$3=""),0,1)</f>
        <v>0</v>
      </c>
      <c r="N287" s="22">
        <f>IF(OR(ISERROR(FIND(DBCS(検索!D$3),DBCS(C287))),検索!D$3=""),0,1)</f>
        <v>0</v>
      </c>
      <c r="O287" s="22">
        <f>IF(OR(ISERROR(FIND(検索!E$3,D287)),検索!E$3=""),0,1)</f>
        <v>0</v>
      </c>
      <c r="P287" s="20">
        <f>IF(OR(ISERROR(FIND(検索!F$3,E287)),検索!F$3=""),0,1)</f>
        <v>0</v>
      </c>
      <c r="Q287" s="20">
        <f>IF(OR(ISERROR(FIND(検索!G$3,F287)),検索!G$3=""),0,1)</f>
        <v>0</v>
      </c>
      <c r="R287" s="20">
        <f>IF(OR(検索!J$3="00000",M287&amp;N287&amp;O287&amp;P287&amp;Q287&lt;&gt;検索!J$3),0,1)</f>
        <v>0</v>
      </c>
      <c r="S287" s="20">
        <f t="shared" si="17"/>
        <v>0</v>
      </c>
      <c r="T287" s="21">
        <f>IF(OR(ISERROR(FIND(DBCS(検索!C$5),DBCS(B287))),検索!C$5=""),0,1)</f>
        <v>0</v>
      </c>
      <c r="U287" s="22">
        <f>IF(OR(ISERROR(FIND(DBCS(検索!D$5),DBCS(C287))),検索!D$5=""),0,1)</f>
        <v>0</v>
      </c>
      <c r="V287" s="22">
        <f>IF(OR(ISERROR(FIND(検索!E$5,D287)),検索!E$5=""),0,1)</f>
        <v>0</v>
      </c>
      <c r="W287" s="22">
        <f>IF(OR(ISERROR(FIND(検索!F$5,E287)),検索!F$5=""),0,1)</f>
        <v>0</v>
      </c>
      <c r="X287" s="22">
        <f>IF(OR(ISERROR(FIND(検索!G$5,F287)),検索!G$5=""),0,1)</f>
        <v>0</v>
      </c>
      <c r="Y287" s="20">
        <f>IF(OR(検索!J$5="00000",T287&amp;U287&amp;V287&amp;W287&amp;X287&lt;&gt;検索!J$5),0,1)</f>
        <v>0</v>
      </c>
      <c r="Z287" s="23">
        <f t="shared" si="18"/>
        <v>0</v>
      </c>
      <c r="AA287" s="20">
        <f>IF(OR(ISERROR(FIND(DBCS(検索!C$7),DBCS(B287))),検索!C$7=""),0,1)</f>
        <v>0</v>
      </c>
      <c r="AB287" s="20">
        <f>IF(OR(ISERROR(FIND(DBCS(検索!D$7),DBCS(C287))),検索!D$7=""),0,1)</f>
        <v>0</v>
      </c>
      <c r="AC287" s="20">
        <f>IF(OR(ISERROR(FIND(検索!E$7,D287)),検索!E$7=""),0,1)</f>
        <v>0</v>
      </c>
      <c r="AD287" s="20">
        <f>IF(OR(ISERROR(FIND(検索!F$7,E287)),検索!F$7=""),0,1)</f>
        <v>0</v>
      </c>
      <c r="AE287" s="20">
        <f>IF(OR(ISERROR(FIND(検索!G$7,F287)),検索!G$7=""),0,1)</f>
        <v>0</v>
      </c>
      <c r="AF287" s="22">
        <f>IF(OR(検索!J$7="00000",AA287&amp;AB287&amp;AC287&amp;AD287&amp;AE287&lt;&gt;検索!J$7),0,1)</f>
        <v>0</v>
      </c>
      <c r="AG287" s="23">
        <f t="shared" si="19"/>
        <v>0</v>
      </c>
      <c r="AH287" s="20">
        <f>IF(検索!K$3=0,R287,S287)</f>
        <v>0</v>
      </c>
      <c r="AI287" s="20">
        <f>IF(検索!K$5=0,Y287,Z287)</f>
        <v>0</v>
      </c>
      <c r="AJ287" s="20">
        <f>IF(検索!K$7=0,AF287,AG287)</f>
        <v>0</v>
      </c>
      <c r="AK287" s="38">
        <f>IF(IF(検索!J$5="00000",AH287,IF(検索!K$4=0,AH287+AI287,AH287*AI287)*IF(AND(検索!K$6=1,検索!J$7&lt;&gt;"00000"),AJ287,1)+IF(AND(検索!K$6=0,検索!J$7&lt;&gt;"00000"),AJ287,0))&gt;0,MAX($AK$2:AK286)+1,0)</f>
        <v>0</v>
      </c>
    </row>
    <row r="288" spans="7:37" ht="13.5" customHeight="1" x14ac:dyDescent="0.15">
      <c r="G288" s="3">
        <v>287</v>
      </c>
      <c r="H288" s="187">
        <f t="shared" si="16"/>
        <v>0</v>
      </c>
      <c r="I288" s="42"/>
      <c r="M288" s="21">
        <f>IF(OR(ISERROR(FIND(DBCS(検索!C$3),DBCS(B288))),検索!C$3=""),0,1)</f>
        <v>0</v>
      </c>
      <c r="N288" s="22">
        <f>IF(OR(ISERROR(FIND(DBCS(検索!D$3),DBCS(C288))),検索!D$3=""),0,1)</f>
        <v>0</v>
      </c>
      <c r="O288" s="22">
        <f>IF(OR(ISERROR(FIND(検索!E$3,D288)),検索!E$3=""),0,1)</f>
        <v>0</v>
      </c>
      <c r="P288" s="20">
        <f>IF(OR(ISERROR(FIND(検索!F$3,E288)),検索!F$3=""),0,1)</f>
        <v>0</v>
      </c>
      <c r="Q288" s="20">
        <f>IF(OR(ISERROR(FIND(検索!G$3,F288)),検索!G$3=""),0,1)</f>
        <v>0</v>
      </c>
      <c r="R288" s="20">
        <f>IF(OR(検索!J$3="00000",M288&amp;N288&amp;O288&amp;P288&amp;Q288&lt;&gt;検索!J$3),0,1)</f>
        <v>0</v>
      </c>
      <c r="S288" s="20">
        <f t="shared" si="17"/>
        <v>0</v>
      </c>
      <c r="T288" s="21">
        <f>IF(OR(ISERROR(FIND(DBCS(検索!C$5),DBCS(B288))),検索!C$5=""),0,1)</f>
        <v>0</v>
      </c>
      <c r="U288" s="22">
        <f>IF(OR(ISERROR(FIND(DBCS(検索!D$5),DBCS(C288))),検索!D$5=""),0,1)</f>
        <v>0</v>
      </c>
      <c r="V288" s="22">
        <f>IF(OR(ISERROR(FIND(検索!E$5,D288)),検索!E$5=""),0,1)</f>
        <v>0</v>
      </c>
      <c r="W288" s="22">
        <f>IF(OR(ISERROR(FIND(検索!F$5,E288)),検索!F$5=""),0,1)</f>
        <v>0</v>
      </c>
      <c r="X288" s="22">
        <f>IF(OR(ISERROR(FIND(検索!G$5,F288)),検索!G$5=""),0,1)</f>
        <v>0</v>
      </c>
      <c r="Y288" s="20">
        <f>IF(OR(検索!J$5="00000",T288&amp;U288&amp;V288&amp;W288&amp;X288&lt;&gt;検索!J$5),0,1)</f>
        <v>0</v>
      </c>
      <c r="Z288" s="23">
        <f t="shared" si="18"/>
        <v>0</v>
      </c>
      <c r="AA288" s="20">
        <f>IF(OR(ISERROR(FIND(DBCS(検索!C$7),DBCS(B288))),検索!C$7=""),0,1)</f>
        <v>0</v>
      </c>
      <c r="AB288" s="20">
        <f>IF(OR(ISERROR(FIND(DBCS(検索!D$7),DBCS(C288))),検索!D$7=""),0,1)</f>
        <v>0</v>
      </c>
      <c r="AC288" s="20">
        <f>IF(OR(ISERROR(FIND(検索!E$7,D288)),検索!E$7=""),0,1)</f>
        <v>0</v>
      </c>
      <c r="AD288" s="20">
        <f>IF(OR(ISERROR(FIND(検索!F$7,E288)),検索!F$7=""),0,1)</f>
        <v>0</v>
      </c>
      <c r="AE288" s="20">
        <f>IF(OR(ISERROR(FIND(検索!G$7,F288)),検索!G$7=""),0,1)</f>
        <v>0</v>
      </c>
      <c r="AF288" s="22">
        <f>IF(OR(検索!J$7="00000",AA288&amp;AB288&amp;AC288&amp;AD288&amp;AE288&lt;&gt;検索!J$7),0,1)</f>
        <v>0</v>
      </c>
      <c r="AG288" s="23">
        <f t="shared" si="19"/>
        <v>0</v>
      </c>
      <c r="AH288" s="20">
        <f>IF(検索!K$3=0,R288,S288)</f>
        <v>0</v>
      </c>
      <c r="AI288" s="20">
        <f>IF(検索!K$5=0,Y288,Z288)</f>
        <v>0</v>
      </c>
      <c r="AJ288" s="20">
        <f>IF(検索!K$7=0,AF288,AG288)</f>
        <v>0</v>
      </c>
      <c r="AK288" s="38">
        <f>IF(IF(検索!J$5="00000",AH288,IF(検索!K$4=0,AH288+AI288,AH288*AI288)*IF(AND(検索!K$6=1,検索!J$7&lt;&gt;"00000"),AJ288,1)+IF(AND(検索!K$6=0,検索!J$7&lt;&gt;"00000"),AJ288,0))&gt;0,MAX($AK$2:AK287)+1,0)</f>
        <v>0</v>
      </c>
    </row>
    <row r="289" spans="7:37" ht="13.5" customHeight="1" x14ac:dyDescent="0.15">
      <c r="G289" s="3">
        <v>288</v>
      </c>
      <c r="H289" s="187">
        <f t="shared" si="16"/>
        <v>0</v>
      </c>
      <c r="I289" s="42"/>
      <c r="M289" s="21">
        <f>IF(OR(ISERROR(FIND(DBCS(検索!C$3),DBCS(B289))),検索!C$3=""),0,1)</f>
        <v>0</v>
      </c>
      <c r="N289" s="22">
        <f>IF(OR(ISERROR(FIND(DBCS(検索!D$3),DBCS(C289))),検索!D$3=""),0,1)</f>
        <v>0</v>
      </c>
      <c r="O289" s="22">
        <f>IF(OR(ISERROR(FIND(検索!E$3,D289)),検索!E$3=""),0,1)</f>
        <v>0</v>
      </c>
      <c r="P289" s="20">
        <f>IF(OR(ISERROR(FIND(検索!F$3,E289)),検索!F$3=""),0,1)</f>
        <v>0</v>
      </c>
      <c r="Q289" s="20">
        <f>IF(OR(ISERROR(FIND(検索!G$3,F289)),検索!G$3=""),0,1)</f>
        <v>0</v>
      </c>
      <c r="R289" s="20">
        <f>IF(OR(検索!J$3="00000",M289&amp;N289&amp;O289&amp;P289&amp;Q289&lt;&gt;検索!J$3),0,1)</f>
        <v>0</v>
      </c>
      <c r="S289" s="20">
        <f t="shared" si="17"/>
        <v>0</v>
      </c>
      <c r="T289" s="21">
        <f>IF(OR(ISERROR(FIND(DBCS(検索!C$5),DBCS(B289))),検索!C$5=""),0,1)</f>
        <v>0</v>
      </c>
      <c r="U289" s="22">
        <f>IF(OR(ISERROR(FIND(DBCS(検索!D$5),DBCS(C289))),検索!D$5=""),0,1)</f>
        <v>0</v>
      </c>
      <c r="V289" s="22">
        <f>IF(OR(ISERROR(FIND(検索!E$5,D289)),検索!E$5=""),0,1)</f>
        <v>0</v>
      </c>
      <c r="W289" s="22">
        <f>IF(OR(ISERROR(FIND(検索!F$5,E289)),検索!F$5=""),0,1)</f>
        <v>0</v>
      </c>
      <c r="X289" s="22">
        <f>IF(OR(ISERROR(FIND(検索!G$5,F289)),検索!G$5=""),0,1)</f>
        <v>0</v>
      </c>
      <c r="Y289" s="20">
        <f>IF(OR(検索!J$5="00000",T289&amp;U289&amp;V289&amp;W289&amp;X289&lt;&gt;検索!J$5),0,1)</f>
        <v>0</v>
      </c>
      <c r="Z289" s="23">
        <f t="shared" si="18"/>
        <v>0</v>
      </c>
      <c r="AA289" s="20">
        <f>IF(OR(ISERROR(FIND(DBCS(検索!C$7),DBCS(B289))),検索!C$7=""),0,1)</f>
        <v>0</v>
      </c>
      <c r="AB289" s="20">
        <f>IF(OR(ISERROR(FIND(DBCS(検索!D$7),DBCS(C289))),検索!D$7=""),0,1)</f>
        <v>0</v>
      </c>
      <c r="AC289" s="20">
        <f>IF(OR(ISERROR(FIND(検索!E$7,D289)),検索!E$7=""),0,1)</f>
        <v>0</v>
      </c>
      <c r="AD289" s="20">
        <f>IF(OR(ISERROR(FIND(検索!F$7,E289)),検索!F$7=""),0,1)</f>
        <v>0</v>
      </c>
      <c r="AE289" s="20">
        <f>IF(OR(ISERROR(FIND(検索!G$7,F289)),検索!G$7=""),0,1)</f>
        <v>0</v>
      </c>
      <c r="AF289" s="22">
        <f>IF(OR(検索!J$7="00000",AA289&amp;AB289&amp;AC289&amp;AD289&amp;AE289&lt;&gt;検索!J$7),0,1)</f>
        <v>0</v>
      </c>
      <c r="AG289" s="23">
        <f t="shared" si="19"/>
        <v>0</v>
      </c>
      <c r="AH289" s="20">
        <f>IF(検索!K$3=0,R289,S289)</f>
        <v>0</v>
      </c>
      <c r="AI289" s="20">
        <f>IF(検索!K$5=0,Y289,Z289)</f>
        <v>0</v>
      </c>
      <c r="AJ289" s="20">
        <f>IF(検索!K$7=0,AF289,AG289)</f>
        <v>0</v>
      </c>
      <c r="AK289" s="38">
        <f>IF(IF(検索!J$5="00000",AH289,IF(検索!K$4=0,AH289+AI289,AH289*AI289)*IF(AND(検索!K$6=1,検索!J$7&lt;&gt;"00000"),AJ289,1)+IF(AND(検索!K$6=0,検索!J$7&lt;&gt;"00000"),AJ289,0))&gt;0,MAX($AK$2:AK288)+1,0)</f>
        <v>0</v>
      </c>
    </row>
    <row r="290" spans="7:37" ht="13.5" customHeight="1" x14ac:dyDescent="0.15">
      <c r="G290" s="3">
        <v>289</v>
      </c>
      <c r="H290" s="187">
        <f t="shared" si="16"/>
        <v>0</v>
      </c>
      <c r="I290" s="42"/>
      <c r="M290" s="21">
        <f>IF(OR(ISERROR(FIND(DBCS(検索!C$3),DBCS(B290))),検索!C$3=""),0,1)</f>
        <v>0</v>
      </c>
      <c r="N290" s="22">
        <f>IF(OR(ISERROR(FIND(DBCS(検索!D$3),DBCS(C290))),検索!D$3=""),0,1)</f>
        <v>0</v>
      </c>
      <c r="O290" s="22">
        <f>IF(OR(ISERROR(FIND(検索!E$3,D290)),検索!E$3=""),0,1)</f>
        <v>0</v>
      </c>
      <c r="P290" s="20">
        <f>IF(OR(ISERROR(FIND(検索!F$3,E290)),検索!F$3=""),0,1)</f>
        <v>0</v>
      </c>
      <c r="Q290" s="20">
        <f>IF(OR(ISERROR(FIND(検索!G$3,F290)),検索!G$3=""),0,1)</f>
        <v>0</v>
      </c>
      <c r="R290" s="20">
        <f>IF(OR(検索!J$3="00000",M290&amp;N290&amp;O290&amp;P290&amp;Q290&lt;&gt;検索!J$3),0,1)</f>
        <v>0</v>
      </c>
      <c r="S290" s="20">
        <f t="shared" si="17"/>
        <v>0</v>
      </c>
      <c r="T290" s="21">
        <f>IF(OR(ISERROR(FIND(DBCS(検索!C$5),DBCS(B290))),検索!C$5=""),0,1)</f>
        <v>0</v>
      </c>
      <c r="U290" s="22">
        <f>IF(OR(ISERROR(FIND(DBCS(検索!D$5),DBCS(C290))),検索!D$5=""),0,1)</f>
        <v>0</v>
      </c>
      <c r="V290" s="22">
        <f>IF(OR(ISERROR(FIND(検索!E$5,D290)),検索!E$5=""),0,1)</f>
        <v>0</v>
      </c>
      <c r="W290" s="22">
        <f>IF(OR(ISERROR(FIND(検索!F$5,E290)),検索!F$5=""),0,1)</f>
        <v>0</v>
      </c>
      <c r="X290" s="22">
        <f>IF(OR(ISERROR(FIND(検索!G$5,F290)),検索!G$5=""),0,1)</f>
        <v>0</v>
      </c>
      <c r="Y290" s="20">
        <f>IF(OR(検索!J$5="00000",T290&amp;U290&amp;V290&amp;W290&amp;X290&lt;&gt;検索!J$5),0,1)</f>
        <v>0</v>
      </c>
      <c r="Z290" s="23">
        <f t="shared" si="18"/>
        <v>0</v>
      </c>
      <c r="AA290" s="20">
        <f>IF(OR(ISERROR(FIND(DBCS(検索!C$7),DBCS(B290))),検索!C$7=""),0,1)</f>
        <v>0</v>
      </c>
      <c r="AB290" s="20">
        <f>IF(OR(ISERROR(FIND(DBCS(検索!D$7),DBCS(C290))),検索!D$7=""),0,1)</f>
        <v>0</v>
      </c>
      <c r="AC290" s="20">
        <f>IF(OR(ISERROR(FIND(検索!E$7,D290)),検索!E$7=""),0,1)</f>
        <v>0</v>
      </c>
      <c r="AD290" s="20">
        <f>IF(OR(ISERROR(FIND(検索!F$7,E290)),検索!F$7=""),0,1)</f>
        <v>0</v>
      </c>
      <c r="AE290" s="20">
        <f>IF(OR(ISERROR(FIND(検索!G$7,F290)),検索!G$7=""),0,1)</f>
        <v>0</v>
      </c>
      <c r="AF290" s="22">
        <f>IF(OR(検索!J$7="00000",AA290&amp;AB290&amp;AC290&amp;AD290&amp;AE290&lt;&gt;検索!J$7),0,1)</f>
        <v>0</v>
      </c>
      <c r="AG290" s="23">
        <f t="shared" si="19"/>
        <v>0</v>
      </c>
      <c r="AH290" s="20">
        <f>IF(検索!K$3=0,R290,S290)</f>
        <v>0</v>
      </c>
      <c r="AI290" s="20">
        <f>IF(検索!K$5=0,Y290,Z290)</f>
        <v>0</v>
      </c>
      <c r="AJ290" s="20">
        <f>IF(検索!K$7=0,AF290,AG290)</f>
        <v>0</v>
      </c>
      <c r="AK290" s="38">
        <f>IF(IF(検索!J$5="00000",AH290,IF(検索!K$4=0,AH290+AI290,AH290*AI290)*IF(AND(検索!K$6=1,検索!J$7&lt;&gt;"00000"),AJ290,1)+IF(AND(検索!K$6=0,検索!J$7&lt;&gt;"00000"),AJ290,0))&gt;0,MAX($AK$2:AK289)+1,0)</f>
        <v>0</v>
      </c>
    </row>
    <row r="291" spans="7:37" ht="13.5" customHeight="1" x14ac:dyDescent="0.15">
      <c r="G291" s="3">
        <v>290</v>
      </c>
      <c r="H291" s="187">
        <f t="shared" si="16"/>
        <v>0</v>
      </c>
      <c r="I291" s="42"/>
      <c r="M291" s="21">
        <f>IF(OR(ISERROR(FIND(DBCS(検索!C$3),DBCS(B291))),検索!C$3=""),0,1)</f>
        <v>0</v>
      </c>
      <c r="N291" s="22">
        <f>IF(OR(ISERROR(FIND(DBCS(検索!D$3),DBCS(C291))),検索!D$3=""),0,1)</f>
        <v>0</v>
      </c>
      <c r="O291" s="22">
        <f>IF(OR(ISERROR(FIND(検索!E$3,D291)),検索!E$3=""),0,1)</f>
        <v>0</v>
      </c>
      <c r="P291" s="20">
        <f>IF(OR(ISERROR(FIND(検索!F$3,E291)),検索!F$3=""),0,1)</f>
        <v>0</v>
      </c>
      <c r="Q291" s="20">
        <f>IF(OR(ISERROR(FIND(検索!G$3,F291)),検索!G$3=""),0,1)</f>
        <v>0</v>
      </c>
      <c r="R291" s="20">
        <f>IF(OR(検索!J$3="00000",M291&amp;N291&amp;O291&amp;P291&amp;Q291&lt;&gt;検索!J$3),0,1)</f>
        <v>0</v>
      </c>
      <c r="S291" s="20">
        <f t="shared" si="17"/>
        <v>0</v>
      </c>
      <c r="T291" s="21">
        <f>IF(OR(ISERROR(FIND(DBCS(検索!C$5),DBCS(B291))),検索!C$5=""),0,1)</f>
        <v>0</v>
      </c>
      <c r="U291" s="22">
        <f>IF(OR(ISERROR(FIND(DBCS(検索!D$5),DBCS(C291))),検索!D$5=""),0,1)</f>
        <v>0</v>
      </c>
      <c r="V291" s="22">
        <f>IF(OR(ISERROR(FIND(検索!E$5,D291)),検索!E$5=""),0,1)</f>
        <v>0</v>
      </c>
      <c r="W291" s="22">
        <f>IF(OR(ISERROR(FIND(検索!F$5,E291)),検索!F$5=""),0,1)</f>
        <v>0</v>
      </c>
      <c r="X291" s="22">
        <f>IF(OR(ISERROR(FIND(検索!G$5,F291)),検索!G$5=""),0,1)</f>
        <v>0</v>
      </c>
      <c r="Y291" s="20">
        <f>IF(OR(検索!J$5="00000",T291&amp;U291&amp;V291&amp;W291&amp;X291&lt;&gt;検索!J$5),0,1)</f>
        <v>0</v>
      </c>
      <c r="Z291" s="23">
        <f t="shared" si="18"/>
        <v>0</v>
      </c>
      <c r="AA291" s="20">
        <f>IF(OR(ISERROR(FIND(DBCS(検索!C$7),DBCS(B291))),検索!C$7=""),0,1)</f>
        <v>0</v>
      </c>
      <c r="AB291" s="20">
        <f>IF(OR(ISERROR(FIND(DBCS(検索!D$7),DBCS(C291))),検索!D$7=""),0,1)</f>
        <v>0</v>
      </c>
      <c r="AC291" s="20">
        <f>IF(OR(ISERROR(FIND(検索!E$7,D291)),検索!E$7=""),0,1)</f>
        <v>0</v>
      </c>
      <c r="AD291" s="20">
        <f>IF(OR(ISERROR(FIND(検索!F$7,E291)),検索!F$7=""),0,1)</f>
        <v>0</v>
      </c>
      <c r="AE291" s="20">
        <f>IF(OR(ISERROR(FIND(検索!G$7,F291)),検索!G$7=""),0,1)</f>
        <v>0</v>
      </c>
      <c r="AF291" s="22">
        <f>IF(OR(検索!J$7="00000",AA291&amp;AB291&amp;AC291&amp;AD291&amp;AE291&lt;&gt;検索!J$7),0,1)</f>
        <v>0</v>
      </c>
      <c r="AG291" s="23">
        <f t="shared" si="19"/>
        <v>0</v>
      </c>
      <c r="AH291" s="20">
        <f>IF(検索!K$3=0,R291,S291)</f>
        <v>0</v>
      </c>
      <c r="AI291" s="20">
        <f>IF(検索!K$5=0,Y291,Z291)</f>
        <v>0</v>
      </c>
      <c r="AJ291" s="20">
        <f>IF(検索!K$7=0,AF291,AG291)</f>
        <v>0</v>
      </c>
      <c r="AK291" s="38">
        <f>IF(IF(検索!J$5="00000",AH291,IF(検索!K$4=0,AH291+AI291,AH291*AI291)*IF(AND(検索!K$6=1,検索!J$7&lt;&gt;"00000"),AJ291,1)+IF(AND(検索!K$6=0,検索!J$7&lt;&gt;"00000"),AJ291,0))&gt;0,MAX($AK$2:AK290)+1,0)</f>
        <v>0</v>
      </c>
    </row>
    <row r="292" spans="7:37" ht="13.5" customHeight="1" x14ac:dyDescent="0.15">
      <c r="G292" s="3">
        <v>291</v>
      </c>
      <c r="H292" s="187">
        <f t="shared" si="16"/>
        <v>0</v>
      </c>
      <c r="I292" s="42"/>
      <c r="M292" s="21">
        <f>IF(OR(ISERROR(FIND(DBCS(検索!C$3),DBCS(B292))),検索!C$3=""),0,1)</f>
        <v>0</v>
      </c>
      <c r="N292" s="22">
        <f>IF(OR(ISERROR(FIND(DBCS(検索!D$3),DBCS(C292))),検索!D$3=""),0,1)</f>
        <v>0</v>
      </c>
      <c r="O292" s="22">
        <f>IF(OR(ISERROR(FIND(検索!E$3,D292)),検索!E$3=""),0,1)</f>
        <v>0</v>
      </c>
      <c r="P292" s="20">
        <f>IF(OR(ISERROR(FIND(検索!F$3,E292)),検索!F$3=""),0,1)</f>
        <v>0</v>
      </c>
      <c r="Q292" s="20">
        <f>IF(OR(ISERROR(FIND(検索!G$3,F292)),検索!G$3=""),0,1)</f>
        <v>0</v>
      </c>
      <c r="R292" s="20">
        <f>IF(OR(検索!J$3="00000",M292&amp;N292&amp;O292&amp;P292&amp;Q292&lt;&gt;検索!J$3),0,1)</f>
        <v>0</v>
      </c>
      <c r="S292" s="20">
        <f t="shared" si="17"/>
        <v>0</v>
      </c>
      <c r="T292" s="21">
        <f>IF(OR(ISERROR(FIND(DBCS(検索!C$5),DBCS(B292))),検索!C$5=""),0,1)</f>
        <v>0</v>
      </c>
      <c r="U292" s="22">
        <f>IF(OR(ISERROR(FIND(DBCS(検索!D$5),DBCS(C292))),検索!D$5=""),0,1)</f>
        <v>0</v>
      </c>
      <c r="V292" s="22">
        <f>IF(OR(ISERROR(FIND(検索!E$5,D292)),検索!E$5=""),0,1)</f>
        <v>0</v>
      </c>
      <c r="W292" s="22">
        <f>IF(OR(ISERROR(FIND(検索!F$5,E292)),検索!F$5=""),0,1)</f>
        <v>0</v>
      </c>
      <c r="X292" s="22">
        <f>IF(OR(ISERROR(FIND(検索!G$5,F292)),検索!G$5=""),0,1)</f>
        <v>0</v>
      </c>
      <c r="Y292" s="20">
        <f>IF(OR(検索!J$5="00000",T292&amp;U292&amp;V292&amp;W292&amp;X292&lt;&gt;検索!J$5),0,1)</f>
        <v>0</v>
      </c>
      <c r="Z292" s="23">
        <f t="shared" si="18"/>
        <v>0</v>
      </c>
      <c r="AA292" s="20">
        <f>IF(OR(ISERROR(FIND(DBCS(検索!C$7),DBCS(B292))),検索!C$7=""),0,1)</f>
        <v>0</v>
      </c>
      <c r="AB292" s="20">
        <f>IF(OR(ISERROR(FIND(DBCS(検索!D$7),DBCS(C292))),検索!D$7=""),0,1)</f>
        <v>0</v>
      </c>
      <c r="AC292" s="20">
        <f>IF(OR(ISERROR(FIND(検索!E$7,D292)),検索!E$7=""),0,1)</f>
        <v>0</v>
      </c>
      <c r="AD292" s="20">
        <f>IF(OR(ISERROR(FIND(検索!F$7,E292)),検索!F$7=""),0,1)</f>
        <v>0</v>
      </c>
      <c r="AE292" s="20">
        <f>IF(OR(ISERROR(FIND(検索!G$7,F292)),検索!G$7=""),0,1)</f>
        <v>0</v>
      </c>
      <c r="AF292" s="22">
        <f>IF(OR(検索!J$7="00000",AA292&amp;AB292&amp;AC292&amp;AD292&amp;AE292&lt;&gt;検索!J$7),0,1)</f>
        <v>0</v>
      </c>
      <c r="AG292" s="23">
        <f t="shared" si="19"/>
        <v>0</v>
      </c>
      <c r="AH292" s="20">
        <f>IF(検索!K$3=0,R292,S292)</f>
        <v>0</v>
      </c>
      <c r="AI292" s="20">
        <f>IF(検索!K$5=0,Y292,Z292)</f>
        <v>0</v>
      </c>
      <c r="AJ292" s="20">
        <f>IF(検索!K$7=0,AF292,AG292)</f>
        <v>0</v>
      </c>
      <c r="AK292" s="38">
        <f>IF(IF(検索!J$5="00000",AH292,IF(検索!K$4=0,AH292+AI292,AH292*AI292)*IF(AND(検索!K$6=1,検索!J$7&lt;&gt;"00000"),AJ292,1)+IF(AND(検索!K$6=0,検索!J$7&lt;&gt;"00000"),AJ292,0))&gt;0,MAX($AK$2:AK291)+1,0)</f>
        <v>0</v>
      </c>
    </row>
    <row r="293" spans="7:37" ht="13.5" customHeight="1" x14ac:dyDescent="0.15">
      <c r="G293" s="3">
        <v>292</v>
      </c>
      <c r="H293" s="187">
        <f t="shared" si="16"/>
        <v>0</v>
      </c>
      <c r="I293" s="42"/>
      <c r="M293" s="21">
        <f>IF(OR(ISERROR(FIND(DBCS(検索!C$3),DBCS(B293))),検索!C$3=""),0,1)</f>
        <v>0</v>
      </c>
      <c r="N293" s="22">
        <f>IF(OR(ISERROR(FIND(DBCS(検索!D$3),DBCS(C293))),検索!D$3=""),0,1)</f>
        <v>0</v>
      </c>
      <c r="O293" s="22">
        <f>IF(OR(ISERROR(FIND(検索!E$3,D293)),検索!E$3=""),0,1)</f>
        <v>0</v>
      </c>
      <c r="P293" s="20">
        <f>IF(OR(ISERROR(FIND(検索!F$3,E293)),検索!F$3=""),0,1)</f>
        <v>0</v>
      </c>
      <c r="Q293" s="20">
        <f>IF(OR(ISERROR(FIND(検索!G$3,F293)),検索!G$3=""),0,1)</f>
        <v>0</v>
      </c>
      <c r="R293" s="20">
        <f>IF(OR(検索!J$3="00000",M293&amp;N293&amp;O293&amp;P293&amp;Q293&lt;&gt;検索!J$3),0,1)</f>
        <v>0</v>
      </c>
      <c r="S293" s="20">
        <f t="shared" si="17"/>
        <v>0</v>
      </c>
      <c r="T293" s="21">
        <f>IF(OR(ISERROR(FIND(DBCS(検索!C$5),DBCS(B293))),検索!C$5=""),0,1)</f>
        <v>0</v>
      </c>
      <c r="U293" s="22">
        <f>IF(OR(ISERROR(FIND(DBCS(検索!D$5),DBCS(C293))),検索!D$5=""),0,1)</f>
        <v>0</v>
      </c>
      <c r="V293" s="22">
        <f>IF(OR(ISERROR(FIND(検索!E$5,D293)),検索!E$5=""),0,1)</f>
        <v>0</v>
      </c>
      <c r="W293" s="22">
        <f>IF(OR(ISERROR(FIND(検索!F$5,E293)),検索!F$5=""),0,1)</f>
        <v>0</v>
      </c>
      <c r="X293" s="22">
        <f>IF(OR(ISERROR(FIND(検索!G$5,F293)),検索!G$5=""),0,1)</f>
        <v>0</v>
      </c>
      <c r="Y293" s="20">
        <f>IF(OR(検索!J$5="00000",T293&amp;U293&amp;V293&amp;W293&amp;X293&lt;&gt;検索!J$5),0,1)</f>
        <v>0</v>
      </c>
      <c r="Z293" s="23">
        <f t="shared" si="18"/>
        <v>0</v>
      </c>
      <c r="AA293" s="20">
        <f>IF(OR(ISERROR(FIND(DBCS(検索!C$7),DBCS(B293))),検索!C$7=""),0,1)</f>
        <v>0</v>
      </c>
      <c r="AB293" s="20">
        <f>IF(OR(ISERROR(FIND(DBCS(検索!D$7),DBCS(C293))),検索!D$7=""),0,1)</f>
        <v>0</v>
      </c>
      <c r="AC293" s="20">
        <f>IF(OR(ISERROR(FIND(検索!E$7,D293)),検索!E$7=""),0,1)</f>
        <v>0</v>
      </c>
      <c r="AD293" s="20">
        <f>IF(OR(ISERROR(FIND(検索!F$7,E293)),検索!F$7=""),0,1)</f>
        <v>0</v>
      </c>
      <c r="AE293" s="20">
        <f>IF(OR(ISERROR(FIND(検索!G$7,F293)),検索!G$7=""),0,1)</f>
        <v>0</v>
      </c>
      <c r="AF293" s="22">
        <f>IF(OR(検索!J$7="00000",AA293&amp;AB293&amp;AC293&amp;AD293&amp;AE293&lt;&gt;検索!J$7),0,1)</f>
        <v>0</v>
      </c>
      <c r="AG293" s="23">
        <f t="shared" si="19"/>
        <v>0</v>
      </c>
      <c r="AH293" s="20">
        <f>IF(検索!K$3=0,R293,S293)</f>
        <v>0</v>
      </c>
      <c r="AI293" s="20">
        <f>IF(検索!K$5=0,Y293,Z293)</f>
        <v>0</v>
      </c>
      <c r="AJ293" s="20">
        <f>IF(検索!K$7=0,AF293,AG293)</f>
        <v>0</v>
      </c>
      <c r="AK293" s="38">
        <f>IF(IF(検索!J$5="00000",AH293,IF(検索!K$4=0,AH293+AI293,AH293*AI293)*IF(AND(検索!K$6=1,検索!J$7&lt;&gt;"00000"),AJ293,1)+IF(AND(検索!K$6=0,検索!J$7&lt;&gt;"00000"),AJ293,0))&gt;0,MAX($AK$2:AK292)+1,0)</f>
        <v>0</v>
      </c>
    </row>
    <row r="294" spans="7:37" ht="13.5" customHeight="1" x14ac:dyDescent="0.15">
      <c r="G294" s="3">
        <v>293</v>
      </c>
      <c r="H294" s="187">
        <f t="shared" si="16"/>
        <v>0</v>
      </c>
      <c r="I294" s="42"/>
      <c r="M294" s="21">
        <f>IF(OR(ISERROR(FIND(DBCS(検索!C$3),DBCS(B294))),検索!C$3=""),0,1)</f>
        <v>0</v>
      </c>
      <c r="N294" s="22">
        <f>IF(OR(ISERROR(FIND(DBCS(検索!D$3),DBCS(C294))),検索!D$3=""),0,1)</f>
        <v>0</v>
      </c>
      <c r="O294" s="22">
        <f>IF(OR(ISERROR(FIND(検索!E$3,D294)),検索!E$3=""),0,1)</f>
        <v>0</v>
      </c>
      <c r="P294" s="20">
        <f>IF(OR(ISERROR(FIND(検索!F$3,E294)),検索!F$3=""),0,1)</f>
        <v>0</v>
      </c>
      <c r="Q294" s="20">
        <f>IF(OR(ISERROR(FIND(検索!G$3,F294)),検索!G$3=""),0,1)</f>
        <v>0</v>
      </c>
      <c r="R294" s="20">
        <f>IF(OR(検索!J$3="00000",M294&amp;N294&amp;O294&amp;P294&amp;Q294&lt;&gt;検索!J$3),0,1)</f>
        <v>0</v>
      </c>
      <c r="S294" s="20">
        <f t="shared" si="17"/>
        <v>0</v>
      </c>
      <c r="T294" s="21">
        <f>IF(OR(ISERROR(FIND(DBCS(検索!C$5),DBCS(B294))),検索!C$5=""),0,1)</f>
        <v>0</v>
      </c>
      <c r="U294" s="22">
        <f>IF(OR(ISERROR(FIND(DBCS(検索!D$5),DBCS(C294))),検索!D$5=""),0,1)</f>
        <v>0</v>
      </c>
      <c r="V294" s="22">
        <f>IF(OR(ISERROR(FIND(検索!E$5,D294)),検索!E$5=""),0,1)</f>
        <v>0</v>
      </c>
      <c r="W294" s="22">
        <f>IF(OR(ISERROR(FIND(検索!F$5,E294)),検索!F$5=""),0,1)</f>
        <v>0</v>
      </c>
      <c r="X294" s="22">
        <f>IF(OR(ISERROR(FIND(検索!G$5,F294)),検索!G$5=""),0,1)</f>
        <v>0</v>
      </c>
      <c r="Y294" s="20">
        <f>IF(OR(検索!J$5="00000",T294&amp;U294&amp;V294&amp;W294&amp;X294&lt;&gt;検索!J$5),0,1)</f>
        <v>0</v>
      </c>
      <c r="Z294" s="23">
        <f t="shared" si="18"/>
        <v>0</v>
      </c>
      <c r="AA294" s="20">
        <f>IF(OR(ISERROR(FIND(DBCS(検索!C$7),DBCS(B294))),検索!C$7=""),0,1)</f>
        <v>0</v>
      </c>
      <c r="AB294" s="20">
        <f>IF(OR(ISERROR(FIND(DBCS(検索!D$7),DBCS(C294))),検索!D$7=""),0,1)</f>
        <v>0</v>
      </c>
      <c r="AC294" s="20">
        <f>IF(OR(ISERROR(FIND(検索!E$7,D294)),検索!E$7=""),0,1)</f>
        <v>0</v>
      </c>
      <c r="AD294" s="20">
        <f>IF(OR(ISERROR(FIND(検索!F$7,E294)),検索!F$7=""),0,1)</f>
        <v>0</v>
      </c>
      <c r="AE294" s="20">
        <f>IF(OR(ISERROR(FIND(検索!G$7,F294)),検索!G$7=""),0,1)</f>
        <v>0</v>
      </c>
      <c r="AF294" s="22">
        <f>IF(OR(検索!J$7="00000",AA294&amp;AB294&amp;AC294&amp;AD294&amp;AE294&lt;&gt;検索!J$7),0,1)</f>
        <v>0</v>
      </c>
      <c r="AG294" s="23">
        <f t="shared" si="19"/>
        <v>0</v>
      </c>
      <c r="AH294" s="20">
        <f>IF(検索!K$3=0,R294,S294)</f>
        <v>0</v>
      </c>
      <c r="AI294" s="20">
        <f>IF(検索!K$5=0,Y294,Z294)</f>
        <v>0</v>
      </c>
      <c r="AJ294" s="20">
        <f>IF(検索!K$7=0,AF294,AG294)</f>
        <v>0</v>
      </c>
      <c r="AK294" s="38">
        <f>IF(IF(検索!J$5="00000",AH294,IF(検索!K$4=0,AH294+AI294,AH294*AI294)*IF(AND(検索!K$6=1,検索!J$7&lt;&gt;"00000"),AJ294,1)+IF(AND(検索!K$6=0,検索!J$7&lt;&gt;"00000"),AJ294,0))&gt;0,MAX($AK$2:AK293)+1,0)</f>
        <v>0</v>
      </c>
    </row>
    <row r="295" spans="7:37" ht="13.5" customHeight="1" x14ac:dyDescent="0.15">
      <c r="G295" s="3">
        <v>294</v>
      </c>
      <c r="H295" s="187">
        <f t="shared" si="16"/>
        <v>0</v>
      </c>
      <c r="I295" s="42"/>
      <c r="M295" s="21">
        <f>IF(OR(ISERROR(FIND(DBCS(検索!C$3),DBCS(B295))),検索!C$3=""),0,1)</f>
        <v>0</v>
      </c>
      <c r="N295" s="22">
        <f>IF(OR(ISERROR(FIND(DBCS(検索!D$3),DBCS(C295))),検索!D$3=""),0,1)</f>
        <v>0</v>
      </c>
      <c r="O295" s="22">
        <f>IF(OR(ISERROR(FIND(検索!E$3,D295)),検索!E$3=""),0,1)</f>
        <v>0</v>
      </c>
      <c r="P295" s="20">
        <f>IF(OR(ISERROR(FIND(検索!F$3,E295)),検索!F$3=""),0,1)</f>
        <v>0</v>
      </c>
      <c r="Q295" s="20">
        <f>IF(OR(ISERROR(FIND(検索!G$3,F295)),検索!G$3=""),0,1)</f>
        <v>0</v>
      </c>
      <c r="R295" s="20">
        <f>IF(OR(検索!J$3="00000",M295&amp;N295&amp;O295&amp;P295&amp;Q295&lt;&gt;検索!J$3),0,1)</f>
        <v>0</v>
      </c>
      <c r="S295" s="20">
        <f t="shared" si="17"/>
        <v>0</v>
      </c>
      <c r="T295" s="21">
        <f>IF(OR(ISERROR(FIND(DBCS(検索!C$5),DBCS(B295))),検索!C$5=""),0,1)</f>
        <v>0</v>
      </c>
      <c r="U295" s="22">
        <f>IF(OR(ISERROR(FIND(DBCS(検索!D$5),DBCS(C295))),検索!D$5=""),0,1)</f>
        <v>0</v>
      </c>
      <c r="V295" s="22">
        <f>IF(OR(ISERROR(FIND(検索!E$5,D295)),検索!E$5=""),0,1)</f>
        <v>0</v>
      </c>
      <c r="W295" s="22">
        <f>IF(OR(ISERROR(FIND(検索!F$5,E295)),検索!F$5=""),0,1)</f>
        <v>0</v>
      </c>
      <c r="X295" s="22">
        <f>IF(OR(ISERROR(FIND(検索!G$5,F295)),検索!G$5=""),0,1)</f>
        <v>0</v>
      </c>
      <c r="Y295" s="20">
        <f>IF(OR(検索!J$5="00000",T295&amp;U295&amp;V295&amp;W295&amp;X295&lt;&gt;検索!J$5),0,1)</f>
        <v>0</v>
      </c>
      <c r="Z295" s="23">
        <f t="shared" si="18"/>
        <v>0</v>
      </c>
      <c r="AA295" s="20">
        <f>IF(OR(ISERROR(FIND(DBCS(検索!C$7),DBCS(B295))),検索!C$7=""),0,1)</f>
        <v>0</v>
      </c>
      <c r="AB295" s="20">
        <f>IF(OR(ISERROR(FIND(DBCS(検索!D$7),DBCS(C295))),検索!D$7=""),0,1)</f>
        <v>0</v>
      </c>
      <c r="AC295" s="20">
        <f>IF(OR(ISERROR(FIND(検索!E$7,D295)),検索!E$7=""),0,1)</f>
        <v>0</v>
      </c>
      <c r="AD295" s="20">
        <f>IF(OR(ISERROR(FIND(検索!F$7,E295)),検索!F$7=""),0,1)</f>
        <v>0</v>
      </c>
      <c r="AE295" s="20">
        <f>IF(OR(ISERROR(FIND(検索!G$7,F295)),検索!G$7=""),0,1)</f>
        <v>0</v>
      </c>
      <c r="AF295" s="22">
        <f>IF(OR(検索!J$7="00000",AA295&amp;AB295&amp;AC295&amp;AD295&amp;AE295&lt;&gt;検索!J$7),0,1)</f>
        <v>0</v>
      </c>
      <c r="AG295" s="23">
        <f t="shared" si="19"/>
        <v>0</v>
      </c>
      <c r="AH295" s="20">
        <f>IF(検索!K$3=0,R295,S295)</f>
        <v>0</v>
      </c>
      <c r="AI295" s="20">
        <f>IF(検索!K$5=0,Y295,Z295)</f>
        <v>0</v>
      </c>
      <c r="AJ295" s="20">
        <f>IF(検索!K$7=0,AF295,AG295)</f>
        <v>0</v>
      </c>
      <c r="AK295" s="38">
        <f>IF(IF(検索!J$5="00000",AH295,IF(検索!K$4=0,AH295+AI295,AH295*AI295)*IF(AND(検索!K$6=1,検索!J$7&lt;&gt;"00000"),AJ295,1)+IF(AND(検索!K$6=0,検索!J$7&lt;&gt;"00000"),AJ295,0))&gt;0,MAX($AK$2:AK294)+1,0)</f>
        <v>0</v>
      </c>
    </row>
    <row r="296" spans="7:37" ht="13.5" customHeight="1" x14ac:dyDescent="0.15">
      <c r="G296" s="3">
        <v>295</v>
      </c>
      <c r="H296" s="187">
        <f t="shared" si="16"/>
        <v>0</v>
      </c>
      <c r="I296" s="42"/>
      <c r="M296" s="21">
        <f>IF(OR(ISERROR(FIND(DBCS(検索!C$3),DBCS(B296))),検索!C$3=""),0,1)</f>
        <v>0</v>
      </c>
      <c r="N296" s="22">
        <f>IF(OR(ISERROR(FIND(DBCS(検索!D$3),DBCS(C296))),検索!D$3=""),0,1)</f>
        <v>0</v>
      </c>
      <c r="O296" s="22">
        <f>IF(OR(ISERROR(FIND(検索!E$3,D296)),検索!E$3=""),0,1)</f>
        <v>0</v>
      </c>
      <c r="P296" s="20">
        <f>IF(OR(ISERROR(FIND(検索!F$3,E296)),検索!F$3=""),0,1)</f>
        <v>0</v>
      </c>
      <c r="Q296" s="20">
        <f>IF(OR(ISERROR(FIND(検索!G$3,F296)),検索!G$3=""),0,1)</f>
        <v>0</v>
      </c>
      <c r="R296" s="20">
        <f>IF(OR(検索!J$3="00000",M296&amp;N296&amp;O296&amp;P296&amp;Q296&lt;&gt;検索!J$3),0,1)</f>
        <v>0</v>
      </c>
      <c r="S296" s="20">
        <f t="shared" si="17"/>
        <v>0</v>
      </c>
      <c r="T296" s="21">
        <f>IF(OR(ISERROR(FIND(DBCS(検索!C$5),DBCS(B296))),検索!C$5=""),0,1)</f>
        <v>0</v>
      </c>
      <c r="U296" s="22">
        <f>IF(OR(ISERROR(FIND(DBCS(検索!D$5),DBCS(C296))),検索!D$5=""),0,1)</f>
        <v>0</v>
      </c>
      <c r="V296" s="22">
        <f>IF(OR(ISERROR(FIND(検索!E$5,D296)),検索!E$5=""),0,1)</f>
        <v>0</v>
      </c>
      <c r="W296" s="22">
        <f>IF(OR(ISERROR(FIND(検索!F$5,E296)),検索!F$5=""),0,1)</f>
        <v>0</v>
      </c>
      <c r="X296" s="22">
        <f>IF(OR(ISERROR(FIND(検索!G$5,F296)),検索!G$5=""),0,1)</f>
        <v>0</v>
      </c>
      <c r="Y296" s="20">
        <f>IF(OR(検索!J$5="00000",T296&amp;U296&amp;V296&amp;W296&amp;X296&lt;&gt;検索!J$5),0,1)</f>
        <v>0</v>
      </c>
      <c r="Z296" s="23">
        <f t="shared" si="18"/>
        <v>0</v>
      </c>
      <c r="AA296" s="20">
        <f>IF(OR(ISERROR(FIND(DBCS(検索!C$7),DBCS(B296))),検索!C$7=""),0,1)</f>
        <v>0</v>
      </c>
      <c r="AB296" s="20">
        <f>IF(OR(ISERROR(FIND(DBCS(検索!D$7),DBCS(C296))),検索!D$7=""),0,1)</f>
        <v>0</v>
      </c>
      <c r="AC296" s="20">
        <f>IF(OR(ISERROR(FIND(検索!E$7,D296)),検索!E$7=""),0,1)</f>
        <v>0</v>
      </c>
      <c r="AD296" s="20">
        <f>IF(OR(ISERROR(FIND(検索!F$7,E296)),検索!F$7=""),0,1)</f>
        <v>0</v>
      </c>
      <c r="AE296" s="20">
        <f>IF(OR(ISERROR(FIND(検索!G$7,F296)),検索!G$7=""),0,1)</f>
        <v>0</v>
      </c>
      <c r="AF296" s="22">
        <f>IF(OR(検索!J$7="00000",AA296&amp;AB296&amp;AC296&amp;AD296&amp;AE296&lt;&gt;検索!J$7),0,1)</f>
        <v>0</v>
      </c>
      <c r="AG296" s="23">
        <f t="shared" si="19"/>
        <v>0</v>
      </c>
      <c r="AH296" s="20">
        <f>IF(検索!K$3=0,R296,S296)</f>
        <v>0</v>
      </c>
      <c r="AI296" s="20">
        <f>IF(検索!K$5=0,Y296,Z296)</f>
        <v>0</v>
      </c>
      <c r="AJ296" s="20">
        <f>IF(検索!K$7=0,AF296,AG296)</f>
        <v>0</v>
      </c>
      <c r="AK296" s="38">
        <f>IF(IF(検索!J$5="00000",AH296,IF(検索!K$4=0,AH296+AI296,AH296*AI296)*IF(AND(検索!K$6=1,検索!J$7&lt;&gt;"00000"),AJ296,1)+IF(AND(検索!K$6=0,検索!J$7&lt;&gt;"00000"),AJ296,0))&gt;0,MAX($AK$2:AK295)+1,0)</f>
        <v>0</v>
      </c>
    </row>
    <row r="297" spans="7:37" ht="13.5" customHeight="1" x14ac:dyDescent="0.15">
      <c r="G297" s="3">
        <v>296</v>
      </c>
      <c r="H297" s="187">
        <f t="shared" si="16"/>
        <v>0</v>
      </c>
      <c r="I297" s="42"/>
      <c r="M297" s="21">
        <f>IF(OR(ISERROR(FIND(DBCS(検索!C$3),DBCS(B297))),検索!C$3=""),0,1)</f>
        <v>0</v>
      </c>
      <c r="N297" s="22">
        <f>IF(OR(ISERROR(FIND(DBCS(検索!D$3),DBCS(C297))),検索!D$3=""),0,1)</f>
        <v>0</v>
      </c>
      <c r="O297" s="22">
        <f>IF(OR(ISERROR(FIND(検索!E$3,D297)),検索!E$3=""),0,1)</f>
        <v>0</v>
      </c>
      <c r="P297" s="20">
        <f>IF(OR(ISERROR(FIND(検索!F$3,E297)),検索!F$3=""),0,1)</f>
        <v>0</v>
      </c>
      <c r="Q297" s="20">
        <f>IF(OR(ISERROR(FIND(検索!G$3,F297)),検索!G$3=""),0,1)</f>
        <v>0</v>
      </c>
      <c r="R297" s="20">
        <f>IF(OR(検索!J$3="00000",M297&amp;N297&amp;O297&amp;P297&amp;Q297&lt;&gt;検索!J$3),0,1)</f>
        <v>0</v>
      </c>
      <c r="S297" s="20">
        <f t="shared" si="17"/>
        <v>0</v>
      </c>
      <c r="T297" s="21">
        <f>IF(OR(ISERROR(FIND(DBCS(検索!C$5),DBCS(B297))),検索!C$5=""),0,1)</f>
        <v>0</v>
      </c>
      <c r="U297" s="22">
        <f>IF(OR(ISERROR(FIND(DBCS(検索!D$5),DBCS(C297))),検索!D$5=""),0,1)</f>
        <v>0</v>
      </c>
      <c r="V297" s="22">
        <f>IF(OR(ISERROR(FIND(検索!E$5,D297)),検索!E$5=""),0,1)</f>
        <v>0</v>
      </c>
      <c r="W297" s="22">
        <f>IF(OR(ISERROR(FIND(検索!F$5,E297)),検索!F$5=""),0,1)</f>
        <v>0</v>
      </c>
      <c r="X297" s="22">
        <f>IF(OR(ISERROR(FIND(検索!G$5,F297)),検索!G$5=""),0,1)</f>
        <v>0</v>
      </c>
      <c r="Y297" s="20">
        <f>IF(OR(検索!J$5="00000",T297&amp;U297&amp;V297&amp;W297&amp;X297&lt;&gt;検索!J$5),0,1)</f>
        <v>0</v>
      </c>
      <c r="Z297" s="23">
        <f t="shared" si="18"/>
        <v>0</v>
      </c>
      <c r="AA297" s="20">
        <f>IF(OR(ISERROR(FIND(DBCS(検索!C$7),DBCS(B297))),検索!C$7=""),0,1)</f>
        <v>0</v>
      </c>
      <c r="AB297" s="20">
        <f>IF(OR(ISERROR(FIND(DBCS(検索!D$7),DBCS(C297))),検索!D$7=""),0,1)</f>
        <v>0</v>
      </c>
      <c r="AC297" s="20">
        <f>IF(OR(ISERROR(FIND(検索!E$7,D297)),検索!E$7=""),0,1)</f>
        <v>0</v>
      </c>
      <c r="AD297" s="20">
        <f>IF(OR(ISERROR(FIND(検索!F$7,E297)),検索!F$7=""),0,1)</f>
        <v>0</v>
      </c>
      <c r="AE297" s="20">
        <f>IF(OR(ISERROR(FIND(検索!G$7,F297)),検索!G$7=""),0,1)</f>
        <v>0</v>
      </c>
      <c r="AF297" s="22">
        <f>IF(OR(検索!J$7="00000",AA297&amp;AB297&amp;AC297&amp;AD297&amp;AE297&lt;&gt;検索!J$7),0,1)</f>
        <v>0</v>
      </c>
      <c r="AG297" s="23">
        <f t="shared" si="19"/>
        <v>0</v>
      </c>
      <c r="AH297" s="20">
        <f>IF(検索!K$3=0,R297,S297)</f>
        <v>0</v>
      </c>
      <c r="AI297" s="20">
        <f>IF(検索!K$5=0,Y297,Z297)</f>
        <v>0</v>
      </c>
      <c r="AJ297" s="20">
        <f>IF(検索!K$7=0,AF297,AG297)</f>
        <v>0</v>
      </c>
      <c r="AK297" s="38">
        <f>IF(IF(検索!J$5="00000",AH297,IF(検索!K$4=0,AH297+AI297,AH297*AI297)*IF(AND(検索!K$6=1,検索!J$7&lt;&gt;"00000"),AJ297,1)+IF(AND(検索!K$6=0,検索!J$7&lt;&gt;"00000"),AJ297,0))&gt;0,MAX($AK$2:AK296)+1,0)</f>
        <v>0</v>
      </c>
    </row>
    <row r="298" spans="7:37" ht="13.5" customHeight="1" x14ac:dyDescent="0.15">
      <c r="G298" s="3">
        <v>297</v>
      </c>
      <c r="H298" s="187">
        <f t="shared" si="16"/>
        <v>0</v>
      </c>
      <c r="I298" s="42"/>
      <c r="M298" s="21">
        <f>IF(OR(ISERROR(FIND(DBCS(検索!C$3),DBCS(B298))),検索!C$3=""),0,1)</f>
        <v>0</v>
      </c>
      <c r="N298" s="22">
        <f>IF(OR(ISERROR(FIND(DBCS(検索!D$3),DBCS(C298))),検索!D$3=""),0,1)</f>
        <v>0</v>
      </c>
      <c r="O298" s="22">
        <f>IF(OR(ISERROR(FIND(検索!E$3,D298)),検索!E$3=""),0,1)</f>
        <v>0</v>
      </c>
      <c r="P298" s="20">
        <f>IF(OR(ISERROR(FIND(検索!F$3,E298)),検索!F$3=""),0,1)</f>
        <v>0</v>
      </c>
      <c r="Q298" s="20">
        <f>IF(OR(ISERROR(FIND(検索!G$3,F298)),検索!G$3=""),0,1)</f>
        <v>0</v>
      </c>
      <c r="R298" s="20">
        <f>IF(OR(検索!J$3="00000",M298&amp;N298&amp;O298&amp;P298&amp;Q298&lt;&gt;検索!J$3),0,1)</f>
        <v>0</v>
      </c>
      <c r="S298" s="20">
        <f t="shared" si="17"/>
        <v>0</v>
      </c>
      <c r="T298" s="21">
        <f>IF(OR(ISERROR(FIND(DBCS(検索!C$5),DBCS(B298))),検索!C$5=""),0,1)</f>
        <v>0</v>
      </c>
      <c r="U298" s="22">
        <f>IF(OR(ISERROR(FIND(DBCS(検索!D$5),DBCS(C298))),検索!D$5=""),0,1)</f>
        <v>0</v>
      </c>
      <c r="V298" s="22">
        <f>IF(OR(ISERROR(FIND(検索!E$5,D298)),検索!E$5=""),0,1)</f>
        <v>0</v>
      </c>
      <c r="W298" s="22">
        <f>IF(OR(ISERROR(FIND(検索!F$5,E298)),検索!F$5=""),0,1)</f>
        <v>0</v>
      </c>
      <c r="X298" s="22">
        <f>IF(OR(ISERROR(FIND(検索!G$5,F298)),検索!G$5=""),0,1)</f>
        <v>0</v>
      </c>
      <c r="Y298" s="20">
        <f>IF(OR(検索!J$5="00000",T298&amp;U298&amp;V298&amp;W298&amp;X298&lt;&gt;検索!J$5),0,1)</f>
        <v>0</v>
      </c>
      <c r="Z298" s="23">
        <f t="shared" si="18"/>
        <v>0</v>
      </c>
      <c r="AA298" s="20">
        <f>IF(OR(ISERROR(FIND(DBCS(検索!C$7),DBCS(B298))),検索!C$7=""),0,1)</f>
        <v>0</v>
      </c>
      <c r="AB298" s="20">
        <f>IF(OR(ISERROR(FIND(DBCS(検索!D$7),DBCS(C298))),検索!D$7=""),0,1)</f>
        <v>0</v>
      </c>
      <c r="AC298" s="20">
        <f>IF(OR(ISERROR(FIND(検索!E$7,D298)),検索!E$7=""),0,1)</f>
        <v>0</v>
      </c>
      <c r="AD298" s="20">
        <f>IF(OR(ISERROR(FIND(検索!F$7,E298)),検索!F$7=""),0,1)</f>
        <v>0</v>
      </c>
      <c r="AE298" s="20">
        <f>IF(OR(ISERROR(FIND(検索!G$7,F298)),検索!G$7=""),0,1)</f>
        <v>0</v>
      </c>
      <c r="AF298" s="22">
        <f>IF(OR(検索!J$7="00000",AA298&amp;AB298&amp;AC298&amp;AD298&amp;AE298&lt;&gt;検索!J$7),0,1)</f>
        <v>0</v>
      </c>
      <c r="AG298" s="23">
        <f t="shared" si="19"/>
        <v>0</v>
      </c>
      <c r="AH298" s="20">
        <f>IF(検索!K$3=0,R298,S298)</f>
        <v>0</v>
      </c>
      <c r="AI298" s="20">
        <f>IF(検索!K$5=0,Y298,Z298)</f>
        <v>0</v>
      </c>
      <c r="AJ298" s="20">
        <f>IF(検索!K$7=0,AF298,AG298)</f>
        <v>0</v>
      </c>
      <c r="AK298" s="38">
        <f>IF(IF(検索!J$5="00000",AH298,IF(検索!K$4=0,AH298+AI298,AH298*AI298)*IF(AND(検索!K$6=1,検索!J$7&lt;&gt;"00000"),AJ298,1)+IF(AND(検索!K$6=0,検索!J$7&lt;&gt;"00000"),AJ298,0))&gt;0,MAX($AK$2:AK297)+1,0)</f>
        <v>0</v>
      </c>
    </row>
    <row r="299" spans="7:37" ht="13.5" customHeight="1" x14ac:dyDescent="0.15">
      <c r="G299" s="3">
        <v>298</v>
      </c>
      <c r="H299" s="187">
        <f t="shared" si="16"/>
        <v>0</v>
      </c>
      <c r="I299" s="42"/>
      <c r="M299" s="21">
        <f>IF(OR(ISERROR(FIND(DBCS(検索!C$3),DBCS(B299))),検索!C$3=""),0,1)</f>
        <v>0</v>
      </c>
      <c r="N299" s="22">
        <f>IF(OR(ISERROR(FIND(DBCS(検索!D$3),DBCS(C299))),検索!D$3=""),0,1)</f>
        <v>0</v>
      </c>
      <c r="O299" s="22">
        <f>IF(OR(ISERROR(FIND(検索!E$3,D299)),検索!E$3=""),0,1)</f>
        <v>0</v>
      </c>
      <c r="P299" s="20">
        <f>IF(OR(ISERROR(FIND(検索!F$3,E299)),検索!F$3=""),0,1)</f>
        <v>0</v>
      </c>
      <c r="Q299" s="20">
        <f>IF(OR(ISERROR(FIND(検索!G$3,F299)),検索!G$3=""),0,1)</f>
        <v>0</v>
      </c>
      <c r="R299" s="20">
        <f>IF(OR(検索!J$3="00000",M299&amp;N299&amp;O299&amp;P299&amp;Q299&lt;&gt;検索!J$3),0,1)</f>
        <v>0</v>
      </c>
      <c r="S299" s="20">
        <f t="shared" si="17"/>
        <v>0</v>
      </c>
      <c r="T299" s="21">
        <f>IF(OR(ISERROR(FIND(DBCS(検索!C$5),DBCS(B299))),検索!C$5=""),0,1)</f>
        <v>0</v>
      </c>
      <c r="U299" s="22">
        <f>IF(OR(ISERROR(FIND(DBCS(検索!D$5),DBCS(C299))),検索!D$5=""),0,1)</f>
        <v>0</v>
      </c>
      <c r="V299" s="22">
        <f>IF(OR(ISERROR(FIND(検索!E$5,D299)),検索!E$5=""),0,1)</f>
        <v>0</v>
      </c>
      <c r="W299" s="22">
        <f>IF(OR(ISERROR(FIND(検索!F$5,E299)),検索!F$5=""),0,1)</f>
        <v>0</v>
      </c>
      <c r="X299" s="22">
        <f>IF(OR(ISERROR(FIND(検索!G$5,F299)),検索!G$5=""),0,1)</f>
        <v>0</v>
      </c>
      <c r="Y299" s="20">
        <f>IF(OR(検索!J$5="00000",T299&amp;U299&amp;V299&amp;W299&amp;X299&lt;&gt;検索!J$5),0,1)</f>
        <v>0</v>
      </c>
      <c r="Z299" s="23">
        <f t="shared" si="18"/>
        <v>0</v>
      </c>
      <c r="AA299" s="20">
        <f>IF(OR(ISERROR(FIND(DBCS(検索!C$7),DBCS(B299))),検索!C$7=""),0,1)</f>
        <v>0</v>
      </c>
      <c r="AB299" s="20">
        <f>IF(OR(ISERROR(FIND(DBCS(検索!D$7),DBCS(C299))),検索!D$7=""),0,1)</f>
        <v>0</v>
      </c>
      <c r="AC299" s="20">
        <f>IF(OR(ISERROR(FIND(検索!E$7,D299)),検索!E$7=""),0,1)</f>
        <v>0</v>
      </c>
      <c r="AD299" s="20">
        <f>IF(OR(ISERROR(FIND(検索!F$7,E299)),検索!F$7=""),0,1)</f>
        <v>0</v>
      </c>
      <c r="AE299" s="20">
        <f>IF(OR(ISERROR(FIND(検索!G$7,F299)),検索!G$7=""),0,1)</f>
        <v>0</v>
      </c>
      <c r="AF299" s="22">
        <f>IF(OR(検索!J$7="00000",AA299&amp;AB299&amp;AC299&amp;AD299&amp;AE299&lt;&gt;検索!J$7),0,1)</f>
        <v>0</v>
      </c>
      <c r="AG299" s="23">
        <f t="shared" si="19"/>
        <v>0</v>
      </c>
      <c r="AH299" s="20">
        <f>IF(検索!K$3=0,R299,S299)</f>
        <v>0</v>
      </c>
      <c r="AI299" s="20">
        <f>IF(検索!K$5=0,Y299,Z299)</f>
        <v>0</v>
      </c>
      <c r="AJ299" s="20">
        <f>IF(検索!K$7=0,AF299,AG299)</f>
        <v>0</v>
      </c>
      <c r="AK299" s="38">
        <f>IF(IF(検索!J$5="00000",AH299,IF(検索!K$4=0,AH299+AI299,AH299*AI299)*IF(AND(検索!K$6=1,検索!J$7&lt;&gt;"00000"),AJ299,1)+IF(AND(検索!K$6=0,検索!J$7&lt;&gt;"00000"),AJ299,0))&gt;0,MAX($AK$2:AK298)+1,0)</f>
        <v>0</v>
      </c>
    </row>
    <row r="300" spans="7:37" ht="13.5" customHeight="1" x14ac:dyDescent="0.15">
      <c r="G300" s="3">
        <v>299</v>
      </c>
      <c r="H300" s="187">
        <f t="shared" si="16"/>
        <v>0</v>
      </c>
      <c r="I300" s="42"/>
      <c r="M300" s="21">
        <f>IF(OR(ISERROR(FIND(DBCS(検索!C$3),DBCS(B300))),検索!C$3=""),0,1)</f>
        <v>0</v>
      </c>
      <c r="N300" s="22">
        <f>IF(OR(ISERROR(FIND(DBCS(検索!D$3),DBCS(C300))),検索!D$3=""),0,1)</f>
        <v>0</v>
      </c>
      <c r="O300" s="22">
        <f>IF(OR(ISERROR(FIND(検索!E$3,D300)),検索!E$3=""),0,1)</f>
        <v>0</v>
      </c>
      <c r="P300" s="20">
        <f>IF(OR(ISERROR(FIND(検索!F$3,E300)),検索!F$3=""),0,1)</f>
        <v>0</v>
      </c>
      <c r="Q300" s="20">
        <f>IF(OR(ISERROR(FIND(検索!G$3,F300)),検索!G$3=""),0,1)</f>
        <v>0</v>
      </c>
      <c r="R300" s="20">
        <f>IF(OR(検索!J$3="00000",M300&amp;N300&amp;O300&amp;P300&amp;Q300&lt;&gt;検索!J$3),0,1)</f>
        <v>0</v>
      </c>
      <c r="S300" s="20">
        <f t="shared" si="17"/>
        <v>0</v>
      </c>
      <c r="T300" s="21">
        <f>IF(OR(ISERROR(FIND(DBCS(検索!C$5),DBCS(B300))),検索!C$5=""),0,1)</f>
        <v>0</v>
      </c>
      <c r="U300" s="22">
        <f>IF(OR(ISERROR(FIND(DBCS(検索!D$5),DBCS(C300))),検索!D$5=""),0,1)</f>
        <v>0</v>
      </c>
      <c r="V300" s="22">
        <f>IF(OR(ISERROR(FIND(検索!E$5,D300)),検索!E$5=""),0,1)</f>
        <v>0</v>
      </c>
      <c r="W300" s="22">
        <f>IF(OR(ISERROR(FIND(検索!F$5,E300)),検索!F$5=""),0,1)</f>
        <v>0</v>
      </c>
      <c r="X300" s="22">
        <f>IF(OR(ISERROR(FIND(検索!G$5,F300)),検索!G$5=""),0,1)</f>
        <v>0</v>
      </c>
      <c r="Y300" s="20">
        <f>IF(OR(検索!J$5="00000",T300&amp;U300&amp;V300&amp;W300&amp;X300&lt;&gt;検索!J$5),0,1)</f>
        <v>0</v>
      </c>
      <c r="Z300" s="23">
        <f t="shared" si="18"/>
        <v>0</v>
      </c>
      <c r="AA300" s="20">
        <f>IF(OR(ISERROR(FIND(DBCS(検索!C$7),DBCS(B300))),検索!C$7=""),0,1)</f>
        <v>0</v>
      </c>
      <c r="AB300" s="20">
        <f>IF(OR(ISERROR(FIND(DBCS(検索!D$7),DBCS(C300))),検索!D$7=""),0,1)</f>
        <v>0</v>
      </c>
      <c r="AC300" s="20">
        <f>IF(OR(ISERROR(FIND(検索!E$7,D300)),検索!E$7=""),0,1)</f>
        <v>0</v>
      </c>
      <c r="AD300" s="20">
        <f>IF(OR(ISERROR(FIND(検索!F$7,E300)),検索!F$7=""),0,1)</f>
        <v>0</v>
      </c>
      <c r="AE300" s="20">
        <f>IF(OR(ISERROR(FIND(検索!G$7,F300)),検索!G$7=""),0,1)</f>
        <v>0</v>
      </c>
      <c r="AF300" s="22">
        <f>IF(OR(検索!J$7="00000",AA300&amp;AB300&amp;AC300&amp;AD300&amp;AE300&lt;&gt;検索!J$7),0,1)</f>
        <v>0</v>
      </c>
      <c r="AG300" s="23">
        <f t="shared" si="19"/>
        <v>0</v>
      </c>
      <c r="AH300" s="20">
        <f>IF(検索!K$3=0,R300,S300)</f>
        <v>0</v>
      </c>
      <c r="AI300" s="20">
        <f>IF(検索!K$5=0,Y300,Z300)</f>
        <v>0</v>
      </c>
      <c r="AJ300" s="20">
        <f>IF(検索!K$7=0,AF300,AG300)</f>
        <v>0</v>
      </c>
      <c r="AK300" s="38">
        <f>IF(IF(検索!J$5="00000",AH300,IF(検索!K$4=0,AH300+AI300,AH300*AI300)*IF(AND(検索!K$6=1,検索!J$7&lt;&gt;"00000"),AJ300,1)+IF(AND(検索!K$6=0,検索!J$7&lt;&gt;"00000"),AJ300,0))&gt;0,MAX($AK$2:AK299)+1,0)</f>
        <v>0</v>
      </c>
    </row>
    <row r="301" spans="7:37" ht="13.5" customHeight="1" x14ac:dyDescent="0.15">
      <c r="G301" s="3">
        <v>300</v>
      </c>
      <c r="H301" s="187">
        <f t="shared" si="16"/>
        <v>0</v>
      </c>
      <c r="I301" s="42"/>
      <c r="M301" s="21">
        <f>IF(OR(ISERROR(FIND(DBCS(検索!C$3),DBCS(B301))),検索!C$3=""),0,1)</f>
        <v>0</v>
      </c>
      <c r="N301" s="22">
        <f>IF(OR(ISERROR(FIND(DBCS(検索!D$3),DBCS(C301))),検索!D$3=""),0,1)</f>
        <v>0</v>
      </c>
      <c r="O301" s="22">
        <f>IF(OR(ISERROR(FIND(検索!E$3,D301)),検索!E$3=""),0,1)</f>
        <v>0</v>
      </c>
      <c r="P301" s="20">
        <f>IF(OR(ISERROR(FIND(検索!F$3,E301)),検索!F$3=""),0,1)</f>
        <v>0</v>
      </c>
      <c r="Q301" s="20">
        <f>IF(OR(ISERROR(FIND(検索!G$3,F301)),検索!G$3=""),0,1)</f>
        <v>0</v>
      </c>
      <c r="R301" s="20">
        <f>IF(OR(検索!J$3="00000",M301&amp;N301&amp;O301&amp;P301&amp;Q301&lt;&gt;検索!J$3),0,1)</f>
        <v>0</v>
      </c>
      <c r="S301" s="20">
        <f t="shared" si="17"/>
        <v>0</v>
      </c>
      <c r="T301" s="21">
        <f>IF(OR(ISERROR(FIND(DBCS(検索!C$5),DBCS(B301))),検索!C$5=""),0,1)</f>
        <v>0</v>
      </c>
      <c r="U301" s="22">
        <f>IF(OR(ISERROR(FIND(DBCS(検索!D$5),DBCS(C301))),検索!D$5=""),0,1)</f>
        <v>0</v>
      </c>
      <c r="V301" s="22">
        <f>IF(OR(ISERROR(FIND(検索!E$5,D301)),検索!E$5=""),0,1)</f>
        <v>0</v>
      </c>
      <c r="W301" s="22">
        <f>IF(OR(ISERROR(FIND(検索!F$5,E301)),検索!F$5=""),0,1)</f>
        <v>0</v>
      </c>
      <c r="X301" s="22">
        <f>IF(OR(ISERROR(FIND(検索!G$5,F301)),検索!G$5=""),0,1)</f>
        <v>0</v>
      </c>
      <c r="Y301" s="20">
        <f>IF(OR(検索!J$5="00000",T301&amp;U301&amp;V301&amp;W301&amp;X301&lt;&gt;検索!J$5),0,1)</f>
        <v>0</v>
      </c>
      <c r="Z301" s="23">
        <f t="shared" si="18"/>
        <v>0</v>
      </c>
      <c r="AA301" s="20">
        <f>IF(OR(ISERROR(FIND(DBCS(検索!C$7),DBCS(B301))),検索!C$7=""),0,1)</f>
        <v>0</v>
      </c>
      <c r="AB301" s="20">
        <f>IF(OR(ISERROR(FIND(DBCS(検索!D$7),DBCS(C301))),検索!D$7=""),0,1)</f>
        <v>0</v>
      </c>
      <c r="AC301" s="20">
        <f>IF(OR(ISERROR(FIND(検索!E$7,D301)),検索!E$7=""),0,1)</f>
        <v>0</v>
      </c>
      <c r="AD301" s="20">
        <f>IF(OR(ISERROR(FIND(検索!F$7,E301)),検索!F$7=""),0,1)</f>
        <v>0</v>
      </c>
      <c r="AE301" s="20">
        <f>IF(OR(ISERROR(FIND(検索!G$7,F301)),検索!G$7=""),0,1)</f>
        <v>0</v>
      </c>
      <c r="AF301" s="22">
        <f>IF(OR(検索!J$7="00000",AA301&amp;AB301&amp;AC301&amp;AD301&amp;AE301&lt;&gt;検索!J$7),0,1)</f>
        <v>0</v>
      </c>
      <c r="AG301" s="23">
        <f t="shared" si="19"/>
        <v>0</v>
      </c>
      <c r="AH301" s="20">
        <f>IF(検索!K$3=0,R301,S301)</f>
        <v>0</v>
      </c>
      <c r="AI301" s="20">
        <f>IF(検索!K$5=0,Y301,Z301)</f>
        <v>0</v>
      </c>
      <c r="AJ301" s="20">
        <f>IF(検索!K$7=0,AF301,AG301)</f>
        <v>0</v>
      </c>
      <c r="AK301" s="38">
        <f>IF(IF(検索!J$5="00000",AH301,IF(検索!K$4=0,AH301+AI301,AH301*AI301)*IF(AND(検索!K$6=1,検索!J$7&lt;&gt;"00000"),AJ301,1)+IF(AND(検索!K$6=0,検索!J$7&lt;&gt;"00000"),AJ301,0))&gt;0,MAX($AK$2:AK300)+1,0)</f>
        <v>0</v>
      </c>
    </row>
    <row r="302" spans="7:37" ht="13.5" customHeight="1" x14ac:dyDescent="0.15">
      <c r="G302" s="3">
        <v>301</v>
      </c>
      <c r="H302" s="187">
        <f t="shared" si="16"/>
        <v>0</v>
      </c>
      <c r="I302" s="42"/>
      <c r="M302" s="21">
        <f>IF(OR(ISERROR(FIND(DBCS(検索!C$3),DBCS(B302))),検索!C$3=""),0,1)</f>
        <v>0</v>
      </c>
      <c r="N302" s="22">
        <f>IF(OR(ISERROR(FIND(DBCS(検索!D$3),DBCS(C302))),検索!D$3=""),0,1)</f>
        <v>0</v>
      </c>
      <c r="O302" s="22">
        <f>IF(OR(ISERROR(FIND(検索!E$3,D302)),検索!E$3=""),0,1)</f>
        <v>0</v>
      </c>
      <c r="P302" s="20">
        <f>IF(OR(ISERROR(FIND(検索!F$3,E302)),検索!F$3=""),0,1)</f>
        <v>0</v>
      </c>
      <c r="Q302" s="20">
        <f>IF(OR(ISERROR(FIND(検索!G$3,F302)),検索!G$3=""),0,1)</f>
        <v>0</v>
      </c>
      <c r="R302" s="20">
        <f>IF(OR(検索!J$3="00000",M302&amp;N302&amp;O302&amp;P302&amp;Q302&lt;&gt;検索!J$3),0,1)</f>
        <v>0</v>
      </c>
      <c r="S302" s="20">
        <f t="shared" si="17"/>
        <v>0</v>
      </c>
      <c r="T302" s="21">
        <f>IF(OR(ISERROR(FIND(DBCS(検索!C$5),DBCS(B302))),検索!C$5=""),0,1)</f>
        <v>0</v>
      </c>
      <c r="U302" s="22">
        <f>IF(OR(ISERROR(FIND(DBCS(検索!D$5),DBCS(C302))),検索!D$5=""),0,1)</f>
        <v>0</v>
      </c>
      <c r="V302" s="22">
        <f>IF(OR(ISERROR(FIND(検索!E$5,D302)),検索!E$5=""),0,1)</f>
        <v>0</v>
      </c>
      <c r="W302" s="22">
        <f>IF(OR(ISERROR(FIND(検索!F$5,E302)),検索!F$5=""),0,1)</f>
        <v>0</v>
      </c>
      <c r="X302" s="22">
        <f>IF(OR(ISERROR(FIND(検索!G$5,F302)),検索!G$5=""),0,1)</f>
        <v>0</v>
      </c>
      <c r="Y302" s="20">
        <f>IF(OR(検索!J$5="00000",T302&amp;U302&amp;V302&amp;W302&amp;X302&lt;&gt;検索!J$5),0,1)</f>
        <v>0</v>
      </c>
      <c r="Z302" s="23">
        <f t="shared" si="18"/>
        <v>0</v>
      </c>
      <c r="AA302" s="20">
        <f>IF(OR(ISERROR(FIND(DBCS(検索!C$7),DBCS(B302))),検索!C$7=""),0,1)</f>
        <v>0</v>
      </c>
      <c r="AB302" s="20">
        <f>IF(OR(ISERROR(FIND(DBCS(検索!D$7),DBCS(C302))),検索!D$7=""),0,1)</f>
        <v>0</v>
      </c>
      <c r="AC302" s="20">
        <f>IF(OR(ISERROR(FIND(検索!E$7,D302)),検索!E$7=""),0,1)</f>
        <v>0</v>
      </c>
      <c r="AD302" s="20">
        <f>IF(OR(ISERROR(FIND(検索!F$7,E302)),検索!F$7=""),0,1)</f>
        <v>0</v>
      </c>
      <c r="AE302" s="20">
        <f>IF(OR(ISERROR(FIND(検索!G$7,F302)),検索!G$7=""),0,1)</f>
        <v>0</v>
      </c>
      <c r="AF302" s="22">
        <f>IF(OR(検索!J$7="00000",AA302&amp;AB302&amp;AC302&amp;AD302&amp;AE302&lt;&gt;検索!J$7),0,1)</f>
        <v>0</v>
      </c>
      <c r="AG302" s="23">
        <f t="shared" si="19"/>
        <v>0</v>
      </c>
      <c r="AH302" s="20">
        <f>IF(検索!K$3=0,R302,S302)</f>
        <v>0</v>
      </c>
      <c r="AI302" s="20">
        <f>IF(検索!K$5=0,Y302,Z302)</f>
        <v>0</v>
      </c>
      <c r="AJ302" s="20">
        <f>IF(検索!K$7=0,AF302,AG302)</f>
        <v>0</v>
      </c>
      <c r="AK302" s="38">
        <f>IF(IF(検索!J$5="00000",AH302,IF(検索!K$4=0,AH302+AI302,AH302*AI302)*IF(AND(検索!K$6=1,検索!J$7&lt;&gt;"00000"),AJ302,1)+IF(AND(検索!K$6=0,検索!J$7&lt;&gt;"00000"),AJ302,0))&gt;0,MAX($AK$2:AK301)+1,0)</f>
        <v>0</v>
      </c>
    </row>
    <row r="303" spans="7:37" ht="13.5" customHeight="1" x14ac:dyDescent="0.15">
      <c r="G303" s="3">
        <v>302</v>
      </c>
      <c r="H303" s="187">
        <f t="shared" si="16"/>
        <v>0</v>
      </c>
      <c r="I303" s="42"/>
      <c r="M303" s="21">
        <f>IF(OR(ISERROR(FIND(DBCS(検索!C$3),DBCS(B303))),検索!C$3=""),0,1)</f>
        <v>0</v>
      </c>
      <c r="N303" s="22">
        <f>IF(OR(ISERROR(FIND(DBCS(検索!D$3),DBCS(C303))),検索!D$3=""),0,1)</f>
        <v>0</v>
      </c>
      <c r="O303" s="22">
        <f>IF(OR(ISERROR(FIND(検索!E$3,D303)),検索!E$3=""),0,1)</f>
        <v>0</v>
      </c>
      <c r="P303" s="20">
        <f>IF(OR(ISERROR(FIND(検索!F$3,E303)),検索!F$3=""),0,1)</f>
        <v>0</v>
      </c>
      <c r="Q303" s="20">
        <f>IF(OR(ISERROR(FIND(検索!G$3,F303)),検索!G$3=""),0,1)</f>
        <v>0</v>
      </c>
      <c r="R303" s="20">
        <f>IF(OR(検索!J$3="00000",M303&amp;N303&amp;O303&amp;P303&amp;Q303&lt;&gt;検索!J$3),0,1)</f>
        <v>0</v>
      </c>
      <c r="S303" s="20">
        <f t="shared" si="17"/>
        <v>0</v>
      </c>
      <c r="T303" s="21">
        <f>IF(OR(ISERROR(FIND(DBCS(検索!C$5),DBCS(B303))),検索!C$5=""),0,1)</f>
        <v>0</v>
      </c>
      <c r="U303" s="22">
        <f>IF(OR(ISERROR(FIND(DBCS(検索!D$5),DBCS(C303))),検索!D$5=""),0,1)</f>
        <v>0</v>
      </c>
      <c r="V303" s="22">
        <f>IF(OR(ISERROR(FIND(検索!E$5,D303)),検索!E$5=""),0,1)</f>
        <v>0</v>
      </c>
      <c r="W303" s="22">
        <f>IF(OR(ISERROR(FIND(検索!F$5,E303)),検索!F$5=""),0,1)</f>
        <v>0</v>
      </c>
      <c r="X303" s="22">
        <f>IF(OR(ISERROR(FIND(検索!G$5,F303)),検索!G$5=""),0,1)</f>
        <v>0</v>
      </c>
      <c r="Y303" s="20">
        <f>IF(OR(検索!J$5="00000",T303&amp;U303&amp;V303&amp;W303&amp;X303&lt;&gt;検索!J$5),0,1)</f>
        <v>0</v>
      </c>
      <c r="Z303" s="23">
        <f t="shared" si="18"/>
        <v>0</v>
      </c>
      <c r="AA303" s="20">
        <f>IF(OR(ISERROR(FIND(DBCS(検索!C$7),DBCS(B303))),検索!C$7=""),0,1)</f>
        <v>0</v>
      </c>
      <c r="AB303" s="20">
        <f>IF(OR(ISERROR(FIND(DBCS(検索!D$7),DBCS(C303))),検索!D$7=""),0,1)</f>
        <v>0</v>
      </c>
      <c r="AC303" s="20">
        <f>IF(OR(ISERROR(FIND(検索!E$7,D303)),検索!E$7=""),0,1)</f>
        <v>0</v>
      </c>
      <c r="AD303" s="20">
        <f>IF(OR(ISERROR(FIND(検索!F$7,E303)),検索!F$7=""),0,1)</f>
        <v>0</v>
      </c>
      <c r="AE303" s="20">
        <f>IF(OR(ISERROR(FIND(検索!G$7,F303)),検索!G$7=""),0,1)</f>
        <v>0</v>
      </c>
      <c r="AF303" s="22">
        <f>IF(OR(検索!J$7="00000",AA303&amp;AB303&amp;AC303&amp;AD303&amp;AE303&lt;&gt;検索!J$7),0,1)</f>
        <v>0</v>
      </c>
      <c r="AG303" s="23">
        <f t="shared" si="19"/>
        <v>0</v>
      </c>
      <c r="AH303" s="20">
        <f>IF(検索!K$3=0,R303,S303)</f>
        <v>0</v>
      </c>
      <c r="AI303" s="20">
        <f>IF(検索!K$5=0,Y303,Z303)</f>
        <v>0</v>
      </c>
      <c r="AJ303" s="20">
        <f>IF(検索!K$7=0,AF303,AG303)</f>
        <v>0</v>
      </c>
      <c r="AK303" s="38">
        <f>IF(IF(検索!J$5="00000",AH303,IF(検索!K$4=0,AH303+AI303,AH303*AI303)*IF(AND(検索!K$6=1,検索!J$7&lt;&gt;"00000"),AJ303,1)+IF(AND(検索!K$6=0,検索!J$7&lt;&gt;"00000"),AJ303,0))&gt;0,MAX($AK$2:AK302)+1,0)</f>
        <v>0</v>
      </c>
    </row>
    <row r="304" spans="7:37" ht="13.5" customHeight="1" x14ac:dyDescent="0.15">
      <c r="G304" s="3">
        <v>303</v>
      </c>
      <c r="H304" s="187">
        <f t="shared" si="16"/>
        <v>0</v>
      </c>
      <c r="I304" s="42"/>
      <c r="M304" s="21">
        <f>IF(OR(ISERROR(FIND(DBCS(検索!C$3),DBCS(B304))),検索!C$3=""),0,1)</f>
        <v>0</v>
      </c>
      <c r="N304" s="22">
        <f>IF(OR(ISERROR(FIND(DBCS(検索!D$3),DBCS(C304))),検索!D$3=""),0,1)</f>
        <v>0</v>
      </c>
      <c r="O304" s="22">
        <f>IF(OR(ISERROR(FIND(検索!E$3,D304)),検索!E$3=""),0,1)</f>
        <v>0</v>
      </c>
      <c r="P304" s="20">
        <f>IF(OR(ISERROR(FIND(検索!F$3,E304)),検索!F$3=""),0,1)</f>
        <v>0</v>
      </c>
      <c r="Q304" s="20">
        <f>IF(OR(ISERROR(FIND(検索!G$3,F304)),検索!G$3=""),0,1)</f>
        <v>0</v>
      </c>
      <c r="R304" s="20">
        <f>IF(OR(検索!J$3="00000",M304&amp;N304&amp;O304&amp;P304&amp;Q304&lt;&gt;検索!J$3),0,1)</f>
        <v>0</v>
      </c>
      <c r="S304" s="20">
        <f t="shared" si="17"/>
        <v>0</v>
      </c>
      <c r="T304" s="21">
        <f>IF(OR(ISERROR(FIND(DBCS(検索!C$5),DBCS(B304))),検索!C$5=""),0,1)</f>
        <v>0</v>
      </c>
      <c r="U304" s="22">
        <f>IF(OR(ISERROR(FIND(DBCS(検索!D$5),DBCS(C304))),検索!D$5=""),0,1)</f>
        <v>0</v>
      </c>
      <c r="V304" s="22">
        <f>IF(OR(ISERROR(FIND(検索!E$5,D304)),検索!E$5=""),0,1)</f>
        <v>0</v>
      </c>
      <c r="W304" s="22">
        <f>IF(OR(ISERROR(FIND(検索!F$5,E304)),検索!F$5=""),0,1)</f>
        <v>0</v>
      </c>
      <c r="X304" s="22">
        <f>IF(OR(ISERROR(FIND(検索!G$5,F304)),検索!G$5=""),0,1)</f>
        <v>0</v>
      </c>
      <c r="Y304" s="20">
        <f>IF(OR(検索!J$5="00000",T304&amp;U304&amp;V304&amp;W304&amp;X304&lt;&gt;検索!J$5),0,1)</f>
        <v>0</v>
      </c>
      <c r="Z304" s="23">
        <f t="shared" si="18"/>
        <v>0</v>
      </c>
      <c r="AA304" s="20">
        <f>IF(OR(ISERROR(FIND(DBCS(検索!C$7),DBCS(B304))),検索!C$7=""),0,1)</f>
        <v>0</v>
      </c>
      <c r="AB304" s="20">
        <f>IF(OR(ISERROR(FIND(DBCS(検索!D$7),DBCS(C304))),検索!D$7=""),0,1)</f>
        <v>0</v>
      </c>
      <c r="AC304" s="20">
        <f>IF(OR(ISERROR(FIND(検索!E$7,D304)),検索!E$7=""),0,1)</f>
        <v>0</v>
      </c>
      <c r="AD304" s="20">
        <f>IF(OR(ISERROR(FIND(検索!F$7,E304)),検索!F$7=""),0,1)</f>
        <v>0</v>
      </c>
      <c r="AE304" s="20">
        <f>IF(OR(ISERROR(FIND(検索!G$7,F304)),検索!G$7=""),0,1)</f>
        <v>0</v>
      </c>
      <c r="AF304" s="22">
        <f>IF(OR(検索!J$7="00000",AA304&amp;AB304&amp;AC304&amp;AD304&amp;AE304&lt;&gt;検索!J$7),0,1)</f>
        <v>0</v>
      </c>
      <c r="AG304" s="23">
        <f t="shared" si="19"/>
        <v>0</v>
      </c>
      <c r="AH304" s="20">
        <f>IF(検索!K$3=0,R304,S304)</f>
        <v>0</v>
      </c>
      <c r="AI304" s="20">
        <f>IF(検索!K$5=0,Y304,Z304)</f>
        <v>0</v>
      </c>
      <c r="AJ304" s="20">
        <f>IF(検索!K$7=0,AF304,AG304)</f>
        <v>0</v>
      </c>
      <c r="AK304" s="38">
        <f>IF(IF(検索!J$5="00000",AH304,IF(検索!K$4=0,AH304+AI304,AH304*AI304)*IF(AND(検索!K$6=1,検索!J$7&lt;&gt;"00000"),AJ304,1)+IF(AND(検索!K$6=0,検索!J$7&lt;&gt;"00000"),AJ304,0))&gt;0,MAX($AK$2:AK303)+1,0)</f>
        <v>0</v>
      </c>
    </row>
    <row r="305" spans="7:37" ht="13.5" customHeight="1" x14ac:dyDescent="0.15">
      <c r="G305" s="3">
        <v>304</v>
      </c>
      <c r="H305" s="187">
        <f t="shared" si="16"/>
        <v>0</v>
      </c>
      <c r="I305" s="42"/>
      <c r="M305" s="21">
        <f>IF(OR(ISERROR(FIND(DBCS(検索!C$3),DBCS(B305))),検索!C$3=""),0,1)</f>
        <v>0</v>
      </c>
      <c r="N305" s="22">
        <f>IF(OR(ISERROR(FIND(DBCS(検索!D$3),DBCS(C305))),検索!D$3=""),0,1)</f>
        <v>0</v>
      </c>
      <c r="O305" s="22">
        <f>IF(OR(ISERROR(FIND(検索!E$3,D305)),検索!E$3=""),0,1)</f>
        <v>0</v>
      </c>
      <c r="P305" s="20">
        <f>IF(OR(ISERROR(FIND(検索!F$3,E305)),検索!F$3=""),0,1)</f>
        <v>0</v>
      </c>
      <c r="Q305" s="20">
        <f>IF(OR(ISERROR(FIND(検索!G$3,F305)),検索!G$3=""),0,1)</f>
        <v>0</v>
      </c>
      <c r="R305" s="20">
        <f>IF(OR(検索!J$3="00000",M305&amp;N305&amp;O305&amp;P305&amp;Q305&lt;&gt;検索!J$3),0,1)</f>
        <v>0</v>
      </c>
      <c r="S305" s="20">
        <f t="shared" si="17"/>
        <v>0</v>
      </c>
      <c r="T305" s="21">
        <f>IF(OR(ISERROR(FIND(DBCS(検索!C$5),DBCS(B305))),検索!C$5=""),0,1)</f>
        <v>0</v>
      </c>
      <c r="U305" s="22">
        <f>IF(OR(ISERROR(FIND(DBCS(検索!D$5),DBCS(C305))),検索!D$5=""),0,1)</f>
        <v>0</v>
      </c>
      <c r="V305" s="22">
        <f>IF(OR(ISERROR(FIND(検索!E$5,D305)),検索!E$5=""),0,1)</f>
        <v>0</v>
      </c>
      <c r="W305" s="22">
        <f>IF(OR(ISERROR(FIND(検索!F$5,E305)),検索!F$5=""),0,1)</f>
        <v>0</v>
      </c>
      <c r="X305" s="22">
        <f>IF(OR(ISERROR(FIND(検索!G$5,F305)),検索!G$5=""),0,1)</f>
        <v>0</v>
      </c>
      <c r="Y305" s="20">
        <f>IF(OR(検索!J$5="00000",T305&amp;U305&amp;V305&amp;W305&amp;X305&lt;&gt;検索!J$5),0,1)</f>
        <v>0</v>
      </c>
      <c r="Z305" s="23">
        <f t="shared" si="18"/>
        <v>0</v>
      </c>
      <c r="AA305" s="20">
        <f>IF(OR(ISERROR(FIND(DBCS(検索!C$7),DBCS(B305))),検索!C$7=""),0,1)</f>
        <v>0</v>
      </c>
      <c r="AB305" s="20">
        <f>IF(OR(ISERROR(FIND(DBCS(検索!D$7),DBCS(C305))),検索!D$7=""),0,1)</f>
        <v>0</v>
      </c>
      <c r="AC305" s="20">
        <f>IF(OR(ISERROR(FIND(検索!E$7,D305)),検索!E$7=""),0,1)</f>
        <v>0</v>
      </c>
      <c r="AD305" s="20">
        <f>IF(OR(ISERROR(FIND(検索!F$7,E305)),検索!F$7=""),0,1)</f>
        <v>0</v>
      </c>
      <c r="AE305" s="20">
        <f>IF(OR(ISERROR(FIND(検索!G$7,F305)),検索!G$7=""),0,1)</f>
        <v>0</v>
      </c>
      <c r="AF305" s="22">
        <f>IF(OR(検索!J$7="00000",AA305&amp;AB305&amp;AC305&amp;AD305&amp;AE305&lt;&gt;検索!J$7),0,1)</f>
        <v>0</v>
      </c>
      <c r="AG305" s="23">
        <f t="shared" si="19"/>
        <v>0</v>
      </c>
      <c r="AH305" s="20">
        <f>IF(検索!K$3=0,R305,S305)</f>
        <v>0</v>
      </c>
      <c r="AI305" s="20">
        <f>IF(検索!K$5=0,Y305,Z305)</f>
        <v>0</v>
      </c>
      <c r="AJ305" s="20">
        <f>IF(検索!K$7=0,AF305,AG305)</f>
        <v>0</v>
      </c>
      <c r="AK305" s="38">
        <f>IF(IF(検索!J$5="00000",AH305,IF(検索!K$4=0,AH305+AI305,AH305*AI305)*IF(AND(検索!K$6=1,検索!J$7&lt;&gt;"00000"),AJ305,1)+IF(AND(検索!K$6=0,検索!J$7&lt;&gt;"00000"),AJ305,0))&gt;0,MAX($AK$2:AK304)+1,0)</f>
        <v>0</v>
      </c>
    </row>
    <row r="306" spans="7:37" ht="13.5" customHeight="1" x14ac:dyDescent="0.15">
      <c r="G306" s="3">
        <v>305</v>
      </c>
      <c r="H306" s="187">
        <f t="shared" si="16"/>
        <v>0</v>
      </c>
      <c r="I306" s="42"/>
      <c r="M306" s="21">
        <f>IF(OR(ISERROR(FIND(DBCS(検索!C$3),DBCS(B306))),検索!C$3=""),0,1)</f>
        <v>0</v>
      </c>
      <c r="N306" s="22">
        <f>IF(OR(ISERROR(FIND(DBCS(検索!D$3),DBCS(C306))),検索!D$3=""),0,1)</f>
        <v>0</v>
      </c>
      <c r="O306" s="22">
        <f>IF(OR(ISERROR(FIND(検索!E$3,D306)),検索!E$3=""),0,1)</f>
        <v>0</v>
      </c>
      <c r="P306" s="20">
        <f>IF(OR(ISERROR(FIND(検索!F$3,E306)),検索!F$3=""),0,1)</f>
        <v>0</v>
      </c>
      <c r="Q306" s="20">
        <f>IF(OR(ISERROR(FIND(検索!G$3,F306)),検索!G$3=""),0,1)</f>
        <v>0</v>
      </c>
      <c r="R306" s="20">
        <f>IF(OR(検索!J$3="00000",M306&amp;N306&amp;O306&amp;P306&amp;Q306&lt;&gt;検索!J$3),0,1)</f>
        <v>0</v>
      </c>
      <c r="S306" s="20">
        <f t="shared" si="17"/>
        <v>0</v>
      </c>
      <c r="T306" s="21">
        <f>IF(OR(ISERROR(FIND(DBCS(検索!C$5),DBCS(B306))),検索!C$5=""),0,1)</f>
        <v>0</v>
      </c>
      <c r="U306" s="22">
        <f>IF(OR(ISERROR(FIND(DBCS(検索!D$5),DBCS(C306))),検索!D$5=""),0,1)</f>
        <v>0</v>
      </c>
      <c r="V306" s="22">
        <f>IF(OR(ISERROR(FIND(検索!E$5,D306)),検索!E$5=""),0,1)</f>
        <v>0</v>
      </c>
      <c r="W306" s="22">
        <f>IF(OR(ISERROR(FIND(検索!F$5,E306)),検索!F$5=""),0,1)</f>
        <v>0</v>
      </c>
      <c r="X306" s="22">
        <f>IF(OR(ISERROR(FIND(検索!G$5,F306)),検索!G$5=""),0,1)</f>
        <v>0</v>
      </c>
      <c r="Y306" s="20">
        <f>IF(OR(検索!J$5="00000",T306&amp;U306&amp;V306&amp;W306&amp;X306&lt;&gt;検索!J$5),0,1)</f>
        <v>0</v>
      </c>
      <c r="Z306" s="23">
        <f t="shared" si="18"/>
        <v>0</v>
      </c>
      <c r="AA306" s="20">
        <f>IF(OR(ISERROR(FIND(DBCS(検索!C$7),DBCS(B306))),検索!C$7=""),0,1)</f>
        <v>0</v>
      </c>
      <c r="AB306" s="20">
        <f>IF(OR(ISERROR(FIND(DBCS(検索!D$7),DBCS(C306))),検索!D$7=""),0,1)</f>
        <v>0</v>
      </c>
      <c r="AC306" s="20">
        <f>IF(OR(ISERROR(FIND(検索!E$7,D306)),検索!E$7=""),0,1)</f>
        <v>0</v>
      </c>
      <c r="AD306" s="20">
        <f>IF(OR(ISERROR(FIND(検索!F$7,E306)),検索!F$7=""),0,1)</f>
        <v>0</v>
      </c>
      <c r="AE306" s="20">
        <f>IF(OR(ISERROR(FIND(検索!G$7,F306)),検索!G$7=""),0,1)</f>
        <v>0</v>
      </c>
      <c r="AF306" s="22">
        <f>IF(OR(検索!J$7="00000",AA306&amp;AB306&amp;AC306&amp;AD306&amp;AE306&lt;&gt;検索!J$7),0,1)</f>
        <v>0</v>
      </c>
      <c r="AG306" s="23">
        <f t="shared" si="19"/>
        <v>0</v>
      </c>
      <c r="AH306" s="20">
        <f>IF(検索!K$3=0,R306,S306)</f>
        <v>0</v>
      </c>
      <c r="AI306" s="20">
        <f>IF(検索!K$5=0,Y306,Z306)</f>
        <v>0</v>
      </c>
      <c r="AJ306" s="20">
        <f>IF(検索!K$7=0,AF306,AG306)</f>
        <v>0</v>
      </c>
      <c r="AK306" s="38">
        <f>IF(IF(検索!J$5="00000",AH306,IF(検索!K$4=0,AH306+AI306,AH306*AI306)*IF(AND(検索!K$6=1,検索!J$7&lt;&gt;"00000"),AJ306,1)+IF(AND(検索!K$6=0,検索!J$7&lt;&gt;"00000"),AJ306,0))&gt;0,MAX($AK$2:AK305)+1,0)</f>
        <v>0</v>
      </c>
    </row>
    <row r="307" spans="7:37" ht="13.5" customHeight="1" x14ac:dyDescent="0.15">
      <c r="G307" s="3">
        <v>306</v>
      </c>
      <c r="H307" s="187">
        <f t="shared" si="16"/>
        <v>0</v>
      </c>
      <c r="I307" s="42"/>
      <c r="M307" s="21">
        <f>IF(OR(ISERROR(FIND(DBCS(検索!C$3),DBCS(B307))),検索!C$3=""),0,1)</f>
        <v>0</v>
      </c>
      <c r="N307" s="22">
        <f>IF(OR(ISERROR(FIND(DBCS(検索!D$3),DBCS(C307))),検索!D$3=""),0,1)</f>
        <v>0</v>
      </c>
      <c r="O307" s="22">
        <f>IF(OR(ISERROR(FIND(検索!E$3,D307)),検索!E$3=""),0,1)</f>
        <v>0</v>
      </c>
      <c r="P307" s="20">
        <f>IF(OR(ISERROR(FIND(検索!F$3,E307)),検索!F$3=""),0,1)</f>
        <v>0</v>
      </c>
      <c r="Q307" s="20">
        <f>IF(OR(ISERROR(FIND(検索!G$3,F307)),検索!G$3=""),0,1)</f>
        <v>0</v>
      </c>
      <c r="R307" s="20">
        <f>IF(OR(検索!J$3="00000",M307&amp;N307&amp;O307&amp;P307&amp;Q307&lt;&gt;検索!J$3),0,1)</f>
        <v>0</v>
      </c>
      <c r="S307" s="20">
        <f t="shared" si="17"/>
        <v>0</v>
      </c>
      <c r="T307" s="21">
        <f>IF(OR(ISERROR(FIND(DBCS(検索!C$5),DBCS(B307))),検索!C$5=""),0,1)</f>
        <v>0</v>
      </c>
      <c r="U307" s="22">
        <f>IF(OR(ISERROR(FIND(DBCS(検索!D$5),DBCS(C307))),検索!D$5=""),0,1)</f>
        <v>0</v>
      </c>
      <c r="V307" s="22">
        <f>IF(OR(ISERROR(FIND(検索!E$5,D307)),検索!E$5=""),0,1)</f>
        <v>0</v>
      </c>
      <c r="W307" s="22">
        <f>IF(OR(ISERROR(FIND(検索!F$5,E307)),検索!F$5=""),0,1)</f>
        <v>0</v>
      </c>
      <c r="X307" s="22">
        <f>IF(OR(ISERROR(FIND(検索!G$5,F307)),検索!G$5=""),0,1)</f>
        <v>0</v>
      </c>
      <c r="Y307" s="20">
        <f>IF(OR(検索!J$5="00000",T307&amp;U307&amp;V307&amp;W307&amp;X307&lt;&gt;検索!J$5),0,1)</f>
        <v>0</v>
      </c>
      <c r="Z307" s="23">
        <f t="shared" si="18"/>
        <v>0</v>
      </c>
      <c r="AA307" s="20">
        <f>IF(OR(ISERROR(FIND(DBCS(検索!C$7),DBCS(B307))),検索!C$7=""),0,1)</f>
        <v>0</v>
      </c>
      <c r="AB307" s="20">
        <f>IF(OR(ISERROR(FIND(DBCS(検索!D$7),DBCS(C307))),検索!D$7=""),0,1)</f>
        <v>0</v>
      </c>
      <c r="AC307" s="20">
        <f>IF(OR(ISERROR(FIND(検索!E$7,D307)),検索!E$7=""),0,1)</f>
        <v>0</v>
      </c>
      <c r="AD307" s="20">
        <f>IF(OR(ISERROR(FIND(検索!F$7,E307)),検索!F$7=""),0,1)</f>
        <v>0</v>
      </c>
      <c r="AE307" s="20">
        <f>IF(OR(ISERROR(FIND(検索!G$7,F307)),検索!G$7=""),0,1)</f>
        <v>0</v>
      </c>
      <c r="AF307" s="22">
        <f>IF(OR(検索!J$7="00000",AA307&amp;AB307&amp;AC307&amp;AD307&amp;AE307&lt;&gt;検索!J$7),0,1)</f>
        <v>0</v>
      </c>
      <c r="AG307" s="23">
        <f t="shared" si="19"/>
        <v>0</v>
      </c>
      <c r="AH307" s="20">
        <f>IF(検索!K$3=0,R307,S307)</f>
        <v>0</v>
      </c>
      <c r="AI307" s="20">
        <f>IF(検索!K$5=0,Y307,Z307)</f>
        <v>0</v>
      </c>
      <c r="AJ307" s="20">
        <f>IF(検索!K$7=0,AF307,AG307)</f>
        <v>0</v>
      </c>
      <c r="AK307" s="38">
        <f>IF(IF(検索!J$5="00000",AH307,IF(検索!K$4=0,AH307+AI307,AH307*AI307)*IF(AND(検索!K$6=1,検索!J$7&lt;&gt;"00000"),AJ307,1)+IF(AND(検索!K$6=0,検索!J$7&lt;&gt;"00000"),AJ307,0))&gt;0,MAX($AK$2:AK306)+1,0)</f>
        <v>0</v>
      </c>
    </row>
    <row r="308" spans="7:37" ht="13.5" customHeight="1" x14ac:dyDescent="0.15">
      <c r="G308" s="3">
        <v>307</v>
      </c>
      <c r="H308" s="187">
        <f t="shared" si="16"/>
        <v>0</v>
      </c>
      <c r="I308" s="42"/>
      <c r="M308" s="21">
        <f>IF(OR(ISERROR(FIND(DBCS(検索!C$3),DBCS(B308))),検索!C$3=""),0,1)</f>
        <v>0</v>
      </c>
      <c r="N308" s="22">
        <f>IF(OR(ISERROR(FIND(DBCS(検索!D$3),DBCS(C308))),検索!D$3=""),0,1)</f>
        <v>0</v>
      </c>
      <c r="O308" s="22">
        <f>IF(OR(ISERROR(FIND(検索!E$3,D308)),検索!E$3=""),0,1)</f>
        <v>0</v>
      </c>
      <c r="P308" s="20">
        <f>IF(OR(ISERROR(FIND(検索!F$3,E308)),検索!F$3=""),0,1)</f>
        <v>0</v>
      </c>
      <c r="Q308" s="20">
        <f>IF(OR(ISERROR(FIND(検索!G$3,F308)),検索!G$3=""),0,1)</f>
        <v>0</v>
      </c>
      <c r="R308" s="20">
        <f>IF(OR(検索!J$3="00000",M308&amp;N308&amp;O308&amp;P308&amp;Q308&lt;&gt;検索!J$3),0,1)</f>
        <v>0</v>
      </c>
      <c r="S308" s="20">
        <f t="shared" si="17"/>
        <v>0</v>
      </c>
      <c r="T308" s="21">
        <f>IF(OR(ISERROR(FIND(DBCS(検索!C$5),DBCS(B308))),検索!C$5=""),0,1)</f>
        <v>0</v>
      </c>
      <c r="U308" s="22">
        <f>IF(OR(ISERROR(FIND(DBCS(検索!D$5),DBCS(C308))),検索!D$5=""),0,1)</f>
        <v>0</v>
      </c>
      <c r="V308" s="22">
        <f>IF(OR(ISERROR(FIND(検索!E$5,D308)),検索!E$5=""),0,1)</f>
        <v>0</v>
      </c>
      <c r="W308" s="22">
        <f>IF(OR(ISERROR(FIND(検索!F$5,E308)),検索!F$5=""),0,1)</f>
        <v>0</v>
      </c>
      <c r="X308" s="22">
        <f>IF(OR(ISERROR(FIND(検索!G$5,F308)),検索!G$5=""),0,1)</f>
        <v>0</v>
      </c>
      <c r="Y308" s="20">
        <f>IF(OR(検索!J$5="00000",T308&amp;U308&amp;V308&amp;W308&amp;X308&lt;&gt;検索!J$5),0,1)</f>
        <v>0</v>
      </c>
      <c r="Z308" s="23">
        <f t="shared" si="18"/>
        <v>0</v>
      </c>
      <c r="AA308" s="20">
        <f>IF(OR(ISERROR(FIND(DBCS(検索!C$7),DBCS(B308))),検索!C$7=""),0,1)</f>
        <v>0</v>
      </c>
      <c r="AB308" s="20">
        <f>IF(OR(ISERROR(FIND(DBCS(検索!D$7),DBCS(C308))),検索!D$7=""),0,1)</f>
        <v>0</v>
      </c>
      <c r="AC308" s="20">
        <f>IF(OR(ISERROR(FIND(検索!E$7,D308)),検索!E$7=""),0,1)</f>
        <v>0</v>
      </c>
      <c r="AD308" s="20">
        <f>IF(OR(ISERROR(FIND(検索!F$7,E308)),検索!F$7=""),0,1)</f>
        <v>0</v>
      </c>
      <c r="AE308" s="20">
        <f>IF(OR(ISERROR(FIND(検索!G$7,F308)),検索!G$7=""),0,1)</f>
        <v>0</v>
      </c>
      <c r="AF308" s="22">
        <f>IF(OR(検索!J$7="00000",AA308&amp;AB308&amp;AC308&amp;AD308&amp;AE308&lt;&gt;検索!J$7),0,1)</f>
        <v>0</v>
      </c>
      <c r="AG308" s="23">
        <f t="shared" si="19"/>
        <v>0</v>
      </c>
      <c r="AH308" s="20">
        <f>IF(検索!K$3=0,R308,S308)</f>
        <v>0</v>
      </c>
      <c r="AI308" s="20">
        <f>IF(検索!K$5=0,Y308,Z308)</f>
        <v>0</v>
      </c>
      <c r="AJ308" s="20">
        <f>IF(検索!K$7=0,AF308,AG308)</f>
        <v>0</v>
      </c>
      <c r="AK308" s="38">
        <f>IF(IF(検索!J$5="00000",AH308,IF(検索!K$4=0,AH308+AI308,AH308*AI308)*IF(AND(検索!K$6=1,検索!J$7&lt;&gt;"00000"),AJ308,1)+IF(AND(検索!K$6=0,検索!J$7&lt;&gt;"00000"),AJ308,0))&gt;0,MAX($AK$2:AK307)+1,0)</f>
        <v>0</v>
      </c>
    </row>
    <row r="309" spans="7:37" ht="13.5" customHeight="1" x14ac:dyDescent="0.15">
      <c r="G309" s="3">
        <v>308</v>
      </c>
      <c r="H309" s="187">
        <f t="shared" si="16"/>
        <v>0</v>
      </c>
      <c r="I309" s="42"/>
      <c r="M309" s="21">
        <f>IF(OR(ISERROR(FIND(DBCS(検索!C$3),DBCS(B309))),検索!C$3=""),0,1)</f>
        <v>0</v>
      </c>
      <c r="N309" s="22">
        <f>IF(OR(ISERROR(FIND(DBCS(検索!D$3),DBCS(C309))),検索!D$3=""),0,1)</f>
        <v>0</v>
      </c>
      <c r="O309" s="22">
        <f>IF(OR(ISERROR(FIND(検索!E$3,D309)),検索!E$3=""),0,1)</f>
        <v>0</v>
      </c>
      <c r="P309" s="20">
        <f>IF(OR(ISERROR(FIND(検索!F$3,E309)),検索!F$3=""),0,1)</f>
        <v>0</v>
      </c>
      <c r="Q309" s="20">
        <f>IF(OR(ISERROR(FIND(検索!G$3,F309)),検索!G$3=""),0,1)</f>
        <v>0</v>
      </c>
      <c r="R309" s="20">
        <f>IF(OR(検索!J$3="00000",M309&amp;N309&amp;O309&amp;P309&amp;Q309&lt;&gt;検索!J$3),0,1)</f>
        <v>0</v>
      </c>
      <c r="S309" s="20">
        <f t="shared" si="17"/>
        <v>0</v>
      </c>
      <c r="T309" s="21">
        <f>IF(OR(ISERROR(FIND(DBCS(検索!C$5),DBCS(B309))),検索!C$5=""),0,1)</f>
        <v>0</v>
      </c>
      <c r="U309" s="22">
        <f>IF(OR(ISERROR(FIND(DBCS(検索!D$5),DBCS(C309))),検索!D$5=""),0,1)</f>
        <v>0</v>
      </c>
      <c r="V309" s="22">
        <f>IF(OR(ISERROR(FIND(検索!E$5,D309)),検索!E$5=""),0,1)</f>
        <v>0</v>
      </c>
      <c r="W309" s="22">
        <f>IF(OR(ISERROR(FIND(検索!F$5,E309)),検索!F$5=""),0,1)</f>
        <v>0</v>
      </c>
      <c r="X309" s="22">
        <f>IF(OR(ISERROR(FIND(検索!G$5,F309)),検索!G$5=""),0,1)</f>
        <v>0</v>
      </c>
      <c r="Y309" s="20">
        <f>IF(OR(検索!J$5="00000",T309&amp;U309&amp;V309&amp;W309&amp;X309&lt;&gt;検索!J$5),0,1)</f>
        <v>0</v>
      </c>
      <c r="Z309" s="23">
        <f t="shared" si="18"/>
        <v>0</v>
      </c>
      <c r="AA309" s="20">
        <f>IF(OR(ISERROR(FIND(DBCS(検索!C$7),DBCS(B309))),検索!C$7=""),0,1)</f>
        <v>0</v>
      </c>
      <c r="AB309" s="20">
        <f>IF(OR(ISERROR(FIND(DBCS(検索!D$7),DBCS(C309))),検索!D$7=""),0,1)</f>
        <v>0</v>
      </c>
      <c r="AC309" s="20">
        <f>IF(OR(ISERROR(FIND(検索!E$7,D309)),検索!E$7=""),0,1)</f>
        <v>0</v>
      </c>
      <c r="AD309" s="20">
        <f>IF(OR(ISERROR(FIND(検索!F$7,E309)),検索!F$7=""),0,1)</f>
        <v>0</v>
      </c>
      <c r="AE309" s="20">
        <f>IF(OR(ISERROR(FIND(検索!G$7,F309)),検索!G$7=""),0,1)</f>
        <v>0</v>
      </c>
      <c r="AF309" s="22">
        <f>IF(OR(検索!J$7="00000",AA309&amp;AB309&amp;AC309&amp;AD309&amp;AE309&lt;&gt;検索!J$7),0,1)</f>
        <v>0</v>
      </c>
      <c r="AG309" s="23">
        <f t="shared" si="19"/>
        <v>0</v>
      </c>
      <c r="AH309" s="20">
        <f>IF(検索!K$3=0,R309,S309)</f>
        <v>0</v>
      </c>
      <c r="AI309" s="20">
        <f>IF(検索!K$5=0,Y309,Z309)</f>
        <v>0</v>
      </c>
      <c r="AJ309" s="20">
        <f>IF(検索!K$7=0,AF309,AG309)</f>
        <v>0</v>
      </c>
      <c r="AK309" s="38">
        <f>IF(IF(検索!J$5="00000",AH309,IF(検索!K$4=0,AH309+AI309,AH309*AI309)*IF(AND(検索!K$6=1,検索!J$7&lt;&gt;"00000"),AJ309,1)+IF(AND(検索!K$6=0,検索!J$7&lt;&gt;"00000"),AJ309,0))&gt;0,MAX($AK$2:AK308)+1,0)</f>
        <v>0</v>
      </c>
    </row>
    <row r="310" spans="7:37" ht="13.5" customHeight="1" x14ac:dyDescent="0.15">
      <c r="G310" s="3">
        <v>309</v>
      </c>
      <c r="H310" s="187">
        <f t="shared" si="16"/>
        <v>0</v>
      </c>
      <c r="I310" s="42"/>
      <c r="M310" s="21">
        <f>IF(OR(ISERROR(FIND(DBCS(検索!C$3),DBCS(B310))),検索!C$3=""),0,1)</f>
        <v>0</v>
      </c>
      <c r="N310" s="22">
        <f>IF(OR(ISERROR(FIND(DBCS(検索!D$3),DBCS(C310))),検索!D$3=""),0,1)</f>
        <v>0</v>
      </c>
      <c r="O310" s="22">
        <f>IF(OR(ISERROR(FIND(検索!E$3,D310)),検索!E$3=""),0,1)</f>
        <v>0</v>
      </c>
      <c r="P310" s="20">
        <f>IF(OR(ISERROR(FIND(検索!F$3,E310)),検索!F$3=""),0,1)</f>
        <v>0</v>
      </c>
      <c r="Q310" s="20">
        <f>IF(OR(ISERROR(FIND(検索!G$3,F310)),検索!G$3=""),0,1)</f>
        <v>0</v>
      </c>
      <c r="R310" s="20">
        <f>IF(OR(検索!J$3="00000",M310&amp;N310&amp;O310&amp;P310&amp;Q310&lt;&gt;検索!J$3),0,1)</f>
        <v>0</v>
      </c>
      <c r="S310" s="20">
        <f t="shared" si="17"/>
        <v>0</v>
      </c>
      <c r="T310" s="21">
        <f>IF(OR(ISERROR(FIND(DBCS(検索!C$5),DBCS(B310))),検索!C$5=""),0,1)</f>
        <v>0</v>
      </c>
      <c r="U310" s="22">
        <f>IF(OR(ISERROR(FIND(DBCS(検索!D$5),DBCS(C310))),検索!D$5=""),0,1)</f>
        <v>0</v>
      </c>
      <c r="V310" s="22">
        <f>IF(OR(ISERROR(FIND(検索!E$5,D310)),検索!E$5=""),0,1)</f>
        <v>0</v>
      </c>
      <c r="W310" s="22">
        <f>IF(OR(ISERROR(FIND(検索!F$5,E310)),検索!F$5=""),0,1)</f>
        <v>0</v>
      </c>
      <c r="X310" s="22">
        <f>IF(OR(ISERROR(FIND(検索!G$5,F310)),検索!G$5=""),0,1)</f>
        <v>0</v>
      </c>
      <c r="Y310" s="20">
        <f>IF(OR(検索!J$5="00000",T310&amp;U310&amp;V310&amp;W310&amp;X310&lt;&gt;検索!J$5),0,1)</f>
        <v>0</v>
      </c>
      <c r="Z310" s="23">
        <f t="shared" si="18"/>
        <v>0</v>
      </c>
      <c r="AA310" s="20">
        <f>IF(OR(ISERROR(FIND(DBCS(検索!C$7),DBCS(B310))),検索!C$7=""),0,1)</f>
        <v>0</v>
      </c>
      <c r="AB310" s="20">
        <f>IF(OR(ISERROR(FIND(DBCS(検索!D$7),DBCS(C310))),検索!D$7=""),0,1)</f>
        <v>0</v>
      </c>
      <c r="AC310" s="20">
        <f>IF(OR(ISERROR(FIND(検索!E$7,D310)),検索!E$7=""),0,1)</f>
        <v>0</v>
      </c>
      <c r="AD310" s="20">
        <f>IF(OR(ISERROR(FIND(検索!F$7,E310)),検索!F$7=""),0,1)</f>
        <v>0</v>
      </c>
      <c r="AE310" s="20">
        <f>IF(OR(ISERROR(FIND(検索!G$7,F310)),検索!G$7=""),0,1)</f>
        <v>0</v>
      </c>
      <c r="AF310" s="22">
        <f>IF(OR(検索!J$7="00000",AA310&amp;AB310&amp;AC310&amp;AD310&amp;AE310&lt;&gt;検索!J$7),0,1)</f>
        <v>0</v>
      </c>
      <c r="AG310" s="23">
        <f t="shared" si="19"/>
        <v>0</v>
      </c>
      <c r="AH310" s="20">
        <f>IF(検索!K$3=0,R310,S310)</f>
        <v>0</v>
      </c>
      <c r="AI310" s="20">
        <f>IF(検索!K$5=0,Y310,Z310)</f>
        <v>0</v>
      </c>
      <c r="AJ310" s="20">
        <f>IF(検索!K$7=0,AF310,AG310)</f>
        <v>0</v>
      </c>
      <c r="AK310" s="38">
        <f>IF(IF(検索!J$5="00000",AH310,IF(検索!K$4=0,AH310+AI310,AH310*AI310)*IF(AND(検索!K$6=1,検索!J$7&lt;&gt;"00000"),AJ310,1)+IF(AND(検索!K$6=0,検索!J$7&lt;&gt;"00000"),AJ310,0))&gt;0,MAX($AK$2:AK309)+1,0)</f>
        <v>0</v>
      </c>
    </row>
    <row r="311" spans="7:37" ht="13.5" customHeight="1" x14ac:dyDescent="0.15">
      <c r="G311" s="3">
        <v>310</v>
      </c>
      <c r="H311" s="187">
        <f t="shared" si="16"/>
        <v>0</v>
      </c>
      <c r="I311" s="42"/>
      <c r="M311" s="21">
        <f>IF(OR(ISERROR(FIND(DBCS(検索!C$3),DBCS(B311))),検索!C$3=""),0,1)</f>
        <v>0</v>
      </c>
      <c r="N311" s="22">
        <f>IF(OR(ISERROR(FIND(DBCS(検索!D$3),DBCS(C311))),検索!D$3=""),0,1)</f>
        <v>0</v>
      </c>
      <c r="O311" s="22">
        <f>IF(OR(ISERROR(FIND(検索!E$3,D311)),検索!E$3=""),0,1)</f>
        <v>0</v>
      </c>
      <c r="P311" s="20">
        <f>IF(OR(ISERROR(FIND(検索!F$3,E311)),検索!F$3=""),0,1)</f>
        <v>0</v>
      </c>
      <c r="Q311" s="20">
        <f>IF(OR(ISERROR(FIND(検索!G$3,F311)),検索!G$3=""),0,1)</f>
        <v>0</v>
      </c>
      <c r="R311" s="20">
        <f>IF(OR(検索!J$3="00000",M311&amp;N311&amp;O311&amp;P311&amp;Q311&lt;&gt;検索!J$3),0,1)</f>
        <v>0</v>
      </c>
      <c r="S311" s="20">
        <f t="shared" si="17"/>
        <v>0</v>
      </c>
      <c r="T311" s="21">
        <f>IF(OR(ISERROR(FIND(DBCS(検索!C$5),DBCS(B311))),検索!C$5=""),0,1)</f>
        <v>0</v>
      </c>
      <c r="U311" s="22">
        <f>IF(OR(ISERROR(FIND(DBCS(検索!D$5),DBCS(C311))),検索!D$5=""),0,1)</f>
        <v>0</v>
      </c>
      <c r="V311" s="22">
        <f>IF(OR(ISERROR(FIND(検索!E$5,D311)),検索!E$5=""),0,1)</f>
        <v>0</v>
      </c>
      <c r="W311" s="22">
        <f>IF(OR(ISERROR(FIND(検索!F$5,E311)),検索!F$5=""),0,1)</f>
        <v>0</v>
      </c>
      <c r="X311" s="22">
        <f>IF(OR(ISERROR(FIND(検索!G$5,F311)),検索!G$5=""),0,1)</f>
        <v>0</v>
      </c>
      <c r="Y311" s="20">
        <f>IF(OR(検索!J$5="00000",T311&amp;U311&amp;V311&amp;W311&amp;X311&lt;&gt;検索!J$5),0,1)</f>
        <v>0</v>
      </c>
      <c r="Z311" s="23">
        <f t="shared" si="18"/>
        <v>0</v>
      </c>
      <c r="AA311" s="20">
        <f>IF(OR(ISERROR(FIND(DBCS(検索!C$7),DBCS(B311))),検索!C$7=""),0,1)</f>
        <v>0</v>
      </c>
      <c r="AB311" s="20">
        <f>IF(OR(ISERROR(FIND(DBCS(検索!D$7),DBCS(C311))),検索!D$7=""),0,1)</f>
        <v>0</v>
      </c>
      <c r="AC311" s="20">
        <f>IF(OR(ISERROR(FIND(検索!E$7,D311)),検索!E$7=""),0,1)</f>
        <v>0</v>
      </c>
      <c r="AD311" s="20">
        <f>IF(OR(ISERROR(FIND(検索!F$7,E311)),検索!F$7=""),0,1)</f>
        <v>0</v>
      </c>
      <c r="AE311" s="20">
        <f>IF(OR(ISERROR(FIND(検索!G$7,F311)),検索!G$7=""),0,1)</f>
        <v>0</v>
      </c>
      <c r="AF311" s="22">
        <f>IF(OR(検索!J$7="00000",AA311&amp;AB311&amp;AC311&amp;AD311&amp;AE311&lt;&gt;検索!J$7),0,1)</f>
        <v>0</v>
      </c>
      <c r="AG311" s="23">
        <f t="shared" si="19"/>
        <v>0</v>
      </c>
      <c r="AH311" s="20">
        <f>IF(検索!K$3=0,R311,S311)</f>
        <v>0</v>
      </c>
      <c r="AI311" s="20">
        <f>IF(検索!K$5=0,Y311,Z311)</f>
        <v>0</v>
      </c>
      <c r="AJ311" s="20">
        <f>IF(検索!K$7=0,AF311,AG311)</f>
        <v>0</v>
      </c>
      <c r="AK311" s="38">
        <f>IF(IF(検索!J$5="00000",AH311,IF(検索!K$4=0,AH311+AI311,AH311*AI311)*IF(AND(検索!K$6=1,検索!J$7&lt;&gt;"00000"),AJ311,1)+IF(AND(検索!K$6=0,検索!J$7&lt;&gt;"00000"),AJ311,0))&gt;0,MAX($AK$2:AK310)+1,0)</f>
        <v>0</v>
      </c>
    </row>
    <row r="312" spans="7:37" ht="13.5" customHeight="1" x14ac:dyDescent="0.15">
      <c r="G312" s="3">
        <v>311</v>
      </c>
      <c r="H312" s="187">
        <f t="shared" si="16"/>
        <v>0</v>
      </c>
      <c r="I312" s="42"/>
      <c r="M312" s="21">
        <f>IF(OR(ISERROR(FIND(DBCS(検索!C$3),DBCS(B312))),検索!C$3=""),0,1)</f>
        <v>0</v>
      </c>
      <c r="N312" s="22">
        <f>IF(OR(ISERROR(FIND(DBCS(検索!D$3),DBCS(C312))),検索!D$3=""),0,1)</f>
        <v>0</v>
      </c>
      <c r="O312" s="22">
        <f>IF(OR(ISERROR(FIND(検索!E$3,D312)),検索!E$3=""),0,1)</f>
        <v>0</v>
      </c>
      <c r="P312" s="20">
        <f>IF(OR(ISERROR(FIND(検索!F$3,E312)),検索!F$3=""),0,1)</f>
        <v>0</v>
      </c>
      <c r="Q312" s="20">
        <f>IF(OR(ISERROR(FIND(検索!G$3,F312)),検索!G$3=""),0,1)</f>
        <v>0</v>
      </c>
      <c r="R312" s="20">
        <f>IF(OR(検索!J$3="00000",M312&amp;N312&amp;O312&amp;P312&amp;Q312&lt;&gt;検索!J$3),0,1)</f>
        <v>0</v>
      </c>
      <c r="S312" s="20">
        <f t="shared" si="17"/>
        <v>0</v>
      </c>
      <c r="T312" s="21">
        <f>IF(OR(ISERROR(FIND(DBCS(検索!C$5),DBCS(B312))),検索!C$5=""),0,1)</f>
        <v>0</v>
      </c>
      <c r="U312" s="22">
        <f>IF(OR(ISERROR(FIND(DBCS(検索!D$5),DBCS(C312))),検索!D$5=""),0,1)</f>
        <v>0</v>
      </c>
      <c r="V312" s="22">
        <f>IF(OR(ISERROR(FIND(検索!E$5,D312)),検索!E$5=""),0,1)</f>
        <v>0</v>
      </c>
      <c r="W312" s="22">
        <f>IF(OR(ISERROR(FIND(検索!F$5,E312)),検索!F$5=""),0,1)</f>
        <v>0</v>
      </c>
      <c r="X312" s="22">
        <f>IF(OR(ISERROR(FIND(検索!G$5,F312)),検索!G$5=""),0,1)</f>
        <v>0</v>
      </c>
      <c r="Y312" s="20">
        <f>IF(OR(検索!J$5="00000",T312&amp;U312&amp;V312&amp;W312&amp;X312&lt;&gt;検索!J$5),0,1)</f>
        <v>0</v>
      </c>
      <c r="Z312" s="23">
        <f t="shared" si="18"/>
        <v>0</v>
      </c>
      <c r="AA312" s="20">
        <f>IF(OR(ISERROR(FIND(DBCS(検索!C$7),DBCS(B312))),検索!C$7=""),0,1)</f>
        <v>0</v>
      </c>
      <c r="AB312" s="20">
        <f>IF(OR(ISERROR(FIND(DBCS(検索!D$7),DBCS(C312))),検索!D$7=""),0,1)</f>
        <v>0</v>
      </c>
      <c r="AC312" s="20">
        <f>IF(OR(ISERROR(FIND(検索!E$7,D312)),検索!E$7=""),0,1)</f>
        <v>0</v>
      </c>
      <c r="AD312" s="20">
        <f>IF(OR(ISERROR(FIND(検索!F$7,E312)),検索!F$7=""),0,1)</f>
        <v>0</v>
      </c>
      <c r="AE312" s="20">
        <f>IF(OR(ISERROR(FIND(検索!G$7,F312)),検索!G$7=""),0,1)</f>
        <v>0</v>
      </c>
      <c r="AF312" s="22">
        <f>IF(OR(検索!J$7="00000",AA312&amp;AB312&amp;AC312&amp;AD312&amp;AE312&lt;&gt;検索!J$7),0,1)</f>
        <v>0</v>
      </c>
      <c r="AG312" s="23">
        <f t="shared" si="19"/>
        <v>0</v>
      </c>
      <c r="AH312" s="20">
        <f>IF(検索!K$3=0,R312,S312)</f>
        <v>0</v>
      </c>
      <c r="AI312" s="20">
        <f>IF(検索!K$5=0,Y312,Z312)</f>
        <v>0</v>
      </c>
      <c r="AJ312" s="20">
        <f>IF(検索!K$7=0,AF312,AG312)</f>
        <v>0</v>
      </c>
      <c r="AK312" s="38">
        <f>IF(IF(検索!J$5="00000",AH312,IF(検索!K$4=0,AH312+AI312,AH312*AI312)*IF(AND(検索!K$6=1,検索!J$7&lt;&gt;"00000"),AJ312,1)+IF(AND(検索!K$6=0,検索!J$7&lt;&gt;"00000"),AJ312,0))&gt;0,MAX($AK$2:AK311)+1,0)</f>
        <v>0</v>
      </c>
    </row>
    <row r="313" spans="7:37" ht="13.5" customHeight="1" x14ac:dyDescent="0.15">
      <c r="G313" s="3">
        <v>312</v>
      </c>
      <c r="H313" s="187">
        <f t="shared" si="16"/>
        <v>0</v>
      </c>
      <c r="I313" s="42"/>
      <c r="M313" s="21">
        <f>IF(OR(ISERROR(FIND(DBCS(検索!C$3),DBCS(B313))),検索!C$3=""),0,1)</f>
        <v>0</v>
      </c>
      <c r="N313" s="22">
        <f>IF(OR(ISERROR(FIND(DBCS(検索!D$3),DBCS(C313))),検索!D$3=""),0,1)</f>
        <v>0</v>
      </c>
      <c r="O313" s="22">
        <f>IF(OR(ISERROR(FIND(検索!E$3,D313)),検索!E$3=""),0,1)</f>
        <v>0</v>
      </c>
      <c r="P313" s="20">
        <f>IF(OR(ISERROR(FIND(検索!F$3,E313)),検索!F$3=""),0,1)</f>
        <v>0</v>
      </c>
      <c r="Q313" s="20">
        <f>IF(OR(ISERROR(FIND(検索!G$3,F313)),検索!G$3=""),0,1)</f>
        <v>0</v>
      </c>
      <c r="R313" s="20">
        <f>IF(OR(検索!J$3="00000",M313&amp;N313&amp;O313&amp;P313&amp;Q313&lt;&gt;検索!J$3),0,1)</f>
        <v>0</v>
      </c>
      <c r="S313" s="20">
        <f t="shared" si="17"/>
        <v>0</v>
      </c>
      <c r="T313" s="21">
        <f>IF(OR(ISERROR(FIND(DBCS(検索!C$5),DBCS(B313))),検索!C$5=""),0,1)</f>
        <v>0</v>
      </c>
      <c r="U313" s="22">
        <f>IF(OR(ISERROR(FIND(DBCS(検索!D$5),DBCS(C313))),検索!D$5=""),0,1)</f>
        <v>0</v>
      </c>
      <c r="V313" s="22">
        <f>IF(OR(ISERROR(FIND(検索!E$5,D313)),検索!E$5=""),0,1)</f>
        <v>0</v>
      </c>
      <c r="W313" s="22">
        <f>IF(OR(ISERROR(FIND(検索!F$5,E313)),検索!F$5=""),0,1)</f>
        <v>0</v>
      </c>
      <c r="X313" s="22">
        <f>IF(OR(ISERROR(FIND(検索!G$5,F313)),検索!G$5=""),0,1)</f>
        <v>0</v>
      </c>
      <c r="Y313" s="20">
        <f>IF(OR(検索!J$5="00000",T313&amp;U313&amp;V313&amp;W313&amp;X313&lt;&gt;検索!J$5),0,1)</f>
        <v>0</v>
      </c>
      <c r="Z313" s="23">
        <f t="shared" si="18"/>
        <v>0</v>
      </c>
      <c r="AA313" s="20">
        <f>IF(OR(ISERROR(FIND(DBCS(検索!C$7),DBCS(B313))),検索!C$7=""),0,1)</f>
        <v>0</v>
      </c>
      <c r="AB313" s="20">
        <f>IF(OR(ISERROR(FIND(DBCS(検索!D$7),DBCS(C313))),検索!D$7=""),0,1)</f>
        <v>0</v>
      </c>
      <c r="AC313" s="20">
        <f>IF(OR(ISERROR(FIND(検索!E$7,D313)),検索!E$7=""),0,1)</f>
        <v>0</v>
      </c>
      <c r="AD313" s="20">
        <f>IF(OR(ISERROR(FIND(検索!F$7,E313)),検索!F$7=""),0,1)</f>
        <v>0</v>
      </c>
      <c r="AE313" s="20">
        <f>IF(OR(ISERROR(FIND(検索!G$7,F313)),検索!G$7=""),0,1)</f>
        <v>0</v>
      </c>
      <c r="AF313" s="22">
        <f>IF(OR(検索!J$7="00000",AA313&amp;AB313&amp;AC313&amp;AD313&amp;AE313&lt;&gt;検索!J$7),0,1)</f>
        <v>0</v>
      </c>
      <c r="AG313" s="23">
        <f t="shared" si="19"/>
        <v>0</v>
      </c>
      <c r="AH313" s="20">
        <f>IF(検索!K$3=0,R313,S313)</f>
        <v>0</v>
      </c>
      <c r="AI313" s="20">
        <f>IF(検索!K$5=0,Y313,Z313)</f>
        <v>0</v>
      </c>
      <c r="AJ313" s="20">
        <f>IF(検索!K$7=0,AF313,AG313)</f>
        <v>0</v>
      </c>
      <c r="AK313" s="38">
        <f>IF(IF(検索!J$5="00000",AH313,IF(検索!K$4=0,AH313+AI313,AH313*AI313)*IF(AND(検索!K$6=1,検索!J$7&lt;&gt;"00000"),AJ313,1)+IF(AND(検索!K$6=0,検索!J$7&lt;&gt;"00000"),AJ313,0))&gt;0,MAX($AK$2:AK312)+1,0)</f>
        <v>0</v>
      </c>
    </row>
    <row r="314" spans="7:37" ht="13.5" customHeight="1" x14ac:dyDescent="0.15">
      <c r="G314" s="3">
        <v>313</v>
      </c>
      <c r="H314" s="187">
        <f t="shared" si="16"/>
        <v>0</v>
      </c>
      <c r="I314" s="42"/>
      <c r="M314" s="21">
        <f>IF(OR(ISERROR(FIND(DBCS(検索!C$3),DBCS(B314))),検索!C$3=""),0,1)</f>
        <v>0</v>
      </c>
      <c r="N314" s="22">
        <f>IF(OR(ISERROR(FIND(DBCS(検索!D$3),DBCS(C314))),検索!D$3=""),0,1)</f>
        <v>0</v>
      </c>
      <c r="O314" s="22">
        <f>IF(OR(ISERROR(FIND(検索!E$3,D314)),検索!E$3=""),0,1)</f>
        <v>0</v>
      </c>
      <c r="P314" s="20">
        <f>IF(OR(ISERROR(FIND(検索!F$3,E314)),検索!F$3=""),0,1)</f>
        <v>0</v>
      </c>
      <c r="Q314" s="20">
        <f>IF(OR(ISERROR(FIND(検索!G$3,F314)),検索!G$3=""),0,1)</f>
        <v>0</v>
      </c>
      <c r="R314" s="20">
        <f>IF(OR(検索!J$3="00000",M314&amp;N314&amp;O314&amp;P314&amp;Q314&lt;&gt;検索!J$3),0,1)</f>
        <v>0</v>
      </c>
      <c r="S314" s="20">
        <f t="shared" si="17"/>
        <v>0</v>
      </c>
      <c r="T314" s="21">
        <f>IF(OR(ISERROR(FIND(DBCS(検索!C$5),DBCS(B314))),検索!C$5=""),0,1)</f>
        <v>0</v>
      </c>
      <c r="U314" s="22">
        <f>IF(OR(ISERROR(FIND(DBCS(検索!D$5),DBCS(C314))),検索!D$5=""),0,1)</f>
        <v>0</v>
      </c>
      <c r="V314" s="22">
        <f>IF(OR(ISERROR(FIND(検索!E$5,D314)),検索!E$5=""),0,1)</f>
        <v>0</v>
      </c>
      <c r="W314" s="22">
        <f>IF(OR(ISERROR(FIND(検索!F$5,E314)),検索!F$5=""),0,1)</f>
        <v>0</v>
      </c>
      <c r="X314" s="22">
        <f>IF(OR(ISERROR(FIND(検索!G$5,F314)),検索!G$5=""),0,1)</f>
        <v>0</v>
      </c>
      <c r="Y314" s="20">
        <f>IF(OR(検索!J$5="00000",T314&amp;U314&amp;V314&amp;W314&amp;X314&lt;&gt;検索!J$5),0,1)</f>
        <v>0</v>
      </c>
      <c r="Z314" s="23">
        <f t="shared" si="18"/>
        <v>0</v>
      </c>
      <c r="AA314" s="20">
        <f>IF(OR(ISERROR(FIND(DBCS(検索!C$7),DBCS(B314))),検索!C$7=""),0,1)</f>
        <v>0</v>
      </c>
      <c r="AB314" s="20">
        <f>IF(OR(ISERROR(FIND(DBCS(検索!D$7),DBCS(C314))),検索!D$7=""),0,1)</f>
        <v>0</v>
      </c>
      <c r="AC314" s="20">
        <f>IF(OR(ISERROR(FIND(検索!E$7,D314)),検索!E$7=""),0,1)</f>
        <v>0</v>
      </c>
      <c r="AD314" s="20">
        <f>IF(OR(ISERROR(FIND(検索!F$7,E314)),検索!F$7=""),0,1)</f>
        <v>0</v>
      </c>
      <c r="AE314" s="20">
        <f>IF(OR(ISERROR(FIND(検索!G$7,F314)),検索!G$7=""),0,1)</f>
        <v>0</v>
      </c>
      <c r="AF314" s="22">
        <f>IF(OR(検索!J$7="00000",AA314&amp;AB314&amp;AC314&amp;AD314&amp;AE314&lt;&gt;検索!J$7),0,1)</f>
        <v>0</v>
      </c>
      <c r="AG314" s="23">
        <f t="shared" si="19"/>
        <v>0</v>
      </c>
      <c r="AH314" s="20">
        <f>IF(検索!K$3=0,R314,S314)</f>
        <v>0</v>
      </c>
      <c r="AI314" s="20">
        <f>IF(検索!K$5=0,Y314,Z314)</f>
        <v>0</v>
      </c>
      <c r="AJ314" s="20">
        <f>IF(検索!K$7=0,AF314,AG314)</f>
        <v>0</v>
      </c>
      <c r="AK314" s="38">
        <f>IF(IF(検索!J$5="00000",AH314,IF(検索!K$4=0,AH314+AI314,AH314*AI314)*IF(AND(検索!K$6=1,検索!J$7&lt;&gt;"00000"),AJ314,1)+IF(AND(検索!K$6=0,検索!J$7&lt;&gt;"00000"),AJ314,0))&gt;0,MAX($AK$2:AK313)+1,0)</f>
        <v>0</v>
      </c>
    </row>
    <row r="315" spans="7:37" ht="13.5" customHeight="1" x14ac:dyDescent="0.15">
      <c r="G315" s="3">
        <v>314</v>
      </c>
      <c r="H315" s="187">
        <f t="shared" si="16"/>
        <v>0</v>
      </c>
      <c r="I315" s="42"/>
      <c r="M315" s="21">
        <f>IF(OR(ISERROR(FIND(DBCS(検索!C$3),DBCS(B315))),検索!C$3=""),0,1)</f>
        <v>0</v>
      </c>
      <c r="N315" s="22">
        <f>IF(OR(ISERROR(FIND(DBCS(検索!D$3),DBCS(C315))),検索!D$3=""),0,1)</f>
        <v>0</v>
      </c>
      <c r="O315" s="22">
        <f>IF(OR(ISERROR(FIND(検索!E$3,D315)),検索!E$3=""),0,1)</f>
        <v>0</v>
      </c>
      <c r="P315" s="20">
        <f>IF(OR(ISERROR(FIND(検索!F$3,E315)),検索!F$3=""),0,1)</f>
        <v>0</v>
      </c>
      <c r="Q315" s="20">
        <f>IF(OR(ISERROR(FIND(検索!G$3,F315)),検索!G$3=""),0,1)</f>
        <v>0</v>
      </c>
      <c r="R315" s="20">
        <f>IF(OR(検索!J$3="00000",M315&amp;N315&amp;O315&amp;P315&amp;Q315&lt;&gt;検索!J$3),0,1)</f>
        <v>0</v>
      </c>
      <c r="S315" s="20">
        <f t="shared" si="17"/>
        <v>0</v>
      </c>
      <c r="T315" s="21">
        <f>IF(OR(ISERROR(FIND(DBCS(検索!C$5),DBCS(B315))),検索!C$5=""),0,1)</f>
        <v>0</v>
      </c>
      <c r="U315" s="22">
        <f>IF(OR(ISERROR(FIND(DBCS(検索!D$5),DBCS(C315))),検索!D$5=""),0,1)</f>
        <v>0</v>
      </c>
      <c r="V315" s="22">
        <f>IF(OR(ISERROR(FIND(検索!E$5,D315)),検索!E$5=""),0,1)</f>
        <v>0</v>
      </c>
      <c r="W315" s="22">
        <f>IF(OR(ISERROR(FIND(検索!F$5,E315)),検索!F$5=""),0,1)</f>
        <v>0</v>
      </c>
      <c r="X315" s="22">
        <f>IF(OR(ISERROR(FIND(検索!G$5,F315)),検索!G$5=""),0,1)</f>
        <v>0</v>
      </c>
      <c r="Y315" s="20">
        <f>IF(OR(検索!J$5="00000",T315&amp;U315&amp;V315&amp;W315&amp;X315&lt;&gt;検索!J$5),0,1)</f>
        <v>0</v>
      </c>
      <c r="Z315" s="23">
        <f t="shared" si="18"/>
        <v>0</v>
      </c>
      <c r="AA315" s="20">
        <f>IF(OR(ISERROR(FIND(DBCS(検索!C$7),DBCS(B315))),検索!C$7=""),0,1)</f>
        <v>0</v>
      </c>
      <c r="AB315" s="20">
        <f>IF(OR(ISERROR(FIND(DBCS(検索!D$7),DBCS(C315))),検索!D$7=""),0,1)</f>
        <v>0</v>
      </c>
      <c r="AC315" s="20">
        <f>IF(OR(ISERROR(FIND(検索!E$7,D315)),検索!E$7=""),0,1)</f>
        <v>0</v>
      </c>
      <c r="AD315" s="20">
        <f>IF(OR(ISERROR(FIND(検索!F$7,E315)),検索!F$7=""),0,1)</f>
        <v>0</v>
      </c>
      <c r="AE315" s="20">
        <f>IF(OR(ISERROR(FIND(検索!G$7,F315)),検索!G$7=""),0,1)</f>
        <v>0</v>
      </c>
      <c r="AF315" s="22">
        <f>IF(OR(検索!J$7="00000",AA315&amp;AB315&amp;AC315&amp;AD315&amp;AE315&lt;&gt;検索!J$7),0,1)</f>
        <v>0</v>
      </c>
      <c r="AG315" s="23">
        <f t="shared" si="19"/>
        <v>0</v>
      </c>
      <c r="AH315" s="20">
        <f>IF(検索!K$3=0,R315,S315)</f>
        <v>0</v>
      </c>
      <c r="AI315" s="20">
        <f>IF(検索!K$5=0,Y315,Z315)</f>
        <v>0</v>
      </c>
      <c r="AJ315" s="20">
        <f>IF(検索!K$7=0,AF315,AG315)</f>
        <v>0</v>
      </c>
      <c r="AK315" s="38">
        <f>IF(IF(検索!J$5="00000",AH315,IF(検索!K$4=0,AH315+AI315,AH315*AI315)*IF(AND(検索!K$6=1,検索!J$7&lt;&gt;"00000"),AJ315,1)+IF(AND(検索!K$6=0,検索!J$7&lt;&gt;"00000"),AJ315,0))&gt;0,MAX($AK$2:AK314)+1,0)</f>
        <v>0</v>
      </c>
    </row>
    <row r="316" spans="7:37" ht="13.5" customHeight="1" x14ac:dyDescent="0.15">
      <c r="G316" s="3">
        <v>315</v>
      </c>
      <c r="H316" s="187">
        <f t="shared" si="16"/>
        <v>0</v>
      </c>
      <c r="I316" s="42"/>
      <c r="M316" s="21">
        <f>IF(OR(ISERROR(FIND(DBCS(検索!C$3),DBCS(B316))),検索!C$3=""),0,1)</f>
        <v>0</v>
      </c>
      <c r="N316" s="22">
        <f>IF(OR(ISERROR(FIND(DBCS(検索!D$3),DBCS(C316))),検索!D$3=""),0,1)</f>
        <v>0</v>
      </c>
      <c r="O316" s="22">
        <f>IF(OR(ISERROR(FIND(検索!E$3,D316)),検索!E$3=""),0,1)</f>
        <v>0</v>
      </c>
      <c r="P316" s="20">
        <f>IF(OR(ISERROR(FIND(検索!F$3,E316)),検索!F$3=""),0,1)</f>
        <v>0</v>
      </c>
      <c r="Q316" s="20">
        <f>IF(OR(ISERROR(FIND(検索!G$3,F316)),検索!G$3=""),0,1)</f>
        <v>0</v>
      </c>
      <c r="R316" s="20">
        <f>IF(OR(検索!J$3="00000",M316&amp;N316&amp;O316&amp;P316&amp;Q316&lt;&gt;検索!J$3),0,1)</f>
        <v>0</v>
      </c>
      <c r="S316" s="20">
        <f t="shared" si="17"/>
        <v>0</v>
      </c>
      <c r="T316" s="21">
        <f>IF(OR(ISERROR(FIND(DBCS(検索!C$5),DBCS(B316))),検索!C$5=""),0,1)</f>
        <v>0</v>
      </c>
      <c r="U316" s="22">
        <f>IF(OR(ISERROR(FIND(DBCS(検索!D$5),DBCS(C316))),検索!D$5=""),0,1)</f>
        <v>0</v>
      </c>
      <c r="V316" s="22">
        <f>IF(OR(ISERROR(FIND(検索!E$5,D316)),検索!E$5=""),0,1)</f>
        <v>0</v>
      </c>
      <c r="W316" s="22">
        <f>IF(OR(ISERROR(FIND(検索!F$5,E316)),検索!F$5=""),0,1)</f>
        <v>0</v>
      </c>
      <c r="X316" s="22">
        <f>IF(OR(ISERROR(FIND(検索!G$5,F316)),検索!G$5=""),0,1)</f>
        <v>0</v>
      </c>
      <c r="Y316" s="20">
        <f>IF(OR(検索!J$5="00000",T316&amp;U316&amp;V316&amp;W316&amp;X316&lt;&gt;検索!J$5),0,1)</f>
        <v>0</v>
      </c>
      <c r="Z316" s="23">
        <f t="shared" si="18"/>
        <v>0</v>
      </c>
      <c r="AA316" s="20">
        <f>IF(OR(ISERROR(FIND(DBCS(検索!C$7),DBCS(B316))),検索!C$7=""),0,1)</f>
        <v>0</v>
      </c>
      <c r="AB316" s="20">
        <f>IF(OR(ISERROR(FIND(DBCS(検索!D$7),DBCS(C316))),検索!D$7=""),0,1)</f>
        <v>0</v>
      </c>
      <c r="AC316" s="20">
        <f>IF(OR(ISERROR(FIND(検索!E$7,D316)),検索!E$7=""),0,1)</f>
        <v>0</v>
      </c>
      <c r="AD316" s="20">
        <f>IF(OR(ISERROR(FIND(検索!F$7,E316)),検索!F$7=""),0,1)</f>
        <v>0</v>
      </c>
      <c r="AE316" s="20">
        <f>IF(OR(ISERROR(FIND(検索!G$7,F316)),検索!G$7=""),0,1)</f>
        <v>0</v>
      </c>
      <c r="AF316" s="22">
        <f>IF(OR(検索!J$7="00000",AA316&amp;AB316&amp;AC316&amp;AD316&amp;AE316&lt;&gt;検索!J$7),0,1)</f>
        <v>0</v>
      </c>
      <c r="AG316" s="23">
        <f t="shared" si="19"/>
        <v>0</v>
      </c>
      <c r="AH316" s="20">
        <f>IF(検索!K$3=0,R316,S316)</f>
        <v>0</v>
      </c>
      <c r="AI316" s="20">
        <f>IF(検索!K$5=0,Y316,Z316)</f>
        <v>0</v>
      </c>
      <c r="AJ316" s="20">
        <f>IF(検索!K$7=0,AF316,AG316)</f>
        <v>0</v>
      </c>
      <c r="AK316" s="38">
        <f>IF(IF(検索!J$5="00000",AH316,IF(検索!K$4=0,AH316+AI316,AH316*AI316)*IF(AND(検索!K$6=1,検索!J$7&lt;&gt;"00000"),AJ316,1)+IF(AND(検索!K$6=0,検索!J$7&lt;&gt;"00000"),AJ316,0))&gt;0,MAX($AK$2:AK315)+1,0)</f>
        <v>0</v>
      </c>
    </row>
    <row r="317" spans="7:37" ht="13.5" customHeight="1" x14ac:dyDescent="0.15">
      <c r="G317" s="3">
        <v>316</v>
      </c>
      <c r="H317" s="187">
        <f t="shared" si="16"/>
        <v>0</v>
      </c>
      <c r="I317" s="42"/>
      <c r="M317" s="21">
        <f>IF(OR(ISERROR(FIND(DBCS(検索!C$3),DBCS(B317))),検索!C$3=""),0,1)</f>
        <v>0</v>
      </c>
      <c r="N317" s="22">
        <f>IF(OR(ISERROR(FIND(DBCS(検索!D$3),DBCS(C317))),検索!D$3=""),0,1)</f>
        <v>0</v>
      </c>
      <c r="O317" s="22">
        <f>IF(OR(ISERROR(FIND(検索!E$3,D317)),検索!E$3=""),0,1)</f>
        <v>0</v>
      </c>
      <c r="P317" s="20">
        <f>IF(OR(ISERROR(FIND(検索!F$3,E317)),検索!F$3=""),0,1)</f>
        <v>0</v>
      </c>
      <c r="Q317" s="20">
        <f>IF(OR(ISERROR(FIND(検索!G$3,F317)),検索!G$3=""),0,1)</f>
        <v>0</v>
      </c>
      <c r="R317" s="20">
        <f>IF(OR(検索!J$3="00000",M317&amp;N317&amp;O317&amp;P317&amp;Q317&lt;&gt;検索!J$3),0,1)</f>
        <v>0</v>
      </c>
      <c r="S317" s="20">
        <f t="shared" si="17"/>
        <v>0</v>
      </c>
      <c r="T317" s="21">
        <f>IF(OR(ISERROR(FIND(DBCS(検索!C$5),DBCS(B317))),検索!C$5=""),0,1)</f>
        <v>0</v>
      </c>
      <c r="U317" s="22">
        <f>IF(OR(ISERROR(FIND(DBCS(検索!D$5),DBCS(C317))),検索!D$5=""),0,1)</f>
        <v>0</v>
      </c>
      <c r="V317" s="22">
        <f>IF(OR(ISERROR(FIND(検索!E$5,D317)),検索!E$5=""),0,1)</f>
        <v>0</v>
      </c>
      <c r="W317" s="22">
        <f>IF(OR(ISERROR(FIND(検索!F$5,E317)),検索!F$5=""),0,1)</f>
        <v>0</v>
      </c>
      <c r="X317" s="22">
        <f>IF(OR(ISERROR(FIND(検索!G$5,F317)),検索!G$5=""),0,1)</f>
        <v>0</v>
      </c>
      <c r="Y317" s="20">
        <f>IF(OR(検索!J$5="00000",T317&amp;U317&amp;V317&amp;W317&amp;X317&lt;&gt;検索!J$5),0,1)</f>
        <v>0</v>
      </c>
      <c r="Z317" s="23">
        <f t="shared" si="18"/>
        <v>0</v>
      </c>
      <c r="AA317" s="20">
        <f>IF(OR(ISERROR(FIND(DBCS(検索!C$7),DBCS(B317))),検索!C$7=""),0,1)</f>
        <v>0</v>
      </c>
      <c r="AB317" s="20">
        <f>IF(OR(ISERROR(FIND(DBCS(検索!D$7),DBCS(C317))),検索!D$7=""),0,1)</f>
        <v>0</v>
      </c>
      <c r="AC317" s="20">
        <f>IF(OR(ISERROR(FIND(検索!E$7,D317)),検索!E$7=""),0,1)</f>
        <v>0</v>
      </c>
      <c r="AD317" s="20">
        <f>IF(OR(ISERROR(FIND(検索!F$7,E317)),検索!F$7=""),0,1)</f>
        <v>0</v>
      </c>
      <c r="AE317" s="20">
        <f>IF(OR(ISERROR(FIND(検索!G$7,F317)),検索!G$7=""),0,1)</f>
        <v>0</v>
      </c>
      <c r="AF317" s="22">
        <f>IF(OR(検索!J$7="00000",AA317&amp;AB317&amp;AC317&amp;AD317&amp;AE317&lt;&gt;検索!J$7),0,1)</f>
        <v>0</v>
      </c>
      <c r="AG317" s="23">
        <f t="shared" si="19"/>
        <v>0</v>
      </c>
      <c r="AH317" s="20">
        <f>IF(検索!K$3=0,R317,S317)</f>
        <v>0</v>
      </c>
      <c r="AI317" s="20">
        <f>IF(検索!K$5=0,Y317,Z317)</f>
        <v>0</v>
      </c>
      <c r="AJ317" s="20">
        <f>IF(検索!K$7=0,AF317,AG317)</f>
        <v>0</v>
      </c>
      <c r="AK317" s="38">
        <f>IF(IF(検索!J$5="00000",AH317,IF(検索!K$4=0,AH317+AI317,AH317*AI317)*IF(AND(検索!K$6=1,検索!J$7&lt;&gt;"00000"),AJ317,1)+IF(AND(検索!K$6=0,検索!J$7&lt;&gt;"00000"),AJ317,0))&gt;0,MAX($AK$2:AK316)+1,0)</f>
        <v>0</v>
      </c>
    </row>
    <row r="318" spans="7:37" ht="13.5" customHeight="1" x14ac:dyDescent="0.15">
      <c r="G318" s="3">
        <v>317</v>
      </c>
      <c r="H318" s="187">
        <f t="shared" si="16"/>
        <v>0</v>
      </c>
      <c r="I318" s="42"/>
      <c r="M318" s="21">
        <f>IF(OR(ISERROR(FIND(DBCS(検索!C$3),DBCS(B318))),検索!C$3=""),0,1)</f>
        <v>0</v>
      </c>
      <c r="N318" s="22">
        <f>IF(OR(ISERROR(FIND(DBCS(検索!D$3),DBCS(C318))),検索!D$3=""),0,1)</f>
        <v>0</v>
      </c>
      <c r="O318" s="22">
        <f>IF(OR(ISERROR(FIND(検索!E$3,D318)),検索!E$3=""),0,1)</f>
        <v>0</v>
      </c>
      <c r="P318" s="20">
        <f>IF(OR(ISERROR(FIND(検索!F$3,E318)),検索!F$3=""),0,1)</f>
        <v>0</v>
      </c>
      <c r="Q318" s="20">
        <f>IF(OR(ISERROR(FIND(検索!G$3,F318)),検索!G$3=""),0,1)</f>
        <v>0</v>
      </c>
      <c r="R318" s="20">
        <f>IF(OR(検索!J$3="00000",M318&amp;N318&amp;O318&amp;P318&amp;Q318&lt;&gt;検索!J$3),0,1)</f>
        <v>0</v>
      </c>
      <c r="S318" s="20">
        <f t="shared" si="17"/>
        <v>0</v>
      </c>
      <c r="T318" s="21">
        <f>IF(OR(ISERROR(FIND(DBCS(検索!C$5),DBCS(B318))),検索!C$5=""),0,1)</f>
        <v>0</v>
      </c>
      <c r="U318" s="22">
        <f>IF(OR(ISERROR(FIND(DBCS(検索!D$5),DBCS(C318))),検索!D$5=""),0,1)</f>
        <v>0</v>
      </c>
      <c r="V318" s="22">
        <f>IF(OR(ISERROR(FIND(検索!E$5,D318)),検索!E$5=""),0,1)</f>
        <v>0</v>
      </c>
      <c r="W318" s="22">
        <f>IF(OR(ISERROR(FIND(検索!F$5,E318)),検索!F$5=""),0,1)</f>
        <v>0</v>
      </c>
      <c r="X318" s="22">
        <f>IF(OR(ISERROR(FIND(検索!G$5,F318)),検索!G$5=""),0,1)</f>
        <v>0</v>
      </c>
      <c r="Y318" s="20">
        <f>IF(OR(検索!J$5="00000",T318&amp;U318&amp;V318&amp;W318&amp;X318&lt;&gt;検索!J$5),0,1)</f>
        <v>0</v>
      </c>
      <c r="Z318" s="23">
        <f t="shared" si="18"/>
        <v>0</v>
      </c>
      <c r="AA318" s="20">
        <f>IF(OR(ISERROR(FIND(DBCS(検索!C$7),DBCS(B318))),検索!C$7=""),0,1)</f>
        <v>0</v>
      </c>
      <c r="AB318" s="20">
        <f>IF(OR(ISERROR(FIND(DBCS(検索!D$7),DBCS(C318))),検索!D$7=""),0,1)</f>
        <v>0</v>
      </c>
      <c r="AC318" s="20">
        <f>IF(OR(ISERROR(FIND(検索!E$7,D318)),検索!E$7=""),0,1)</f>
        <v>0</v>
      </c>
      <c r="AD318" s="20">
        <f>IF(OR(ISERROR(FIND(検索!F$7,E318)),検索!F$7=""),0,1)</f>
        <v>0</v>
      </c>
      <c r="AE318" s="20">
        <f>IF(OR(ISERROR(FIND(検索!G$7,F318)),検索!G$7=""),0,1)</f>
        <v>0</v>
      </c>
      <c r="AF318" s="22">
        <f>IF(OR(検索!J$7="00000",AA318&amp;AB318&amp;AC318&amp;AD318&amp;AE318&lt;&gt;検索!J$7),0,1)</f>
        <v>0</v>
      </c>
      <c r="AG318" s="23">
        <f t="shared" si="19"/>
        <v>0</v>
      </c>
      <c r="AH318" s="20">
        <f>IF(検索!K$3=0,R318,S318)</f>
        <v>0</v>
      </c>
      <c r="AI318" s="20">
        <f>IF(検索!K$5=0,Y318,Z318)</f>
        <v>0</v>
      </c>
      <c r="AJ318" s="20">
        <f>IF(検索!K$7=0,AF318,AG318)</f>
        <v>0</v>
      </c>
      <c r="AK318" s="38">
        <f>IF(IF(検索!J$5="00000",AH318,IF(検索!K$4=0,AH318+AI318,AH318*AI318)*IF(AND(検索!K$6=1,検索!J$7&lt;&gt;"00000"),AJ318,1)+IF(AND(検索!K$6=0,検索!J$7&lt;&gt;"00000"),AJ318,0))&gt;0,MAX($AK$2:AK317)+1,0)</f>
        <v>0</v>
      </c>
    </row>
    <row r="319" spans="7:37" ht="13.5" customHeight="1" x14ac:dyDescent="0.15">
      <c r="G319" s="3">
        <v>318</v>
      </c>
      <c r="H319" s="187">
        <f t="shared" si="16"/>
        <v>0</v>
      </c>
      <c r="I319" s="42"/>
      <c r="M319" s="21">
        <f>IF(OR(ISERROR(FIND(DBCS(検索!C$3),DBCS(B319))),検索!C$3=""),0,1)</f>
        <v>0</v>
      </c>
      <c r="N319" s="22">
        <f>IF(OR(ISERROR(FIND(DBCS(検索!D$3),DBCS(C319))),検索!D$3=""),0,1)</f>
        <v>0</v>
      </c>
      <c r="O319" s="22">
        <f>IF(OR(ISERROR(FIND(検索!E$3,D319)),検索!E$3=""),0,1)</f>
        <v>0</v>
      </c>
      <c r="P319" s="20">
        <f>IF(OR(ISERROR(FIND(検索!F$3,E319)),検索!F$3=""),0,1)</f>
        <v>0</v>
      </c>
      <c r="Q319" s="20">
        <f>IF(OR(ISERROR(FIND(検索!G$3,F319)),検索!G$3=""),0,1)</f>
        <v>0</v>
      </c>
      <c r="R319" s="20">
        <f>IF(OR(検索!J$3="00000",M319&amp;N319&amp;O319&amp;P319&amp;Q319&lt;&gt;検索!J$3),0,1)</f>
        <v>0</v>
      </c>
      <c r="S319" s="20">
        <f t="shared" si="17"/>
        <v>0</v>
      </c>
      <c r="T319" s="21">
        <f>IF(OR(ISERROR(FIND(DBCS(検索!C$5),DBCS(B319))),検索!C$5=""),0,1)</f>
        <v>0</v>
      </c>
      <c r="U319" s="22">
        <f>IF(OR(ISERROR(FIND(DBCS(検索!D$5),DBCS(C319))),検索!D$5=""),0,1)</f>
        <v>0</v>
      </c>
      <c r="V319" s="22">
        <f>IF(OR(ISERROR(FIND(検索!E$5,D319)),検索!E$5=""),0,1)</f>
        <v>0</v>
      </c>
      <c r="W319" s="22">
        <f>IF(OR(ISERROR(FIND(検索!F$5,E319)),検索!F$5=""),0,1)</f>
        <v>0</v>
      </c>
      <c r="X319" s="22">
        <f>IF(OR(ISERROR(FIND(検索!G$5,F319)),検索!G$5=""),0,1)</f>
        <v>0</v>
      </c>
      <c r="Y319" s="20">
        <f>IF(OR(検索!J$5="00000",T319&amp;U319&amp;V319&amp;W319&amp;X319&lt;&gt;検索!J$5),0,1)</f>
        <v>0</v>
      </c>
      <c r="Z319" s="23">
        <f t="shared" si="18"/>
        <v>0</v>
      </c>
      <c r="AA319" s="20">
        <f>IF(OR(ISERROR(FIND(DBCS(検索!C$7),DBCS(B319))),検索!C$7=""),0,1)</f>
        <v>0</v>
      </c>
      <c r="AB319" s="20">
        <f>IF(OR(ISERROR(FIND(DBCS(検索!D$7),DBCS(C319))),検索!D$7=""),0,1)</f>
        <v>0</v>
      </c>
      <c r="AC319" s="20">
        <f>IF(OR(ISERROR(FIND(検索!E$7,D319)),検索!E$7=""),0,1)</f>
        <v>0</v>
      </c>
      <c r="AD319" s="20">
        <f>IF(OR(ISERROR(FIND(検索!F$7,E319)),検索!F$7=""),0,1)</f>
        <v>0</v>
      </c>
      <c r="AE319" s="20">
        <f>IF(OR(ISERROR(FIND(検索!G$7,F319)),検索!G$7=""),0,1)</f>
        <v>0</v>
      </c>
      <c r="AF319" s="22">
        <f>IF(OR(検索!J$7="00000",AA319&amp;AB319&amp;AC319&amp;AD319&amp;AE319&lt;&gt;検索!J$7),0,1)</f>
        <v>0</v>
      </c>
      <c r="AG319" s="23">
        <f t="shared" si="19"/>
        <v>0</v>
      </c>
      <c r="AH319" s="20">
        <f>IF(検索!K$3=0,R319,S319)</f>
        <v>0</v>
      </c>
      <c r="AI319" s="20">
        <f>IF(検索!K$5=0,Y319,Z319)</f>
        <v>0</v>
      </c>
      <c r="AJ319" s="20">
        <f>IF(検索!K$7=0,AF319,AG319)</f>
        <v>0</v>
      </c>
      <c r="AK319" s="38">
        <f>IF(IF(検索!J$5="00000",AH319,IF(検索!K$4=0,AH319+AI319,AH319*AI319)*IF(AND(検索!K$6=1,検索!J$7&lt;&gt;"00000"),AJ319,1)+IF(AND(検索!K$6=0,検索!J$7&lt;&gt;"00000"),AJ319,0))&gt;0,MAX($AK$2:AK318)+1,0)</f>
        <v>0</v>
      </c>
    </row>
    <row r="320" spans="7:37" ht="13.5" customHeight="1" x14ac:dyDescent="0.15">
      <c r="G320" s="3">
        <v>319</v>
      </c>
      <c r="H320" s="187">
        <f t="shared" si="16"/>
        <v>0</v>
      </c>
      <c r="I320" s="42"/>
      <c r="M320" s="21">
        <f>IF(OR(ISERROR(FIND(DBCS(検索!C$3),DBCS(B320))),検索!C$3=""),0,1)</f>
        <v>0</v>
      </c>
      <c r="N320" s="22">
        <f>IF(OR(ISERROR(FIND(DBCS(検索!D$3),DBCS(C320))),検索!D$3=""),0,1)</f>
        <v>0</v>
      </c>
      <c r="O320" s="22">
        <f>IF(OR(ISERROR(FIND(検索!E$3,D320)),検索!E$3=""),0,1)</f>
        <v>0</v>
      </c>
      <c r="P320" s="20">
        <f>IF(OR(ISERROR(FIND(検索!F$3,E320)),検索!F$3=""),0,1)</f>
        <v>0</v>
      </c>
      <c r="Q320" s="20">
        <f>IF(OR(ISERROR(FIND(検索!G$3,F320)),検索!G$3=""),0,1)</f>
        <v>0</v>
      </c>
      <c r="R320" s="20">
        <f>IF(OR(検索!J$3="00000",M320&amp;N320&amp;O320&amp;P320&amp;Q320&lt;&gt;検索!J$3),0,1)</f>
        <v>0</v>
      </c>
      <c r="S320" s="20">
        <f t="shared" si="17"/>
        <v>0</v>
      </c>
      <c r="T320" s="21">
        <f>IF(OR(ISERROR(FIND(DBCS(検索!C$5),DBCS(B320))),検索!C$5=""),0,1)</f>
        <v>0</v>
      </c>
      <c r="U320" s="22">
        <f>IF(OR(ISERROR(FIND(DBCS(検索!D$5),DBCS(C320))),検索!D$5=""),0,1)</f>
        <v>0</v>
      </c>
      <c r="V320" s="22">
        <f>IF(OR(ISERROR(FIND(検索!E$5,D320)),検索!E$5=""),0,1)</f>
        <v>0</v>
      </c>
      <c r="W320" s="22">
        <f>IF(OR(ISERROR(FIND(検索!F$5,E320)),検索!F$5=""),0,1)</f>
        <v>0</v>
      </c>
      <c r="X320" s="22">
        <f>IF(OR(ISERROR(FIND(検索!G$5,F320)),検索!G$5=""),0,1)</f>
        <v>0</v>
      </c>
      <c r="Y320" s="20">
        <f>IF(OR(検索!J$5="00000",T320&amp;U320&amp;V320&amp;W320&amp;X320&lt;&gt;検索!J$5),0,1)</f>
        <v>0</v>
      </c>
      <c r="Z320" s="23">
        <f t="shared" si="18"/>
        <v>0</v>
      </c>
      <c r="AA320" s="20">
        <f>IF(OR(ISERROR(FIND(DBCS(検索!C$7),DBCS(B320))),検索!C$7=""),0,1)</f>
        <v>0</v>
      </c>
      <c r="AB320" s="20">
        <f>IF(OR(ISERROR(FIND(DBCS(検索!D$7),DBCS(C320))),検索!D$7=""),0,1)</f>
        <v>0</v>
      </c>
      <c r="AC320" s="20">
        <f>IF(OR(ISERROR(FIND(検索!E$7,D320)),検索!E$7=""),0,1)</f>
        <v>0</v>
      </c>
      <c r="AD320" s="20">
        <f>IF(OR(ISERROR(FIND(検索!F$7,E320)),検索!F$7=""),0,1)</f>
        <v>0</v>
      </c>
      <c r="AE320" s="20">
        <f>IF(OR(ISERROR(FIND(検索!G$7,F320)),検索!G$7=""),0,1)</f>
        <v>0</v>
      </c>
      <c r="AF320" s="22">
        <f>IF(OR(検索!J$7="00000",AA320&amp;AB320&amp;AC320&amp;AD320&amp;AE320&lt;&gt;検索!J$7),0,1)</f>
        <v>0</v>
      </c>
      <c r="AG320" s="23">
        <f t="shared" si="19"/>
        <v>0</v>
      </c>
      <c r="AH320" s="20">
        <f>IF(検索!K$3=0,R320,S320)</f>
        <v>0</v>
      </c>
      <c r="AI320" s="20">
        <f>IF(検索!K$5=0,Y320,Z320)</f>
        <v>0</v>
      </c>
      <c r="AJ320" s="20">
        <f>IF(検索!K$7=0,AF320,AG320)</f>
        <v>0</v>
      </c>
      <c r="AK320" s="38">
        <f>IF(IF(検索!J$5="00000",AH320,IF(検索!K$4=0,AH320+AI320,AH320*AI320)*IF(AND(検索!K$6=1,検索!J$7&lt;&gt;"00000"),AJ320,1)+IF(AND(検索!K$6=0,検索!J$7&lt;&gt;"00000"),AJ320,0))&gt;0,MAX($AK$2:AK319)+1,0)</f>
        <v>0</v>
      </c>
    </row>
    <row r="321" spans="7:37" ht="13.5" customHeight="1" x14ac:dyDescent="0.15">
      <c r="G321" s="3">
        <v>320</v>
      </c>
      <c r="H321" s="187">
        <f t="shared" si="16"/>
        <v>0</v>
      </c>
      <c r="I321" s="42"/>
      <c r="M321" s="21">
        <f>IF(OR(ISERROR(FIND(DBCS(検索!C$3),DBCS(B321))),検索!C$3=""),0,1)</f>
        <v>0</v>
      </c>
      <c r="N321" s="22">
        <f>IF(OR(ISERROR(FIND(DBCS(検索!D$3),DBCS(C321))),検索!D$3=""),0,1)</f>
        <v>0</v>
      </c>
      <c r="O321" s="22">
        <f>IF(OR(ISERROR(FIND(検索!E$3,D321)),検索!E$3=""),0,1)</f>
        <v>0</v>
      </c>
      <c r="P321" s="20">
        <f>IF(OR(ISERROR(FIND(検索!F$3,E321)),検索!F$3=""),0,1)</f>
        <v>0</v>
      </c>
      <c r="Q321" s="20">
        <f>IF(OR(ISERROR(FIND(検索!G$3,F321)),検索!G$3=""),0,1)</f>
        <v>0</v>
      </c>
      <c r="R321" s="20">
        <f>IF(OR(検索!J$3="00000",M321&amp;N321&amp;O321&amp;P321&amp;Q321&lt;&gt;検索!J$3),0,1)</f>
        <v>0</v>
      </c>
      <c r="S321" s="20">
        <f t="shared" si="17"/>
        <v>0</v>
      </c>
      <c r="T321" s="21">
        <f>IF(OR(ISERROR(FIND(DBCS(検索!C$5),DBCS(B321))),検索!C$5=""),0,1)</f>
        <v>0</v>
      </c>
      <c r="U321" s="22">
        <f>IF(OR(ISERROR(FIND(DBCS(検索!D$5),DBCS(C321))),検索!D$5=""),0,1)</f>
        <v>0</v>
      </c>
      <c r="V321" s="22">
        <f>IF(OR(ISERROR(FIND(検索!E$5,D321)),検索!E$5=""),0,1)</f>
        <v>0</v>
      </c>
      <c r="W321" s="22">
        <f>IF(OR(ISERROR(FIND(検索!F$5,E321)),検索!F$5=""),0,1)</f>
        <v>0</v>
      </c>
      <c r="X321" s="22">
        <f>IF(OR(ISERROR(FIND(検索!G$5,F321)),検索!G$5=""),0,1)</f>
        <v>0</v>
      </c>
      <c r="Y321" s="20">
        <f>IF(OR(検索!J$5="00000",T321&amp;U321&amp;V321&amp;W321&amp;X321&lt;&gt;検索!J$5),0,1)</f>
        <v>0</v>
      </c>
      <c r="Z321" s="23">
        <f t="shared" si="18"/>
        <v>0</v>
      </c>
      <c r="AA321" s="20">
        <f>IF(OR(ISERROR(FIND(DBCS(検索!C$7),DBCS(B321))),検索!C$7=""),0,1)</f>
        <v>0</v>
      </c>
      <c r="AB321" s="20">
        <f>IF(OR(ISERROR(FIND(DBCS(検索!D$7),DBCS(C321))),検索!D$7=""),0,1)</f>
        <v>0</v>
      </c>
      <c r="AC321" s="20">
        <f>IF(OR(ISERROR(FIND(検索!E$7,D321)),検索!E$7=""),0,1)</f>
        <v>0</v>
      </c>
      <c r="AD321" s="20">
        <f>IF(OR(ISERROR(FIND(検索!F$7,E321)),検索!F$7=""),0,1)</f>
        <v>0</v>
      </c>
      <c r="AE321" s="20">
        <f>IF(OR(ISERROR(FIND(検索!G$7,F321)),検索!G$7=""),0,1)</f>
        <v>0</v>
      </c>
      <c r="AF321" s="22">
        <f>IF(OR(検索!J$7="00000",AA321&amp;AB321&amp;AC321&amp;AD321&amp;AE321&lt;&gt;検索!J$7),0,1)</f>
        <v>0</v>
      </c>
      <c r="AG321" s="23">
        <f t="shared" si="19"/>
        <v>0</v>
      </c>
      <c r="AH321" s="20">
        <f>IF(検索!K$3=0,R321,S321)</f>
        <v>0</v>
      </c>
      <c r="AI321" s="20">
        <f>IF(検索!K$5=0,Y321,Z321)</f>
        <v>0</v>
      </c>
      <c r="AJ321" s="20">
        <f>IF(検索!K$7=0,AF321,AG321)</f>
        <v>0</v>
      </c>
      <c r="AK321" s="38">
        <f>IF(IF(検索!J$5="00000",AH321,IF(検索!K$4=0,AH321+AI321,AH321*AI321)*IF(AND(検索!K$6=1,検索!J$7&lt;&gt;"00000"),AJ321,1)+IF(AND(検索!K$6=0,検索!J$7&lt;&gt;"00000"),AJ321,0))&gt;0,MAX($AK$2:AK320)+1,0)</f>
        <v>0</v>
      </c>
    </row>
    <row r="322" spans="7:37" ht="13.5" customHeight="1" x14ac:dyDescent="0.15">
      <c r="G322" s="3">
        <v>321</v>
      </c>
      <c r="H322" s="187">
        <f t="shared" si="16"/>
        <v>0</v>
      </c>
      <c r="I322" s="42"/>
      <c r="M322" s="21">
        <f>IF(OR(ISERROR(FIND(DBCS(検索!C$3),DBCS(B322))),検索!C$3=""),0,1)</f>
        <v>0</v>
      </c>
      <c r="N322" s="22">
        <f>IF(OR(ISERROR(FIND(DBCS(検索!D$3),DBCS(C322))),検索!D$3=""),0,1)</f>
        <v>0</v>
      </c>
      <c r="O322" s="22">
        <f>IF(OR(ISERROR(FIND(検索!E$3,D322)),検索!E$3=""),0,1)</f>
        <v>0</v>
      </c>
      <c r="P322" s="20">
        <f>IF(OR(ISERROR(FIND(検索!F$3,E322)),検索!F$3=""),0,1)</f>
        <v>0</v>
      </c>
      <c r="Q322" s="20">
        <f>IF(OR(ISERROR(FIND(検索!G$3,F322)),検索!G$3=""),0,1)</f>
        <v>0</v>
      </c>
      <c r="R322" s="20">
        <f>IF(OR(検索!J$3="00000",M322&amp;N322&amp;O322&amp;P322&amp;Q322&lt;&gt;検索!J$3),0,1)</f>
        <v>0</v>
      </c>
      <c r="S322" s="20">
        <f t="shared" si="17"/>
        <v>0</v>
      </c>
      <c r="T322" s="21">
        <f>IF(OR(ISERROR(FIND(DBCS(検索!C$5),DBCS(B322))),検索!C$5=""),0,1)</f>
        <v>0</v>
      </c>
      <c r="U322" s="22">
        <f>IF(OR(ISERROR(FIND(DBCS(検索!D$5),DBCS(C322))),検索!D$5=""),0,1)</f>
        <v>0</v>
      </c>
      <c r="V322" s="22">
        <f>IF(OR(ISERROR(FIND(検索!E$5,D322)),検索!E$5=""),0,1)</f>
        <v>0</v>
      </c>
      <c r="W322" s="22">
        <f>IF(OR(ISERROR(FIND(検索!F$5,E322)),検索!F$5=""),0,1)</f>
        <v>0</v>
      </c>
      <c r="X322" s="22">
        <f>IF(OR(ISERROR(FIND(検索!G$5,F322)),検索!G$5=""),0,1)</f>
        <v>0</v>
      </c>
      <c r="Y322" s="20">
        <f>IF(OR(検索!J$5="00000",T322&amp;U322&amp;V322&amp;W322&amp;X322&lt;&gt;検索!J$5),0,1)</f>
        <v>0</v>
      </c>
      <c r="Z322" s="23">
        <f t="shared" si="18"/>
        <v>0</v>
      </c>
      <c r="AA322" s="20">
        <f>IF(OR(ISERROR(FIND(DBCS(検索!C$7),DBCS(B322))),検索!C$7=""),0,1)</f>
        <v>0</v>
      </c>
      <c r="AB322" s="20">
        <f>IF(OR(ISERROR(FIND(DBCS(検索!D$7),DBCS(C322))),検索!D$7=""),0,1)</f>
        <v>0</v>
      </c>
      <c r="AC322" s="20">
        <f>IF(OR(ISERROR(FIND(検索!E$7,D322)),検索!E$7=""),0,1)</f>
        <v>0</v>
      </c>
      <c r="AD322" s="20">
        <f>IF(OR(ISERROR(FIND(検索!F$7,E322)),検索!F$7=""),0,1)</f>
        <v>0</v>
      </c>
      <c r="AE322" s="20">
        <f>IF(OR(ISERROR(FIND(検索!G$7,F322)),検索!G$7=""),0,1)</f>
        <v>0</v>
      </c>
      <c r="AF322" s="22">
        <f>IF(OR(検索!J$7="00000",AA322&amp;AB322&amp;AC322&amp;AD322&amp;AE322&lt;&gt;検索!J$7),0,1)</f>
        <v>0</v>
      </c>
      <c r="AG322" s="23">
        <f t="shared" si="19"/>
        <v>0</v>
      </c>
      <c r="AH322" s="20">
        <f>IF(検索!K$3=0,R322,S322)</f>
        <v>0</v>
      </c>
      <c r="AI322" s="20">
        <f>IF(検索!K$5=0,Y322,Z322)</f>
        <v>0</v>
      </c>
      <c r="AJ322" s="20">
        <f>IF(検索!K$7=0,AF322,AG322)</f>
        <v>0</v>
      </c>
      <c r="AK322" s="38">
        <f>IF(IF(検索!J$5="00000",AH322,IF(検索!K$4=0,AH322+AI322,AH322*AI322)*IF(AND(検索!K$6=1,検索!J$7&lt;&gt;"00000"),AJ322,1)+IF(AND(検索!K$6=0,検索!J$7&lt;&gt;"00000"),AJ322,0))&gt;0,MAX($AK$2:AK321)+1,0)</f>
        <v>0</v>
      </c>
    </row>
    <row r="323" spans="7:37" ht="13.5" customHeight="1" x14ac:dyDescent="0.15">
      <c r="G323" s="3">
        <v>322</v>
      </c>
      <c r="H323" s="187">
        <f t="shared" ref="H323:H386" si="20">SUMIF(B$2:B$500,B323,J$2:J$500)</f>
        <v>0</v>
      </c>
      <c r="I323" s="42"/>
      <c r="M323" s="21">
        <f>IF(OR(ISERROR(FIND(DBCS(検索!C$3),DBCS(B323))),検索!C$3=""),0,1)</f>
        <v>0</v>
      </c>
      <c r="N323" s="22">
        <f>IF(OR(ISERROR(FIND(DBCS(検索!D$3),DBCS(C323))),検索!D$3=""),0,1)</f>
        <v>0</v>
      </c>
      <c r="O323" s="22">
        <f>IF(OR(ISERROR(FIND(検索!E$3,D323)),検索!E$3=""),0,1)</f>
        <v>0</v>
      </c>
      <c r="P323" s="20">
        <f>IF(OR(ISERROR(FIND(検索!F$3,E323)),検索!F$3=""),0,1)</f>
        <v>0</v>
      </c>
      <c r="Q323" s="20">
        <f>IF(OR(ISERROR(FIND(検索!G$3,F323)),検索!G$3=""),0,1)</f>
        <v>0</v>
      </c>
      <c r="R323" s="20">
        <f>IF(OR(検索!J$3="00000",M323&amp;N323&amp;O323&amp;P323&amp;Q323&lt;&gt;検索!J$3),0,1)</f>
        <v>0</v>
      </c>
      <c r="S323" s="20">
        <f t="shared" ref="S323:S386" si="21">IF(SUM(M323:Q323)=0,0,1)</f>
        <v>0</v>
      </c>
      <c r="T323" s="21">
        <f>IF(OR(ISERROR(FIND(DBCS(検索!C$5),DBCS(B323))),検索!C$5=""),0,1)</f>
        <v>0</v>
      </c>
      <c r="U323" s="22">
        <f>IF(OR(ISERROR(FIND(DBCS(検索!D$5),DBCS(C323))),検索!D$5=""),0,1)</f>
        <v>0</v>
      </c>
      <c r="V323" s="22">
        <f>IF(OR(ISERROR(FIND(検索!E$5,D323)),検索!E$5=""),0,1)</f>
        <v>0</v>
      </c>
      <c r="W323" s="22">
        <f>IF(OR(ISERROR(FIND(検索!F$5,E323)),検索!F$5=""),0,1)</f>
        <v>0</v>
      </c>
      <c r="X323" s="22">
        <f>IF(OR(ISERROR(FIND(検索!G$5,F323)),検索!G$5=""),0,1)</f>
        <v>0</v>
      </c>
      <c r="Y323" s="20">
        <f>IF(OR(検索!J$5="00000",T323&amp;U323&amp;V323&amp;W323&amp;X323&lt;&gt;検索!J$5),0,1)</f>
        <v>0</v>
      </c>
      <c r="Z323" s="23">
        <f t="shared" ref="Z323:Z386" si="22">IF(SUM(T323:X323)=0,0,1)</f>
        <v>0</v>
      </c>
      <c r="AA323" s="20">
        <f>IF(OR(ISERROR(FIND(DBCS(検索!C$7),DBCS(B323))),検索!C$7=""),0,1)</f>
        <v>0</v>
      </c>
      <c r="AB323" s="20">
        <f>IF(OR(ISERROR(FIND(DBCS(検索!D$7),DBCS(C323))),検索!D$7=""),0,1)</f>
        <v>0</v>
      </c>
      <c r="AC323" s="20">
        <f>IF(OR(ISERROR(FIND(検索!E$7,D323)),検索!E$7=""),0,1)</f>
        <v>0</v>
      </c>
      <c r="AD323" s="20">
        <f>IF(OR(ISERROR(FIND(検索!F$7,E323)),検索!F$7=""),0,1)</f>
        <v>0</v>
      </c>
      <c r="AE323" s="20">
        <f>IF(OR(ISERROR(FIND(検索!G$7,F323)),検索!G$7=""),0,1)</f>
        <v>0</v>
      </c>
      <c r="AF323" s="22">
        <f>IF(OR(検索!J$7="00000",AA323&amp;AB323&amp;AC323&amp;AD323&amp;AE323&lt;&gt;検索!J$7),0,1)</f>
        <v>0</v>
      </c>
      <c r="AG323" s="23">
        <f t="shared" ref="AG323:AG386" si="23">IF(SUM(AA323:AE323)=0,0,1)</f>
        <v>0</v>
      </c>
      <c r="AH323" s="20">
        <f>IF(検索!K$3=0,R323,S323)</f>
        <v>0</v>
      </c>
      <c r="AI323" s="20">
        <f>IF(検索!K$5=0,Y323,Z323)</f>
        <v>0</v>
      </c>
      <c r="AJ323" s="20">
        <f>IF(検索!K$7=0,AF323,AG323)</f>
        <v>0</v>
      </c>
      <c r="AK323" s="38">
        <f>IF(IF(検索!J$5="00000",AH323,IF(検索!K$4=0,AH323+AI323,AH323*AI323)*IF(AND(検索!K$6=1,検索!J$7&lt;&gt;"00000"),AJ323,1)+IF(AND(検索!K$6=0,検索!J$7&lt;&gt;"00000"),AJ323,0))&gt;0,MAX($AK$2:AK322)+1,0)</f>
        <v>0</v>
      </c>
    </row>
    <row r="324" spans="7:37" ht="13.5" customHeight="1" x14ac:dyDescent="0.15">
      <c r="G324" s="3">
        <v>323</v>
      </c>
      <c r="H324" s="187">
        <f t="shared" si="20"/>
        <v>0</v>
      </c>
      <c r="I324" s="42"/>
      <c r="M324" s="21">
        <f>IF(OR(ISERROR(FIND(DBCS(検索!C$3),DBCS(B324))),検索!C$3=""),0,1)</f>
        <v>0</v>
      </c>
      <c r="N324" s="22">
        <f>IF(OR(ISERROR(FIND(DBCS(検索!D$3),DBCS(C324))),検索!D$3=""),0,1)</f>
        <v>0</v>
      </c>
      <c r="O324" s="22">
        <f>IF(OR(ISERROR(FIND(検索!E$3,D324)),検索!E$3=""),0,1)</f>
        <v>0</v>
      </c>
      <c r="P324" s="20">
        <f>IF(OR(ISERROR(FIND(検索!F$3,E324)),検索!F$3=""),0,1)</f>
        <v>0</v>
      </c>
      <c r="Q324" s="20">
        <f>IF(OR(ISERROR(FIND(検索!G$3,F324)),検索!G$3=""),0,1)</f>
        <v>0</v>
      </c>
      <c r="R324" s="20">
        <f>IF(OR(検索!J$3="00000",M324&amp;N324&amp;O324&amp;P324&amp;Q324&lt;&gt;検索!J$3),0,1)</f>
        <v>0</v>
      </c>
      <c r="S324" s="20">
        <f t="shared" si="21"/>
        <v>0</v>
      </c>
      <c r="T324" s="21">
        <f>IF(OR(ISERROR(FIND(DBCS(検索!C$5),DBCS(B324))),検索!C$5=""),0,1)</f>
        <v>0</v>
      </c>
      <c r="U324" s="22">
        <f>IF(OR(ISERROR(FIND(DBCS(検索!D$5),DBCS(C324))),検索!D$5=""),0,1)</f>
        <v>0</v>
      </c>
      <c r="V324" s="22">
        <f>IF(OR(ISERROR(FIND(検索!E$5,D324)),検索!E$5=""),0,1)</f>
        <v>0</v>
      </c>
      <c r="W324" s="22">
        <f>IF(OR(ISERROR(FIND(検索!F$5,E324)),検索!F$5=""),0,1)</f>
        <v>0</v>
      </c>
      <c r="X324" s="22">
        <f>IF(OR(ISERROR(FIND(検索!G$5,F324)),検索!G$5=""),0,1)</f>
        <v>0</v>
      </c>
      <c r="Y324" s="20">
        <f>IF(OR(検索!J$5="00000",T324&amp;U324&amp;V324&amp;W324&amp;X324&lt;&gt;検索!J$5),0,1)</f>
        <v>0</v>
      </c>
      <c r="Z324" s="23">
        <f t="shared" si="22"/>
        <v>0</v>
      </c>
      <c r="AA324" s="20">
        <f>IF(OR(ISERROR(FIND(DBCS(検索!C$7),DBCS(B324))),検索!C$7=""),0,1)</f>
        <v>0</v>
      </c>
      <c r="AB324" s="20">
        <f>IF(OR(ISERROR(FIND(DBCS(検索!D$7),DBCS(C324))),検索!D$7=""),0,1)</f>
        <v>0</v>
      </c>
      <c r="AC324" s="20">
        <f>IF(OR(ISERROR(FIND(検索!E$7,D324)),検索!E$7=""),0,1)</f>
        <v>0</v>
      </c>
      <c r="AD324" s="20">
        <f>IF(OR(ISERROR(FIND(検索!F$7,E324)),検索!F$7=""),0,1)</f>
        <v>0</v>
      </c>
      <c r="AE324" s="20">
        <f>IF(OR(ISERROR(FIND(検索!G$7,F324)),検索!G$7=""),0,1)</f>
        <v>0</v>
      </c>
      <c r="AF324" s="22">
        <f>IF(OR(検索!J$7="00000",AA324&amp;AB324&amp;AC324&amp;AD324&amp;AE324&lt;&gt;検索!J$7),0,1)</f>
        <v>0</v>
      </c>
      <c r="AG324" s="23">
        <f t="shared" si="23"/>
        <v>0</v>
      </c>
      <c r="AH324" s="20">
        <f>IF(検索!K$3=0,R324,S324)</f>
        <v>0</v>
      </c>
      <c r="AI324" s="20">
        <f>IF(検索!K$5=0,Y324,Z324)</f>
        <v>0</v>
      </c>
      <c r="AJ324" s="20">
        <f>IF(検索!K$7=0,AF324,AG324)</f>
        <v>0</v>
      </c>
      <c r="AK324" s="38">
        <f>IF(IF(検索!J$5="00000",AH324,IF(検索!K$4=0,AH324+AI324,AH324*AI324)*IF(AND(検索!K$6=1,検索!J$7&lt;&gt;"00000"),AJ324,1)+IF(AND(検索!K$6=0,検索!J$7&lt;&gt;"00000"),AJ324,0))&gt;0,MAX($AK$2:AK323)+1,0)</f>
        <v>0</v>
      </c>
    </row>
    <row r="325" spans="7:37" ht="13.5" customHeight="1" x14ac:dyDescent="0.15">
      <c r="G325" s="3">
        <v>324</v>
      </c>
      <c r="H325" s="187">
        <f t="shared" si="20"/>
        <v>0</v>
      </c>
      <c r="I325" s="42"/>
      <c r="M325" s="21">
        <f>IF(OR(ISERROR(FIND(DBCS(検索!C$3),DBCS(B325))),検索!C$3=""),0,1)</f>
        <v>0</v>
      </c>
      <c r="N325" s="22">
        <f>IF(OR(ISERROR(FIND(DBCS(検索!D$3),DBCS(C325))),検索!D$3=""),0,1)</f>
        <v>0</v>
      </c>
      <c r="O325" s="22">
        <f>IF(OR(ISERROR(FIND(検索!E$3,D325)),検索!E$3=""),0,1)</f>
        <v>0</v>
      </c>
      <c r="P325" s="20">
        <f>IF(OR(ISERROR(FIND(検索!F$3,E325)),検索!F$3=""),0,1)</f>
        <v>0</v>
      </c>
      <c r="Q325" s="20">
        <f>IF(OR(ISERROR(FIND(検索!G$3,F325)),検索!G$3=""),0,1)</f>
        <v>0</v>
      </c>
      <c r="R325" s="20">
        <f>IF(OR(検索!J$3="00000",M325&amp;N325&amp;O325&amp;P325&amp;Q325&lt;&gt;検索!J$3),0,1)</f>
        <v>0</v>
      </c>
      <c r="S325" s="20">
        <f t="shared" si="21"/>
        <v>0</v>
      </c>
      <c r="T325" s="21">
        <f>IF(OR(ISERROR(FIND(DBCS(検索!C$5),DBCS(B325))),検索!C$5=""),0,1)</f>
        <v>0</v>
      </c>
      <c r="U325" s="22">
        <f>IF(OR(ISERROR(FIND(DBCS(検索!D$5),DBCS(C325))),検索!D$5=""),0,1)</f>
        <v>0</v>
      </c>
      <c r="V325" s="22">
        <f>IF(OR(ISERROR(FIND(検索!E$5,D325)),検索!E$5=""),0,1)</f>
        <v>0</v>
      </c>
      <c r="W325" s="22">
        <f>IF(OR(ISERROR(FIND(検索!F$5,E325)),検索!F$5=""),0,1)</f>
        <v>0</v>
      </c>
      <c r="X325" s="22">
        <f>IF(OR(ISERROR(FIND(検索!G$5,F325)),検索!G$5=""),0,1)</f>
        <v>0</v>
      </c>
      <c r="Y325" s="20">
        <f>IF(OR(検索!J$5="00000",T325&amp;U325&amp;V325&amp;W325&amp;X325&lt;&gt;検索!J$5),0,1)</f>
        <v>0</v>
      </c>
      <c r="Z325" s="23">
        <f t="shared" si="22"/>
        <v>0</v>
      </c>
      <c r="AA325" s="20">
        <f>IF(OR(ISERROR(FIND(DBCS(検索!C$7),DBCS(B325))),検索!C$7=""),0,1)</f>
        <v>0</v>
      </c>
      <c r="AB325" s="20">
        <f>IF(OR(ISERROR(FIND(DBCS(検索!D$7),DBCS(C325))),検索!D$7=""),0,1)</f>
        <v>0</v>
      </c>
      <c r="AC325" s="20">
        <f>IF(OR(ISERROR(FIND(検索!E$7,D325)),検索!E$7=""),0,1)</f>
        <v>0</v>
      </c>
      <c r="AD325" s="20">
        <f>IF(OR(ISERROR(FIND(検索!F$7,E325)),検索!F$7=""),0,1)</f>
        <v>0</v>
      </c>
      <c r="AE325" s="20">
        <f>IF(OR(ISERROR(FIND(検索!G$7,F325)),検索!G$7=""),0,1)</f>
        <v>0</v>
      </c>
      <c r="AF325" s="22">
        <f>IF(OR(検索!J$7="00000",AA325&amp;AB325&amp;AC325&amp;AD325&amp;AE325&lt;&gt;検索!J$7),0,1)</f>
        <v>0</v>
      </c>
      <c r="AG325" s="23">
        <f t="shared" si="23"/>
        <v>0</v>
      </c>
      <c r="AH325" s="20">
        <f>IF(検索!K$3=0,R325,S325)</f>
        <v>0</v>
      </c>
      <c r="AI325" s="20">
        <f>IF(検索!K$5=0,Y325,Z325)</f>
        <v>0</v>
      </c>
      <c r="AJ325" s="20">
        <f>IF(検索!K$7=0,AF325,AG325)</f>
        <v>0</v>
      </c>
      <c r="AK325" s="38">
        <f>IF(IF(検索!J$5="00000",AH325,IF(検索!K$4=0,AH325+AI325,AH325*AI325)*IF(AND(検索!K$6=1,検索!J$7&lt;&gt;"00000"),AJ325,1)+IF(AND(検索!K$6=0,検索!J$7&lt;&gt;"00000"),AJ325,0))&gt;0,MAX($AK$2:AK324)+1,0)</f>
        <v>0</v>
      </c>
    </row>
    <row r="326" spans="7:37" ht="13.5" customHeight="1" x14ac:dyDescent="0.15">
      <c r="G326" s="3">
        <v>325</v>
      </c>
      <c r="H326" s="187">
        <f t="shared" si="20"/>
        <v>0</v>
      </c>
      <c r="I326" s="42"/>
      <c r="M326" s="21">
        <f>IF(OR(ISERROR(FIND(DBCS(検索!C$3),DBCS(B326))),検索!C$3=""),0,1)</f>
        <v>0</v>
      </c>
      <c r="N326" s="22">
        <f>IF(OR(ISERROR(FIND(DBCS(検索!D$3),DBCS(C326))),検索!D$3=""),0,1)</f>
        <v>0</v>
      </c>
      <c r="O326" s="22">
        <f>IF(OR(ISERROR(FIND(検索!E$3,D326)),検索!E$3=""),0,1)</f>
        <v>0</v>
      </c>
      <c r="P326" s="20">
        <f>IF(OR(ISERROR(FIND(検索!F$3,E326)),検索!F$3=""),0,1)</f>
        <v>0</v>
      </c>
      <c r="Q326" s="20">
        <f>IF(OR(ISERROR(FIND(検索!G$3,F326)),検索!G$3=""),0,1)</f>
        <v>0</v>
      </c>
      <c r="R326" s="20">
        <f>IF(OR(検索!J$3="00000",M326&amp;N326&amp;O326&amp;P326&amp;Q326&lt;&gt;検索!J$3),0,1)</f>
        <v>0</v>
      </c>
      <c r="S326" s="20">
        <f t="shared" si="21"/>
        <v>0</v>
      </c>
      <c r="T326" s="21">
        <f>IF(OR(ISERROR(FIND(DBCS(検索!C$5),DBCS(B326))),検索!C$5=""),0,1)</f>
        <v>0</v>
      </c>
      <c r="U326" s="22">
        <f>IF(OR(ISERROR(FIND(DBCS(検索!D$5),DBCS(C326))),検索!D$5=""),0,1)</f>
        <v>0</v>
      </c>
      <c r="V326" s="22">
        <f>IF(OR(ISERROR(FIND(検索!E$5,D326)),検索!E$5=""),0,1)</f>
        <v>0</v>
      </c>
      <c r="W326" s="22">
        <f>IF(OR(ISERROR(FIND(検索!F$5,E326)),検索!F$5=""),0,1)</f>
        <v>0</v>
      </c>
      <c r="X326" s="22">
        <f>IF(OR(ISERROR(FIND(検索!G$5,F326)),検索!G$5=""),0,1)</f>
        <v>0</v>
      </c>
      <c r="Y326" s="20">
        <f>IF(OR(検索!J$5="00000",T326&amp;U326&amp;V326&amp;W326&amp;X326&lt;&gt;検索!J$5),0,1)</f>
        <v>0</v>
      </c>
      <c r="Z326" s="23">
        <f t="shared" si="22"/>
        <v>0</v>
      </c>
      <c r="AA326" s="20">
        <f>IF(OR(ISERROR(FIND(DBCS(検索!C$7),DBCS(B326))),検索!C$7=""),0,1)</f>
        <v>0</v>
      </c>
      <c r="AB326" s="20">
        <f>IF(OR(ISERROR(FIND(DBCS(検索!D$7),DBCS(C326))),検索!D$7=""),0,1)</f>
        <v>0</v>
      </c>
      <c r="AC326" s="20">
        <f>IF(OR(ISERROR(FIND(検索!E$7,D326)),検索!E$7=""),0,1)</f>
        <v>0</v>
      </c>
      <c r="AD326" s="20">
        <f>IF(OR(ISERROR(FIND(検索!F$7,E326)),検索!F$7=""),0,1)</f>
        <v>0</v>
      </c>
      <c r="AE326" s="20">
        <f>IF(OR(ISERROR(FIND(検索!G$7,F326)),検索!G$7=""),0,1)</f>
        <v>0</v>
      </c>
      <c r="AF326" s="22">
        <f>IF(OR(検索!J$7="00000",AA326&amp;AB326&amp;AC326&amp;AD326&amp;AE326&lt;&gt;検索!J$7),0,1)</f>
        <v>0</v>
      </c>
      <c r="AG326" s="23">
        <f t="shared" si="23"/>
        <v>0</v>
      </c>
      <c r="AH326" s="20">
        <f>IF(検索!K$3=0,R326,S326)</f>
        <v>0</v>
      </c>
      <c r="AI326" s="20">
        <f>IF(検索!K$5=0,Y326,Z326)</f>
        <v>0</v>
      </c>
      <c r="AJ326" s="20">
        <f>IF(検索!K$7=0,AF326,AG326)</f>
        <v>0</v>
      </c>
      <c r="AK326" s="38">
        <f>IF(IF(検索!J$5="00000",AH326,IF(検索!K$4=0,AH326+AI326,AH326*AI326)*IF(AND(検索!K$6=1,検索!J$7&lt;&gt;"00000"),AJ326,1)+IF(AND(検索!K$6=0,検索!J$7&lt;&gt;"00000"),AJ326,0))&gt;0,MAX($AK$2:AK325)+1,0)</f>
        <v>0</v>
      </c>
    </row>
    <row r="327" spans="7:37" ht="13.5" customHeight="1" x14ac:dyDescent="0.15">
      <c r="G327" s="3">
        <v>326</v>
      </c>
      <c r="H327" s="187">
        <f t="shared" si="20"/>
        <v>0</v>
      </c>
      <c r="I327" s="42"/>
      <c r="M327" s="21">
        <f>IF(OR(ISERROR(FIND(DBCS(検索!C$3),DBCS(B327))),検索!C$3=""),0,1)</f>
        <v>0</v>
      </c>
      <c r="N327" s="22">
        <f>IF(OR(ISERROR(FIND(DBCS(検索!D$3),DBCS(C327))),検索!D$3=""),0,1)</f>
        <v>0</v>
      </c>
      <c r="O327" s="22">
        <f>IF(OR(ISERROR(FIND(検索!E$3,D327)),検索!E$3=""),0,1)</f>
        <v>0</v>
      </c>
      <c r="P327" s="20">
        <f>IF(OR(ISERROR(FIND(検索!F$3,E327)),検索!F$3=""),0,1)</f>
        <v>0</v>
      </c>
      <c r="Q327" s="20">
        <f>IF(OR(ISERROR(FIND(検索!G$3,F327)),検索!G$3=""),0,1)</f>
        <v>0</v>
      </c>
      <c r="R327" s="20">
        <f>IF(OR(検索!J$3="00000",M327&amp;N327&amp;O327&amp;P327&amp;Q327&lt;&gt;検索!J$3),0,1)</f>
        <v>0</v>
      </c>
      <c r="S327" s="20">
        <f t="shared" si="21"/>
        <v>0</v>
      </c>
      <c r="T327" s="21">
        <f>IF(OR(ISERROR(FIND(DBCS(検索!C$5),DBCS(B327))),検索!C$5=""),0,1)</f>
        <v>0</v>
      </c>
      <c r="U327" s="22">
        <f>IF(OR(ISERROR(FIND(DBCS(検索!D$5),DBCS(C327))),検索!D$5=""),0,1)</f>
        <v>0</v>
      </c>
      <c r="V327" s="22">
        <f>IF(OR(ISERROR(FIND(検索!E$5,D327)),検索!E$5=""),0,1)</f>
        <v>0</v>
      </c>
      <c r="W327" s="22">
        <f>IF(OR(ISERROR(FIND(検索!F$5,E327)),検索!F$5=""),0,1)</f>
        <v>0</v>
      </c>
      <c r="X327" s="22">
        <f>IF(OR(ISERROR(FIND(検索!G$5,F327)),検索!G$5=""),0,1)</f>
        <v>0</v>
      </c>
      <c r="Y327" s="20">
        <f>IF(OR(検索!J$5="00000",T327&amp;U327&amp;V327&amp;W327&amp;X327&lt;&gt;検索!J$5),0,1)</f>
        <v>0</v>
      </c>
      <c r="Z327" s="23">
        <f t="shared" si="22"/>
        <v>0</v>
      </c>
      <c r="AA327" s="20">
        <f>IF(OR(ISERROR(FIND(DBCS(検索!C$7),DBCS(B327))),検索!C$7=""),0,1)</f>
        <v>0</v>
      </c>
      <c r="AB327" s="20">
        <f>IF(OR(ISERROR(FIND(DBCS(検索!D$7),DBCS(C327))),検索!D$7=""),0,1)</f>
        <v>0</v>
      </c>
      <c r="AC327" s="20">
        <f>IF(OR(ISERROR(FIND(検索!E$7,D327)),検索!E$7=""),0,1)</f>
        <v>0</v>
      </c>
      <c r="AD327" s="20">
        <f>IF(OR(ISERROR(FIND(検索!F$7,E327)),検索!F$7=""),0,1)</f>
        <v>0</v>
      </c>
      <c r="AE327" s="20">
        <f>IF(OR(ISERROR(FIND(検索!G$7,F327)),検索!G$7=""),0,1)</f>
        <v>0</v>
      </c>
      <c r="AF327" s="22">
        <f>IF(OR(検索!J$7="00000",AA327&amp;AB327&amp;AC327&amp;AD327&amp;AE327&lt;&gt;検索!J$7),0,1)</f>
        <v>0</v>
      </c>
      <c r="AG327" s="23">
        <f t="shared" si="23"/>
        <v>0</v>
      </c>
      <c r="AH327" s="20">
        <f>IF(検索!K$3=0,R327,S327)</f>
        <v>0</v>
      </c>
      <c r="AI327" s="20">
        <f>IF(検索!K$5=0,Y327,Z327)</f>
        <v>0</v>
      </c>
      <c r="AJ327" s="20">
        <f>IF(検索!K$7=0,AF327,AG327)</f>
        <v>0</v>
      </c>
      <c r="AK327" s="38">
        <f>IF(IF(検索!J$5="00000",AH327,IF(検索!K$4=0,AH327+AI327,AH327*AI327)*IF(AND(検索!K$6=1,検索!J$7&lt;&gt;"00000"),AJ327,1)+IF(AND(検索!K$6=0,検索!J$7&lt;&gt;"00000"),AJ327,0))&gt;0,MAX($AK$2:AK326)+1,0)</f>
        <v>0</v>
      </c>
    </row>
    <row r="328" spans="7:37" ht="13.5" customHeight="1" x14ac:dyDescent="0.15">
      <c r="G328" s="3">
        <v>327</v>
      </c>
      <c r="H328" s="187">
        <f t="shared" si="20"/>
        <v>0</v>
      </c>
      <c r="I328" s="42"/>
      <c r="M328" s="21">
        <f>IF(OR(ISERROR(FIND(DBCS(検索!C$3),DBCS(B328))),検索!C$3=""),0,1)</f>
        <v>0</v>
      </c>
      <c r="N328" s="22">
        <f>IF(OR(ISERROR(FIND(DBCS(検索!D$3),DBCS(C328))),検索!D$3=""),0,1)</f>
        <v>0</v>
      </c>
      <c r="O328" s="22">
        <f>IF(OR(ISERROR(FIND(検索!E$3,D328)),検索!E$3=""),0,1)</f>
        <v>0</v>
      </c>
      <c r="P328" s="20">
        <f>IF(OR(ISERROR(FIND(検索!F$3,E328)),検索!F$3=""),0,1)</f>
        <v>0</v>
      </c>
      <c r="Q328" s="20">
        <f>IF(OR(ISERROR(FIND(検索!G$3,F328)),検索!G$3=""),0,1)</f>
        <v>0</v>
      </c>
      <c r="R328" s="20">
        <f>IF(OR(検索!J$3="00000",M328&amp;N328&amp;O328&amp;P328&amp;Q328&lt;&gt;検索!J$3),0,1)</f>
        <v>0</v>
      </c>
      <c r="S328" s="20">
        <f t="shared" si="21"/>
        <v>0</v>
      </c>
      <c r="T328" s="21">
        <f>IF(OR(ISERROR(FIND(DBCS(検索!C$5),DBCS(B328))),検索!C$5=""),0,1)</f>
        <v>0</v>
      </c>
      <c r="U328" s="22">
        <f>IF(OR(ISERROR(FIND(DBCS(検索!D$5),DBCS(C328))),検索!D$5=""),0,1)</f>
        <v>0</v>
      </c>
      <c r="V328" s="22">
        <f>IF(OR(ISERROR(FIND(検索!E$5,D328)),検索!E$5=""),0,1)</f>
        <v>0</v>
      </c>
      <c r="W328" s="22">
        <f>IF(OR(ISERROR(FIND(検索!F$5,E328)),検索!F$5=""),0,1)</f>
        <v>0</v>
      </c>
      <c r="X328" s="22">
        <f>IF(OR(ISERROR(FIND(検索!G$5,F328)),検索!G$5=""),0,1)</f>
        <v>0</v>
      </c>
      <c r="Y328" s="20">
        <f>IF(OR(検索!J$5="00000",T328&amp;U328&amp;V328&amp;W328&amp;X328&lt;&gt;検索!J$5),0,1)</f>
        <v>0</v>
      </c>
      <c r="Z328" s="23">
        <f t="shared" si="22"/>
        <v>0</v>
      </c>
      <c r="AA328" s="20">
        <f>IF(OR(ISERROR(FIND(DBCS(検索!C$7),DBCS(B328))),検索!C$7=""),0,1)</f>
        <v>0</v>
      </c>
      <c r="AB328" s="20">
        <f>IF(OR(ISERROR(FIND(DBCS(検索!D$7),DBCS(C328))),検索!D$7=""),0,1)</f>
        <v>0</v>
      </c>
      <c r="AC328" s="20">
        <f>IF(OR(ISERROR(FIND(検索!E$7,D328)),検索!E$7=""),0,1)</f>
        <v>0</v>
      </c>
      <c r="AD328" s="20">
        <f>IF(OR(ISERROR(FIND(検索!F$7,E328)),検索!F$7=""),0,1)</f>
        <v>0</v>
      </c>
      <c r="AE328" s="20">
        <f>IF(OR(ISERROR(FIND(検索!G$7,F328)),検索!G$7=""),0,1)</f>
        <v>0</v>
      </c>
      <c r="AF328" s="22">
        <f>IF(OR(検索!J$7="00000",AA328&amp;AB328&amp;AC328&amp;AD328&amp;AE328&lt;&gt;検索!J$7),0,1)</f>
        <v>0</v>
      </c>
      <c r="AG328" s="23">
        <f t="shared" si="23"/>
        <v>0</v>
      </c>
      <c r="AH328" s="20">
        <f>IF(検索!K$3=0,R328,S328)</f>
        <v>0</v>
      </c>
      <c r="AI328" s="20">
        <f>IF(検索!K$5=0,Y328,Z328)</f>
        <v>0</v>
      </c>
      <c r="AJ328" s="20">
        <f>IF(検索!K$7=0,AF328,AG328)</f>
        <v>0</v>
      </c>
      <c r="AK328" s="38">
        <f>IF(IF(検索!J$5="00000",AH328,IF(検索!K$4=0,AH328+AI328,AH328*AI328)*IF(AND(検索!K$6=1,検索!J$7&lt;&gt;"00000"),AJ328,1)+IF(AND(検索!K$6=0,検索!J$7&lt;&gt;"00000"),AJ328,0))&gt;0,MAX($AK$2:AK327)+1,0)</f>
        <v>0</v>
      </c>
    </row>
    <row r="329" spans="7:37" ht="13.5" customHeight="1" x14ac:dyDescent="0.15">
      <c r="G329" s="3">
        <v>328</v>
      </c>
      <c r="H329" s="187">
        <f t="shared" si="20"/>
        <v>0</v>
      </c>
      <c r="I329" s="42"/>
      <c r="M329" s="21">
        <f>IF(OR(ISERROR(FIND(DBCS(検索!C$3),DBCS(B329))),検索!C$3=""),0,1)</f>
        <v>0</v>
      </c>
      <c r="N329" s="22">
        <f>IF(OR(ISERROR(FIND(DBCS(検索!D$3),DBCS(C329))),検索!D$3=""),0,1)</f>
        <v>0</v>
      </c>
      <c r="O329" s="22">
        <f>IF(OR(ISERROR(FIND(検索!E$3,D329)),検索!E$3=""),0,1)</f>
        <v>0</v>
      </c>
      <c r="P329" s="20">
        <f>IF(OR(ISERROR(FIND(検索!F$3,E329)),検索!F$3=""),0,1)</f>
        <v>0</v>
      </c>
      <c r="Q329" s="20">
        <f>IF(OR(ISERROR(FIND(検索!G$3,F329)),検索!G$3=""),0,1)</f>
        <v>0</v>
      </c>
      <c r="R329" s="20">
        <f>IF(OR(検索!J$3="00000",M329&amp;N329&amp;O329&amp;P329&amp;Q329&lt;&gt;検索!J$3),0,1)</f>
        <v>0</v>
      </c>
      <c r="S329" s="20">
        <f t="shared" si="21"/>
        <v>0</v>
      </c>
      <c r="T329" s="21">
        <f>IF(OR(ISERROR(FIND(DBCS(検索!C$5),DBCS(B329))),検索!C$5=""),0,1)</f>
        <v>0</v>
      </c>
      <c r="U329" s="22">
        <f>IF(OR(ISERROR(FIND(DBCS(検索!D$5),DBCS(C329))),検索!D$5=""),0,1)</f>
        <v>0</v>
      </c>
      <c r="V329" s="22">
        <f>IF(OR(ISERROR(FIND(検索!E$5,D329)),検索!E$5=""),0,1)</f>
        <v>0</v>
      </c>
      <c r="W329" s="22">
        <f>IF(OR(ISERROR(FIND(検索!F$5,E329)),検索!F$5=""),0,1)</f>
        <v>0</v>
      </c>
      <c r="X329" s="22">
        <f>IF(OR(ISERROR(FIND(検索!G$5,F329)),検索!G$5=""),0,1)</f>
        <v>0</v>
      </c>
      <c r="Y329" s="20">
        <f>IF(OR(検索!J$5="00000",T329&amp;U329&amp;V329&amp;W329&amp;X329&lt;&gt;検索!J$5),0,1)</f>
        <v>0</v>
      </c>
      <c r="Z329" s="23">
        <f t="shared" si="22"/>
        <v>0</v>
      </c>
      <c r="AA329" s="20">
        <f>IF(OR(ISERROR(FIND(DBCS(検索!C$7),DBCS(B329))),検索!C$7=""),0,1)</f>
        <v>0</v>
      </c>
      <c r="AB329" s="20">
        <f>IF(OR(ISERROR(FIND(DBCS(検索!D$7),DBCS(C329))),検索!D$7=""),0,1)</f>
        <v>0</v>
      </c>
      <c r="AC329" s="20">
        <f>IF(OR(ISERROR(FIND(検索!E$7,D329)),検索!E$7=""),0,1)</f>
        <v>0</v>
      </c>
      <c r="AD329" s="20">
        <f>IF(OR(ISERROR(FIND(検索!F$7,E329)),検索!F$7=""),0,1)</f>
        <v>0</v>
      </c>
      <c r="AE329" s="20">
        <f>IF(OR(ISERROR(FIND(検索!G$7,F329)),検索!G$7=""),0,1)</f>
        <v>0</v>
      </c>
      <c r="AF329" s="22">
        <f>IF(OR(検索!J$7="00000",AA329&amp;AB329&amp;AC329&amp;AD329&amp;AE329&lt;&gt;検索!J$7),0,1)</f>
        <v>0</v>
      </c>
      <c r="AG329" s="23">
        <f t="shared" si="23"/>
        <v>0</v>
      </c>
      <c r="AH329" s="20">
        <f>IF(検索!K$3=0,R329,S329)</f>
        <v>0</v>
      </c>
      <c r="AI329" s="20">
        <f>IF(検索!K$5=0,Y329,Z329)</f>
        <v>0</v>
      </c>
      <c r="AJ329" s="20">
        <f>IF(検索!K$7=0,AF329,AG329)</f>
        <v>0</v>
      </c>
      <c r="AK329" s="38">
        <f>IF(IF(検索!J$5="00000",AH329,IF(検索!K$4=0,AH329+AI329,AH329*AI329)*IF(AND(検索!K$6=1,検索!J$7&lt;&gt;"00000"),AJ329,1)+IF(AND(検索!K$6=0,検索!J$7&lt;&gt;"00000"),AJ329,0))&gt;0,MAX($AK$2:AK328)+1,0)</f>
        <v>0</v>
      </c>
    </row>
    <row r="330" spans="7:37" ht="13.5" customHeight="1" x14ac:dyDescent="0.15">
      <c r="G330" s="3">
        <v>329</v>
      </c>
      <c r="H330" s="187">
        <f t="shared" si="20"/>
        <v>0</v>
      </c>
      <c r="I330" s="42"/>
      <c r="M330" s="21">
        <f>IF(OR(ISERROR(FIND(DBCS(検索!C$3),DBCS(B330))),検索!C$3=""),0,1)</f>
        <v>0</v>
      </c>
      <c r="N330" s="22">
        <f>IF(OR(ISERROR(FIND(DBCS(検索!D$3),DBCS(C330))),検索!D$3=""),0,1)</f>
        <v>0</v>
      </c>
      <c r="O330" s="22">
        <f>IF(OR(ISERROR(FIND(検索!E$3,D330)),検索!E$3=""),0,1)</f>
        <v>0</v>
      </c>
      <c r="P330" s="20">
        <f>IF(OR(ISERROR(FIND(検索!F$3,E330)),検索!F$3=""),0,1)</f>
        <v>0</v>
      </c>
      <c r="Q330" s="20">
        <f>IF(OR(ISERROR(FIND(検索!G$3,F330)),検索!G$3=""),0,1)</f>
        <v>0</v>
      </c>
      <c r="R330" s="20">
        <f>IF(OR(検索!J$3="00000",M330&amp;N330&amp;O330&amp;P330&amp;Q330&lt;&gt;検索!J$3),0,1)</f>
        <v>0</v>
      </c>
      <c r="S330" s="20">
        <f t="shared" si="21"/>
        <v>0</v>
      </c>
      <c r="T330" s="21">
        <f>IF(OR(ISERROR(FIND(DBCS(検索!C$5),DBCS(B330))),検索!C$5=""),0,1)</f>
        <v>0</v>
      </c>
      <c r="U330" s="22">
        <f>IF(OR(ISERROR(FIND(DBCS(検索!D$5),DBCS(C330))),検索!D$5=""),0,1)</f>
        <v>0</v>
      </c>
      <c r="V330" s="22">
        <f>IF(OR(ISERROR(FIND(検索!E$5,D330)),検索!E$5=""),0,1)</f>
        <v>0</v>
      </c>
      <c r="W330" s="22">
        <f>IF(OR(ISERROR(FIND(検索!F$5,E330)),検索!F$5=""),0,1)</f>
        <v>0</v>
      </c>
      <c r="X330" s="22">
        <f>IF(OR(ISERROR(FIND(検索!G$5,F330)),検索!G$5=""),0,1)</f>
        <v>0</v>
      </c>
      <c r="Y330" s="20">
        <f>IF(OR(検索!J$5="00000",T330&amp;U330&amp;V330&amp;W330&amp;X330&lt;&gt;検索!J$5),0,1)</f>
        <v>0</v>
      </c>
      <c r="Z330" s="23">
        <f t="shared" si="22"/>
        <v>0</v>
      </c>
      <c r="AA330" s="20">
        <f>IF(OR(ISERROR(FIND(DBCS(検索!C$7),DBCS(B330))),検索!C$7=""),0,1)</f>
        <v>0</v>
      </c>
      <c r="AB330" s="20">
        <f>IF(OR(ISERROR(FIND(DBCS(検索!D$7),DBCS(C330))),検索!D$7=""),0,1)</f>
        <v>0</v>
      </c>
      <c r="AC330" s="20">
        <f>IF(OR(ISERROR(FIND(検索!E$7,D330)),検索!E$7=""),0,1)</f>
        <v>0</v>
      </c>
      <c r="AD330" s="20">
        <f>IF(OR(ISERROR(FIND(検索!F$7,E330)),検索!F$7=""),0,1)</f>
        <v>0</v>
      </c>
      <c r="AE330" s="20">
        <f>IF(OR(ISERROR(FIND(検索!G$7,F330)),検索!G$7=""),0,1)</f>
        <v>0</v>
      </c>
      <c r="AF330" s="22">
        <f>IF(OR(検索!J$7="00000",AA330&amp;AB330&amp;AC330&amp;AD330&amp;AE330&lt;&gt;検索!J$7),0,1)</f>
        <v>0</v>
      </c>
      <c r="AG330" s="23">
        <f t="shared" si="23"/>
        <v>0</v>
      </c>
      <c r="AH330" s="20">
        <f>IF(検索!K$3=0,R330,S330)</f>
        <v>0</v>
      </c>
      <c r="AI330" s="20">
        <f>IF(検索!K$5=0,Y330,Z330)</f>
        <v>0</v>
      </c>
      <c r="AJ330" s="20">
        <f>IF(検索!K$7=0,AF330,AG330)</f>
        <v>0</v>
      </c>
      <c r="AK330" s="38">
        <f>IF(IF(検索!J$5="00000",AH330,IF(検索!K$4=0,AH330+AI330,AH330*AI330)*IF(AND(検索!K$6=1,検索!J$7&lt;&gt;"00000"),AJ330,1)+IF(AND(検索!K$6=0,検索!J$7&lt;&gt;"00000"),AJ330,0))&gt;0,MAX($AK$2:AK329)+1,0)</f>
        <v>0</v>
      </c>
    </row>
    <row r="331" spans="7:37" ht="13.5" customHeight="1" x14ac:dyDescent="0.15">
      <c r="G331" s="3">
        <v>330</v>
      </c>
      <c r="H331" s="187">
        <f t="shared" si="20"/>
        <v>0</v>
      </c>
      <c r="I331" s="42"/>
      <c r="M331" s="21">
        <f>IF(OR(ISERROR(FIND(DBCS(検索!C$3),DBCS(B331))),検索!C$3=""),0,1)</f>
        <v>0</v>
      </c>
      <c r="N331" s="22">
        <f>IF(OR(ISERROR(FIND(DBCS(検索!D$3),DBCS(C331))),検索!D$3=""),0,1)</f>
        <v>0</v>
      </c>
      <c r="O331" s="22">
        <f>IF(OR(ISERROR(FIND(検索!E$3,D331)),検索!E$3=""),0,1)</f>
        <v>0</v>
      </c>
      <c r="P331" s="20">
        <f>IF(OR(ISERROR(FIND(検索!F$3,E331)),検索!F$3=""),0,1)</f>
        <v>0</v>
      </c>
      <c r="Q331" s="20">
        <f>IF(OR(ISERROR(FIND(検索!G$3,F331)),検索!G$3=""),0,1)</f>
        <v>0</v>
      </c>
      <c r="R331" s="20">
        <f>IF(OR(検索!J$3="00000",M331&amp;N331&amp;O331&amp;P331&amp;Q331&lt;&gt;検索!J$3),0,1)</f>
        <v>0</v>
      </c>
      <c r="S331" s="20">
        <f t="shared" si="21"/>
        <v>0</v>
      </c>
      <c r="T331" s="21">
        <f>IF(OR(ISERROR(FIND(DBCS(検索!C$5),DBCS(B331))),検索!C$5=""),0,1)</f>
        <v>0</v>
      </c>
      <c r="U331" s="22">
        <f>IF(OR(ISERROR(FIND(DBCS(検索!D$5),DBCS(C331))),検索!D$5=""),0,1)</f>
        <v>0</v>
      </c>
      <c r="V331" s="22">
        <f>IF(OR(ISERROR(FIND(検索!E$5,D331)),検索!E$5=""),0,1)</f>
        <v>0</v>
      </c>
      <c r="W331" s="22">
        <f>IF(OR(ISERROR(FIND(検索!F$5,E331)),検索!F$5=""),0,1)</f>
        <v>0</v>
      </c>
      <c r="X331" s="22">
        <f>IF(OR(ISERROR(FIND(検索!G$5,F331)),検索!G$5=""),0,1)</f>
        <v>0</v>
      </c>
      <c r="Y331" s="20">
        <f>IF(OR(検索!J$5="00000",T331&amp;U331&amp;V331&amp;W331&amp;X331&lt;&gt;検索!J$5),0,1)</f>
        <v>0</v>
      </c>
      <c r="Z331" s="23">
        <f t="shared" si="22"/>
        <v>0</v>
      </c>
      <c r="AA331" s="20">
        <f>IF(OR(ISERROR(FIND(DBCS(検索!C$7),DBCS(B331))),検索!C$7=""),0,1)</f>
        <v>0</v>
      </c>
      <c r="AB331" s="20">
        <f>IF(OR(ISERROR(FIND(DBCS(検索!D$7),DBCS(C331))),検索!D$7=""),0,1)</f>
        <v>0</v>
      </c>
      <c r="AC331" s="20">
        <f>IF(OR(ISERROR(FIND(検索!E$7,D331)),検索!E$7=""),0,1)</f>
        <v>0</v>
      </c>
      <c r="AD331" s="20">
        <f>IF(OR(ISERROR(FIND(検索!F$7,E331)),検索!F$7=""),0,1)</f>
        <v>0</v>
      </c>
      <c r="AE331" s="20">
        <f>IF(OR(ISERROR(FIND(検索!G$7,F331)),検索!G$7=""),0,1)</f>
        <v>0</v>
      </c>
      <c r="AF331" s="22">
        <f>IF(OR(検索!J$7="00000",AA331&amp;AB331&amp;AC331&amp;AD331&amp;AE331&lt;&gt;検索!J$7),0,1)</f>
        <v>0</v>
      </c>
      <c r="AG331" s="23">
        <f t="shared" si="23"/>
        <v>0</v>
      </c>
      <c r="AH331" s="20">
        <f>IF(検索!K$3=0,R331,S331)</f>
        <v>0</v>
      </c>
      <c r="AI331" s="20">
        <f>IF(検索!K$5=0,Y331,Z331)</f>
        <v>0</v>
      </c>
      <c r="AJ331" s="20">
        <f>IF(検索!K$7=0,AF331,AG331)</f>
        <v>0</v>
      </c>
      <c r="AK331" s="38">
        <f>IF(IF(検索!J$5="00000",AH331,IF(検索!K$4=0,AH331+AI331,AH331*AI331)*IF(AND(検索!K$6=1,検索!J$7&lt;&gt;"00000"),AJ331,1)+IF(AND(検索!K$6=0,検索!J$7&lt;&gt;"00000"),AJ331,0))&gt;0,MAX($AK$2:AK330)+1,0)</f>
        <v>0</v>
      </c>
    </row>
    <row r="332" spans="7:37" ht="13.5" customHeight="1" x14ac:dyDescent="0.15">
      <c r="G332" s="3">
        <v>331</v>
      </c>
      <c r="H332" s="187">
        <f t="shared" si="20"/>
        <v>0</v>
      </c>
      <c r="I332" s="42"/>
      <c r="M332" s="21">
        <f>IF(OR(ISERROR(FIND(DBCS(検索!C$3),DBCS(B332))),検索!C$3=""),0,1)</f>
        <v>0</v>
      </c>
      <c r="N332" s="22">
        <f>IF(OR(ISERROR(FIND(DBCS(検索!D$3),DBCS(C332))),検索!D$3=""),0,1)</f>
        <v>0</v>
      </c>
      <c r="O332" s="22">
        <f>IF(OR(ISERROR(FIND(検索!E$3,D332)),検索!E$3=""),0,1)</f>
        <v>0</v>
      </c>
      <c r="P332" s="20">
        <f>IF(OR(ISERROR(FIND(検索!F$3,E332)),検索!F$3=""),0,1)</f>
        <v>0</v>
      </c>
      <c r="Q332" s="20">
        <f>IF(OR(ISERROR(FIND(検索!G$3,F332)),検索!G$3=""),0,1)</f>
        <v>0</v>
      </c>
      <c r="R332" s="20">
        <f>IF(OR(検索!J$3="00000",M332&amp;N332&amp;O332&amp;P332&amp;Q332&lt;&gt;検索!J$3),0,1)</f>
        <v>0</v>
      </c>
      <c r="S332" s="20">
        <f t="shared" si="21"/>
        <v>0</v>
      </c>
      <c r="T332" s="21">
        <f>IF(OR(ISERROR(FIND(DBCS(検索!C$5),DBCS(B332))),検索!C$5=""),0,1)</f>
        <v>0</v>
      </c>
      <c r="U332" s="22">
        <f>IF(OR(ISERROR(FIND(DBCS(検索!D$5),DBCS(C332))),検索!D$5=""),0,1)</f>
        <v>0</v>
      </c>
      <c r="V332" s="22">
        <f>IF(OR(ISERROR(FIND(検索!E$5,D332)),検索!E$5=""),0,1)</f>
        <v>0</v>
      </c>
      <c r="W332" s="22">
        <f>IF(OR(ISERROR(FIND(検索!F$5,E332)),検索!F$5=""),0,1)</f>
        <v>0</v>
      </c>
      <c r="X332" s="22">
        <f>IF(OR(ISERROR(FIND(検索!G$5,F332)),検索!G$5=""),0,1)</f>
        <v>0</v>
      </c>
      <c r="Y332" s="20">
        <f>IF(OR(検索!J$5="00000",T332&amp;U332&amp;V332&amp;W332&amp;X332&lt;&gt;検索!J$5),0,1)</f>
        <v>0</v>
      </c>
      <c r="Z332" s="23">
        <f t="shared" si="22"/>
        <v>0</v>
      </c>
      <c r="AA332" s="20">
        <f>IF(OR(ISERROR(FIND(DBCS(検索!C$7),DBCS(B332))),検索!C$7=""),0,1)</f>
        <v>0</v>
      </c>
      <c r="AB332" s="20">
        <f>IF(OR(ISERROR(FIND(DBCS(検索!D$7),DBCS(C332))),検索!D$7=""),0,1)</f>
        <v>0</v>
      </c>
      <c r="AC332" s="20">
        <f>IF(OR(ISERROR(FIND(検索!E$7,D332)),検索!E$7=""),0,1)</f>
        <v>0</v>
      </c>
      <c r="AD332" s="20">
        <f>IF(OR(ISERROR(FIND(検索!F$7,E332)),検索!F$7=""),0,1)</f>
        <v>0</v>
      </c>
      <c r="AE332" s="20">
        <f>IF(OR(ISERROR(FIND(検索!G$7,F332)),検索!G$7=""),0,1)</f>
        <v>0</v>
      </c>
      <c r="AF332" s="22">
        <f>IF(OR(検索!J$7="00000",AA332&amp;AB332&amp;AC332&amp;AD332&amp;AE332&lt;&gt;検索!J$7),0,1)</f>
        <v>0</v>
      </c>
      <c r="AG332" s="23">
        <f t="shared" si="23"/>
        <v>0</v>
      </c>
      <c r="AH332" s="20">
        <f>IF(検索!K$3=0,R332,S332)</f>
        <v>0</v>
      </c>
      <c r="AI332" s="20">
        <f>IF(検索!K$5=0,Y332,Z332)</f>
        <v>0</v>
      </c>
      <c r="AJ332" s="20">
        <f>IF(検索!K$7=0,AF332,AG332)</f>
        <v>0</v>
      </c>
      <c r="AK332" s="38">
        <f>IF(IF(検索!J$5="00000",AH332,IF(検索!K$4=0,AH332+AI332,AH332*AI332)*IF(AND(検索!K$6=1,検索!J$7&lt;&gt;"00000"),AJ332,1)+IF(AND(検索!K$6=0,検索!J$7&lt;&gt;"00000"),AJ332,0))&gt;0,MAX($AK$2:AK331)+1,0)</f>
        <v>0</v>
      </c>
    </row>
    <row r="333" spans="7:37" ht="13.5" customHeight="1" x14ac:dyDescent="0.15">
      <c r="G333" s="3">
        <v>332</v>
      </c>
      <c r="H333" s="187">
        <f t="shared" si="20"/>
        <v>0</v>
      </c>
      <c r="I333" s="42"/>
      <c r="M333" s="21">
        <f>IF(OR(ISERROR(FIND(DBCS(検索!C$3),DBCS(B333))),検索!C$3=""),0,1)</f>
        <v>0</v>
      </c>
      <c r="N333" s="22">
        <f>IF(OR(ISERROR(FIND(DBCS(検索!D$3),DBCS(C333))),検索!D$3=""),0,1)</f>
        <v>0</v>
      </c>
      <c r="O333" s="22">
        <f>IF(OR(ISERROR(FIND(検索!E$3,D333)),検索!E$3=""),0,1)</f>
        <v>0</v>
      </c>
      <c r="P333" s="20">
        <f>IF(OR(ISERROR(FIND(検索!F$3,E333)),検索!F$3=""),0,1)</f>
        <v>0</v>
      </c>
      <c r="Q333" s="20">
        <f>IF(OR(ISERROR(FIND(検索!G$3,F333)),検索!G$3=""),0,1)</f>
        <v>0</v>
      </c>
      <c r="R333" s="20">
        <f>IF(OR(検索!J$3="00000",M333&amp;N333&amp;O333&amp;P333&amp;Q333&lt;&gt;検索!J$3),0,1)</f>
        <v>0</v>
      </c>
      <c r="S333" s="20">
        <f t="shared" si="21"/>
        <v>0</v>
      </c>
      <c r="T333" s="21">
        <f>IF(OR(ISERROR(FIND(DBCS(検索!C$5),DBCS(B333))),検索!C$5=""),0,1)</f>
        <v>0</v>
      </c>
      <c r="U333" s="22">
        <f>IF(OR(ISERROR(FIND(DBCS(検索!D$5),DBCS(C333))),検索!D$5=""),0,1)</f>
        <v>0</v>
      </c>
      <c r="V333" s="22">
        <f>IF(OR(ISERROR(FIND(検索!E$5,D333)),検索!E$5=""),0,1)</f>
        <v>0</v>
      </c>
      <c r="W333" s="22">
        <f>IF(OR(ISERROR(FIND(検索!F$5,E333)),検索!F$5=""),0,1)</f>
        <v>0</v>
      </c>
      <c r="X333" s="22">
        <f>IF(OR(ISERROR(FIND(検索!G$5,F333)),検索!G$5=""),0,1)</f>
        <v>0</v>
      </c>
      <c r="Y333" s="20">
        <f>IF(OR(検索!J$5="00000",T333&amp;U333&amp;V333&amp;W333&amp;X333&lt;&gt;検索!J$5),0,1)</f>
        <v>0</v>
      </c>
      <c r="Z333" s="23">
        <f t="shared" si="22"/>
        <v>0</v>
      </c>
      <c r="AA333" s="20">
        <f>IF(OR(ISERROR(FIND(DBCS(検索!C$7),DBCS(B333))),検索!C$7=""),0,1)</f>
        <v>0</v>
      </c>
      <c r="AB333" s="20">
        <f>IF(OR(ISERROR(FIND(DBCS(検索!D$7),DBCS(C333))),検索!D$7=""),0,1)</f>
        <v>0</v>
      </c>
      <c r="AC333" s="20">
        <f>IF(OR(ISERROR(FIND(検索!E$7,D333)),検索!E$7=""),0,1)</f>
        <v>0</v>
      </c>
      <c r="AD333" s="20">
        <f>IF(OR(ISERROR(FIND(検索!F$7,E333)),検索!F$7=""),0,1)</f>
        <v>0</v>
      </c>
      <c r="AE333" s="20">
        <f>IF(OR(ISERROR(FIND(検索!G$7,F333)),検索!G$7=""),0,1)</f>
        <v>0</v>
      </c>
      <c r="AF333" s="22">
        <f>IF(OR(検索!J$7="00000",AA333&amp;AB333&amp;AC333&amp;AD333&amp;AE333&lt;&gt;検索!J$7),0,1)</f>
        <v>0</v>
      </c>
      <c r="AG333" s="23">
        <f t="shared" si="23"/>
        <v>0</v>
      </c>
      <c r="AH333" s="20">
        <f>IF(検索!K$3=0,R333,S333)</f>
        <v>0</v>
      </c>
      <c r="AI333" s="20">
        <f>IF(検索!K$5=0,Y333,Z333)</f>
        <v>0</v>
      </c>
      <c r="AJ333" s="20">
        <f>IF(検索!K$7=0,AF333,AG333)</f>
        <v>0</v>
      </c>
      <c r="AK333" s="38">
        <f>IF(IF(検索!J$5="00000",AH333,IF(検索!K$4=0,AH333+AI333,AH333*AI333)*IF(AND(検索!K$6=1,検索!J$7&lt;&gt;"00000"),AJ333,1)+IF(AND(検索!K$6=0,検索!J$7&lt;&gt;"00000"),AJ333,0))&gt;0,MAX($AK$2:AK332)+1,0)</f>
        <v>0</v>
      </c>
    </row>
    <row r="334" spans="7:37" ht="13.5" customHeight="1" x14ac:dyDescent="0.15">
      <c r="G334" s="3">
        <v>333</v>
      </c>
      <c r="H334" s="187">
        <f t="shared" si="20"/>
        <v>0</v>
      </c>
      <c r="I334" s="42"/>
      <c r="M334" s="21">
        <f>IF(OR(ISERROR(FIND(DBCS(検索!C$3),DBCS(B334))),検索!C$3=""),0,1)</f>
        <v>0</v>
      </c>
      <c r="N334" s="22">
        <f>IF(OR(ISERROR(FIND(DBCS(検索!D$3),DBCS(C334))),検索!D$3=""),0,1)</f>
        <v>0</v>
      </c>
      <c r="O334" s="22">
        <f>IF(OR(ISERROR(FIND(検索!E$3,D334)),検索!E$3=""),0,1)</f>
        <v>0</v>
      </c>
      <c r="P334" s="20">
        <f>IF(OR(ISERROR(FIND(検索!F$3,E334)),検索!F$3=""),0,1)</f>
        <v>0</v>
      </c>
      <c r="Q334" s="20">
        <f>IF(OR(ISERROR(FIND(検索!G$3,F334)),検索!G$3=""),0,1)</f>
        <v>0</v>
      </c>
      <c r="R334" s="20">
        <f>IF(OR(検索!J$3="00000",M334&amp;N334&amp;O334&amp;P334&amp;Q334&lt;&gt;検索!J$3),0,1)</f>
        <v>0</v>
      </c>
      <c r="S334" s="20">
        <f t="shared" si="21"/>
        <v>0</v>
      </c>
      <c r="T334" s="21">
        <f>IF(OR(ISERROR(FIND(DBCS(検索!C$5),DBCS(B334))),検索!C$5=""),0,1)</f>
        <v>0</v>
      </c>
      <c r="U334" s="22">
        <f>IF(OR(ISERROR(FIND(DBCS(検索!D$5),DBCS(C334))),検索!D$5=""),0,1)</f>
        <v>0</v>
      </c>
      <c r="V334" s="22">
        <f>IF(OR(ISERROR(FIND(検索!E$5,D334)),検索!E$5=""),0,1)</f>
        <v>0</v>
      </c>
      <c r="W334" s="22">
        <f>IF(OR(ISERROR(FIND(検索!F$5,E334)),検索!F$5=""),0,1)</f>
        <v>0</v>
      </c>
      <c r="X334" s="22">
        <f>IF(OR(ISERROR(FIND(検索!G$5,F334)),検索!G$5=""),0,1)</f>
        <v>0</v>
      </c>
      <c r="Y334" s="20">
        <f>IF(OR(検索!J$5="00000",T334&amp;U334&amp;V334&amp;W334&amp;X334&lt;&gt;検索!J$5),0,1)</f>
        <v>0</v>
      </c>
      <c r="Z334" s="23">
        <f t="shared" si="22"/>
        <v>0</v>
      </c>
      <c r="AA334" s="20">
        <f>IF(OR(ISERROR(FIND(DBCS(検索!C$7),DBCS(B334))),検索!C$7=""),0,1)</f>
        <v>0</v>
      </c>
      <c r="AB334" s="20">
        <f>IF(OR(ISERROR(FIND(DBCS(検索!D$7),DBCS(C334))),検索!D$7=""),0,1)</f>
        <v>0</v>
      </c>
      <c r="AC334" s="20">
        <f>IF(OR(ISERROR(FIND(検索!E$7,D334)),検索!E$7=""),0,1)</f>
        <v>0</v>
      </c>
      <c r="AD334" s="20">
        <f>IF(OR(ISERROR(FIND(検索!F$7,E334)),検索!F$7=""),0,1)</f>
        <v>0</v>
      </c>
      <c r="AE334" s="20">
        <f>IF(OR(ISERROR(FIND(検索!G$7,F334)),検索!G$7=""),0,1)</f>
        <v>0</v>
      </c>
      <c r="AF334" s="22">
        <f>IF(OR(検索!J$7="00000",AA334&amp;AB334&amp;AC334&amp;AD334&amp;AE334&lt;&gt;検索!J$7),0,1)</f>
        <v>0</v>
      </c>
      <c r="AG334" s="23">
        <f t="shared" si="23"/>
        <v>0</v>
      </c>
      <c r="AH334" s="20">
        <f>IF(検索!K$3=0,R334,S334)</f>
        <v>0</v>
      </c>
      <c r="AI334" s="20">
        <f>IF(検索!K$5=0,Y334,Z334)</f>
        <v>0</v>
      </c>
      <c r="AJ334" s="20">
        <f>IF(検索!K$7=0,AF334,AG334)</f>
        <v>0</v>
      </c>
      <c r="AK334" s="38">
        <f>IF(IF(検索!J$5="00000",AH334,IF(検索!K$4=0,AH334+AI334,AH334*AI334)*IF(AND(検索!K$6=1,検索!J$7&lt;&gt;"00000"),AJ334,1)+IF(AND(検索!K$6=0,検索!J$7&lt;&gt;"00000"),AJ334,0))&gt;0,MAX($AK$2:AK333)+1,0)</f>
        <v>0</v>
      </c>
    </row>
    <row r="335" spans="7:37" ht="13.5" customHeight="1" x14ac:dyDescent="0.15">
      <c r="G335" s="3">
        <v>334</v>
      </c>
      <c r="H335" s="187">
        <f t="shared" si="20"/>
        <v>0</v>
      </c>
      <c r="I335" s="42"/>
      <c r="M335" s="21">
        <f>IF(OR(ISERROR(FIND(DBCS(検索!C$3),DBCS(B335))),検索!C$3=""),0,1)</f>
        <v>0</v>
      </c>
      <c r="N335" s="22">
        <f>IF(OR(ISERROR(FIND(DBCS(検索!D$3),DBCS(C335))),検索!D$3=""),0,1)</f>
        <v>0</v>
      </c>
      <c r="O335" s="22">
        <f>IF(OR(ISERROR(FIND(検索!E$3,D335)),検索!E$3=""),0,1)</f>
        <v>0</v>
      </c>
      <c r="P335" s="20">
        <f>IF(OR(ISERROR(FIND(検索!F$3,E335)),検索!F$3=""),0,1)</f>
        <v>0</v>
      </c>
      <c r="Q335" s="20">
        <f>IF(OR(ISERROR(FIND(検索!G$3,F335)),検索!G$3=""),0,1)</f>
        <v>0</v>
      </c>
      <c r="R335" s="20">
        <f>IF(OR(検索!J$3="00000",M335&amp;N335&amp;O335&amp;P335&amp;Q335&lt;&gt;検索!J$3),0,1)</f>
        <v>0</v>
      </c>
      <c r="S335" s="20">
        <f t="shared" si="21"/>
        <v>0</v>
      </c>
      <c r="T335" s="21">
        <f>IF(OR(ISERROR(FIND(DBCS(検索!C$5),DBCS(B335))),検索!C$5=""),0,1)</f>
        <v>0</v>
      </c>
      <c r="U335" s="22">
        <f>IF(OR(ISERROR(FIND(DBCS(検索!D$5),DBCS(C335))),検索!D$5=""),0,1)</f>
        <v>0</v>
      </c>
      <c r="V335" s="22">
        <f>IF(OR(ISERROR(FIND(検索!E$5,D335)),検索!E$5=""),0,1)</f>
        <v>0</v>
      </c>
      <c r="W335" s="22">
        <f>IF(OR(ISERROR(FIND(検索!F$5,E335)),検索!F$5=""),0,1)</f>
        <v>0</v>
      </c>
      <c r="X335" s="22">
        <f>IF(OR(ISERROR(FIND(検索!G$5,F335)),検索!G$5=""),0,1)</f>
        <v>0</v>
      </c>
      <c r="Y335" s="20">
        <f>IF(OR(検索!J$5="00000",T335&amp;U335&amp;V335&amp;W335&amp;X335&lt;&gt;検索!J$5),0,1)</f>
        <v>0</v>
      </c>
      <c r="Z335" s="23">
        <f t="shared" si="22"/>
        <v>0</v>
      </c>
      <c r="AA335" s="20">
        <f>IF(OR(ISERROR(FIND(DBCS(検索!C$7),DBCS(B335))),検索!C$7=""),0,1)</f>
        <v>0</v>
      </c>
      <c r="AB335" s="20">
        <f>IF(OR(ISERROR(FIND(DBCS(検索!D$7),DBCS(C335))),検索!D$7=""),0,1)</f>
        <v>0</v>
      </c>
      <c r="AC335" s="20">
        <f>IF(OR(ISERROR(FIND(検索!E$7,D335)),検索!E$7=""),0,1)</f>
        <v>0</v>
      </c>
      <c r="AD335" s="20">
        <f>IF(OR(ISERROR(FIND(検索!F$7,E335)),検索!F$7=""),0,1)</f>
        <v>0</v>
      </c>
      <c r="AE335" s="20">
        <f>IF(OR(ISERROR(FIND(検索!G$7,F335)),検索!G$7=""),0,1)</f>
        <v>0</v>
      </c>
      <c r="AF335" s="22">
        <f>IF(OR(検索!J$7="00000",AA335&amp;AB335&amp;AC335&amp;AD335&amp;AE335&lt;&gt;検索!J$7),0,1)</f>
        <v>0</v>
      </c>
      <c r="AG335" s="23">
        <f t="shared" si="23"/>
        <v>0</v>
      </c>
      <c r="AH335" s="20">
        <f>IF(検索!K$3=0,R335,S335)</f>
        <v>0</v>
      </c>
      <c r="AI335" s="20">
        <f>IF(検索!K$5=0,Y335,Z335)</f>
        <v>0</v>
      </c>
      <c r="AJ335" s="20">
        <f>IF(検索!K$7=0,AF335,AG335)</f>
        <v>0</v>
      </c>
      <c r="AK335" s="38">
        <f>IF(IF(検索!J$5="00000",AH335,IF(検索!K$4=0,AH335+AI335,AH335*AI335)*IF(AND(検索!K$6=1,検索!J$7&lt;&gt;"00000"),AJ335,1)+IF(AND(検索!K$6=0,検索!J$7&lt;&gt;"00000"),AJ335,0))&gt;0,MAX($AK$2:AK334)+1,0)</f>
        <v>0</v>
      </c>
    </row>
    <row r="336" spans="7:37" ht="13.5" customHeight="1" x14ac:dyDescent="0.15">
      <c r="G336" s="3">
        <v>335</v>
      </c>
      <c r="H336" s="187">
        <f t="shared" si="20"/>
        <v>0</v>
      </c>
      <c r="I336" s="42"/>
      <c r="M336" s="21">
        <f>IF(OR(ISERROR(FIND(DBCS(検索!C$3),DBCS(B336))),検索!C$3=""),0,1)</f>
        <v>0</v>
      </c>
      <c r="N336" s="22">
        <f>IF(OR(ISERROR(FIND(DBCS(検索!D$3),DBCS(C336))),検索!D$3=""),0,1)</f>
        <v>0</v>
      </c>
      <c r="O336" s="22">
        <f>IF(OR(ISERROR(FIND(検索!E$3,D336)),検索!E$3=""),0,1)</f>
        <v>0</v>
      </c>
      <c r="P336" s="20">
        <f>IF(OR(ISERROR(FIND(検索!F$3,E336)),検索!F$3=""),0,1)</f>
        <v>0</v>
      </c>
      <c r="Q336" s="20">
        <f>IF(OR(ISERROR(FIND(検索!G$3,F336)),検索!G$3=""),0,1)</f>
        <v>0</v>
      </c>
      <c r="R336" s="20">
        <f>IF(OR(検索!J$3="00000",M336&amp;N336&amp;O336&amp;P336&amp;Q336&lt;&gt;検索!J$3),0,1)</f>
        <v>0</v>
      </c>
      <c r="S336" s="20">
        <f t="shared" si="21"/>
        <v>0</v>
      </c>
      <c r="T336" s="21">
        <f>IF(OR(ISERROR(FIND(DBCS(検索!C$5),DBCS(B336))),検索!C$5=""),0,1)</f>
        <v>0</v>
      </c>
      <c r="U336" s="22">
        <f>IF(OR(ISERROR(FIND(DBCS(検索!D$5),DBCS(C336))),検索!D$5=""),0,1)</f>
        <v>0</v>
      </c>
      <c r="V336" s="22">
        <f>IF(OR(ISERROR(FIND(検索!E$5,D336)),検索!E$5=""),0,1)</f>
        <v>0</v>
      </c>
      <c r="W336" s="22">
        <f>IF(OR(ISERROR(FIND(検索!F$5,E336)),検索!F$5=""),0,1)</f>
        <v>0</v>
      </c>
      <c r="X336" s="22">
        <f>IF(OR(ISERROR(FIND(検索!G$5,F336)),検索!G$5=""),0,1)</f>
        <v>0</v>
      </c>
      <c r="Y336" s="20">
        <f>IF(OR(検索!J$5="00000",T336&amp;U336&amp;V336&amp;W336&amp;X336&lt;&gt;検索!J$5),0,1)</f>
        <v>0</v>
      </c>
      <c r="Z336" s="23">
        <f t="shared" si="22"/>
        <v>0</v>
      </c>
      <c r="AA336" s="20">
        <f>IF(OR(ISERROR(FIND(DBCS(検索!C$7),DBCS(B336))),検索!C$7=""),0,1)</f>
        <v>0</v>
      </c>
      <c r="AB336" s="20">
        <f>IF(OR(ISERROR(FIND(DBCS(検索!D$7),DBCS(C336))),検索!D$7=""),0,1)</f>
        <v>0</v>
      </c>
      <c r="AC336" s="20">
        <f>IF(OR(ISERROR(FIND(検索!E$7,D336)),検索!E$7=""),0,1)</f>
        <v>0</v>
      </c>
      <c r="AD336" s="20">
        <f>IF(OR(ISERROR(FIND(検索!F$7,E336)),検索!F$7=""),0,1)</f>
        <v>0</v>
      </c>
      <c r="AE336" s="20">
        <f>IF(OR(ISERROR(FIND(検索!G$7,F336)),検索!G$7=""),0,1)</f>
        <v>0</v>
      </c>
      <c r="AF336" s="22">
        <f>IF(OR(検索!J$7="00000",AA336&amp;AB336&amp;AC336&amp;AD336&amp;AE336&lt;&gt;検索!J$7),0,1)</f>
        <v>0</v>
      </c>
      <c r="AG336" s="23">
        <f t="shared" si="23"/>
        <v>0</v>
      </c>
      <c r="AH336" s="20">
        <f>IF(検索!K$3=0,R336,S336)</f>
        <v>0</v>
      </c>
      <c r="AI336" s="20">
        <f>IF(検索!K$5=0,Y336,Z336)</f>
        <v>0</v>
      </c>
      <c r="AJ336" s="20">
        <f>IF(検索!K$7=0,AF336,AG336)</f>
        <v>0</v>
      </c>
      <c r="AK336" s="38">
        <f>IF(IF(検索!J$5="00000",AH336,IF(検索!K$4=0,AH336+AI336,AH336*AI336)*IF(AND(検索!K$6=1,検索!J$7&lt;&gt;"00000"),AJ336,1)+IF(AND(検索!K$6=0,検索!J$7&lt;&gt;"00000"),AJ336,0))&gt;0,MAX($AK$2:AK335)+1,0)</f>
        <v>0</v>
      </c>
    </row>
    <row r="337" spans="7:37" ht="13.5" customHeight="1" x14ac:dyDescent="0.15">
      <c r="G337" s="3">
        <v>336</v>
      </c>
      <c r="H337" s="187">
        <f t="shared" si="20"/>
        <v>0</v>
      </c>
      <c r="I337" s="42"/>
      <c r="M337" s="21">
        <f>IF(OR(ISERROR(FIND(DBCS(検索!C$3),DBCS(B337))),検索!C$3=""),0,1)</f>
        <v>0</v>
      </c>
      <c r="N337" s="22">
        <f>IF(OR(ISERROR(FIND(DBCS(検索!D$3),DBCS(C337))),検索!D$3=""),0,1)</f>
        <v>0</v>
      </c>
      <c r="O337" s="22">
        <f>IF(OR(ISERROR(FIND(検索!E$3,D337)),検索!E$3=""),0,1)</f>
        <v>0</v>
      </c>
      <c r="P337" s="20">
        <f>IF(OR(ISERROR(FIND(検索!F$3,E337)),検索!F$3=""),0,1)</f>
        <v>0</v>
      </c>
      <c r="Q337" s="20">
        <f>IF(OR(ISERROR(FIND(検索!G$3,F337)),検索!G$3=""),0,1)</f>
        <v>0</v>
      </c>
      <c r="R337" s="20">
        <f>IF(OR(検索!J$3="00000",M337&amp;N337&amp;O337&amp;P337&amp;Q337&lt;&gt;検索!J$3),0,1)</f>
        <v>0</v>
      </c>
      <c r="S337" s="20">
        <f t="shared" si="21"/>
        <v>0</v>
      </c>
      <c r="T337" s="21">
        <f>IF(OR(ISERROR(FIND(DBCS(検索!C$5),DBCS(B337))),検索!C$5=""),0,1)</f>
        <v>0</v>
      </c>
      <c r="U337" s="22">
        <f>IF(OR(ISERROR(FIND(DBCS(検索!D$5),DBCS(C337))),検索!D$5=""),0,1)</f>
        <v>0</v>
      </c>
      <c r="V337" s="22">
        <f>IF(OR(ISERROR(FIND(検索!E$5,D337)),検索!E$5=""),0,1)</f>
        <v>0</v>
      </c>
      <c r="W337" s="22">
        <f>IF(OR(ISERROR(FIND(検索!F$5,E337)),検索!F$5=""),0,1)</f>
        <v>0</v>
      </c>
      <c r="X337" s="22">
        <f>IF(OR(ISERROR(FIND(検索!G$5,F337)),検索!G$5=""),0,1)</f>
        <v>0</v>
      </c>
      <c r="Y337" s="20">
        <f>IF(OR(検索!J$5="00000",T337&amp;U337&amp;V337&amp;W337&amp;X337&lt;&gt;検索!J$5),0,1)</f>
        <v>0</v>
      </c>
      <c r="Z337" s="23">
        <f t="shared" si="22"/>
        <v>0</v>
      </c>
      <c r="AA337" s="20">
        <f>IF(OR(ISERROR(FIND(DBCS(検索!C$7),DBCS(B337))),検索!C$7=""),0,1)</f>
        <v>0</v>
      </c>
      <c r="AB337" s="20">
        <f>IF(OR(ISERROR(FIND(DBCS(検索!D$7),DBCS(C337))),検索!D$7=""),0,1)</f>
        <v>0</v>
      </c>
      <c r="AC337" s="20">
        <f>IF(OR(ISERROR(FIND(検索!E$7,D337)),検索!E$7=""),0,1)</f>
        <v>0</v>
      </c>
      <c r="AD337" s="20">
        <f>IF(OR(ISERROR(FIND(検索!F$7,E337)),検索!F$7=""),0,1)</f>
        <v>0</v>
      </c>
      <c r="AE337" s="20">
        <f>IF(OR(ISERROR(FIND(検索!G$7,F337)),検索!G$7=""),0,1)</f>
        <v>0</v>
      </c>
      <c r="AF337" s="22">
        <f>IF(OR(検索!J$7="00000",AA337&amp;AB337&amp;AC337&amp;AD337&amp;AE337&lt;&gt;検索!J$7),0,1)</f>
        <v>0</v>
      </c>
      <c r="AG337" s="23">
        <f t="shared" si="23"/>
        <v>0</v>
      </c>
      <c r="AH337" s="20">
        <f>IF(検索!K$3=0,R337,S337)</f>
        <v>0</v>
      </c>
      <c r="AI337" s="20">
        <f>IF(検索!K$5=0,Y337,Z337)</f>
        <v>0</v>
      </c>
      <c r="AJ337" s="20">
        <f>IF(検索!K$7=0,AF337,AG337)</f>
        <v>0</v>
      </c>
      <c r="AK337" s="38">
        <f>IF(IF(検索!J$5="00000",AH337,IF(検索!K$4=0,AH337+AI337,AH337*AI337)*IF(AND(検索!K$6=1,検索!J$7&lt;&gt;"00000"),AJ337,1)+IF(AND(検索!K$6=0,検索!J$7&lt;&gt;"00000"),AJ337,0))&gt;0,MAX($AK$2:AK336)+1,0)</f>
        <v>0</v>
      </c>
    </row>
    <row r="338" spans="7:37" ht="13.5" customHeight="1" x14ac:dyDescent="0.15">
      <c r="G338" s="3">
        <v>337</v>
      </c>
      <c r="H338" s="187">
        <f t="shared" si="20"/>
        <v>0</v>
      </c>
      <c r="I338" s="42"/>
      <c r="M338" s="21">
        <f>IF(OR(ISERROR(FIND(DBCS(検索!C$3),DBCS(B338))),検索!C$3=""),0,1)</f>
        <v>0</v>
      </c>
      <c r="N338" s="22">
        <f>IF(OR(ISERROR(FIND(DBCS(検索!D$3),DBCS(C338))),検索!D$3=""),0,1)</f>
        <v>0</v>
      </c>
      <c r="O338" s="22">
        <f>IF(OR(ISERROR(FIND(検索!E$3,D338)),検索!E$3=""),0,1)</f>
        <v>0</v>
      </c>
      <c r="P338" s="20">
        <f>IF(OR(ISERROR(FIND(検索!F$3,E338)),検索!F$3=""),0,1)</f>
        <v>0</v>
      </c>
      <c r="Q338" s="20">
        <f>IF(OR(ISERROR(FIND(検索!G$3,F338)),検索!G$3=""),0,1)</f>
        <v>0</v>
      </c>
      <c r="R338" s="20">
        <f>IF(OR(検索!J$3="00000",M338&amp;N338&amp;O338&amp;P338&amp;Q338&lt;&gt;検索!J$3),0,1)</f>
        <v>0</v>
      </c>
      <c r="S338" s="20">
        <f t="shared" si="21"/>
        <v>0</v>
      </c>
      <c r="T338" s="21">
        <f>IF(OR(ISERROR(FIND(DBCS(検索!C$5),DBCS(B338))),検索!C$5=""),0,1)</f>
        <v>0</v>
      </c>
      <c r="U338" s="22">
        <f>IF(OR(ISERROR(FIND(DBCS(検索!D$5),DBCS(C338))),検索!D$5=""),0,1)</f>
        <v>0</v>
      </c>
      <c r="V338" s="22">
        <f>IF(OR(ISERROR(FIND(検索!E$5,D338)),検索!E$5=""),0,1)</f>
        <v>0</v>
      </c>
      <c r="W338" s="22">
        <f>IF(OR(ISERROR(FIND(検索!F$5,E338)),検索!F$5=""),0,1)</f>
        <v>0</v>
      </c>
      <c r="X338" s="22">
        <f>IF(OR(ISERROR(FIND(検索!G$5,F338)),検索!G$5=""),0,1)</f>
        <v>0</v>
      </c>
      <c r="Y338" s="20">
        <f>IF(OR(検索!J$5="00000",T338&amp;U338&amp;V338&amp;W338&amp;X338&lt;&gt;検索!J$5),0,1)</f>
        <v>0</v>
      </c>
      <c r="Z338" s="23">
        <f t="shared" si="22"/>
        <v>0</v>
      </c>
      <c r="AA338" s="20">
        <f>IF(OR(ISERROR(FIND(DBCS(検索!C$7),DBCS(B338))),検索!C$7=""),0,1)</f>
        <v>0</v>
      </c>
      <c r="AB338" s="20">
        <f>IF(OR(ISERROR(FIND(DBCS(検索!D$7),DBCS(C338))),検索!D$7=""),0,1)</f>
        <v>0</v>
      </c>
      <c r="AC338" s="20">
        <f>IF(OR(ISERROR(FIND(検索!E$7,D338)),検索!E$7=""),0,1)</f>
        <v>0</v>
      </c>
      <c r="AD338" s="20">
        <f>IF(OR(ISERROR(FIND(検索!F$7,E338)),検索!F$7=""),0,1)</f>
        <v>0</v>
      </c>
      <c r="AE338" s="20">
        <f>IF(OR(ISERROR(FIND(検索!G$7,F338)),検索!G$7=""),0,1)</f>
        <v>0</v>
      </c>
      <c r="AF338" s="22">
        <f>IF(OR(検索!J$7="00000",AA338&amp;AB338&amp;AC338&amp;AD338&amp;AE338&lt;&gt;検索!J$7),0,1)</f>
        <v>0</v>
      </c>
      <c r="AG338" s="23">
        <f t="shared" si="23"/>
        <v>0</v>
      </c>
      <c r="AH338" s="20">
        <f>IF(検索!K$3=0,R338,S338)</f>
        <v>0</v>
      </c>
      <c r="AI338" s="20">
        <f>IF(検索!K$5=0,Y338,Z338)</f>
        <v>0</v>
      </c>
      <c r="AJ338" s="20">
        <f>IF(検索!K$7=0,AF338,AG338)</f>
        <v>0</v>
      </c>
      <c r="AK338" s="38">
        <f>IF(IF(検索!J$5="00000",AH338,IF(検索!K$4=0,AH338+AI338,AH338*AI338)*IF(AND(検索!K$6=1,検索!J$7&lt;&gt;"00000"),AJ338,1)+IF(AND(検索!K$6=0,検索!J$7&lt;&gt;"00000"),AJ338,0))&gt;0,MAX($AK$2:AK337)+1,0)</f>
        <v>0</v>
      </c>
    </row>
    <row r="339" spans="7:37" ht="13.5" customHeight="1" x14ac:dyDescent="0.15">
      <c r="G339" s="3">
        <v>338</v>
      </c>
      <c r="H339" s="187">
        <f t="shared" si="20"/>
        <v>0</v>
      </c>
      <c r="I339" s="42"/>
      <c r="M339" s="21">
        <f>IF(OR(ISERROR(FIND(DBCS(検索!C$3),DBCS(B339))),検索!C$3=""),0,1)</f>
        <v>0</v>
      </c>
      <c r="N339" s="22">
        <f>IF(OR(ISERROR(FIND(DBCS(検索!D$3),DBCS(C339))),検索!D$3=""),0,1)</f>
        <v>0</v>
      </c>
      <c r="O339" s="22">
        <f>IF(OR(ISERROR(FIND(検索!E$3,D339)),検索!E$3=""),0,1)</f>
        <v>0</v>
      </c>
      <c r="P339" s="20">
        <f>IF(OR(ISERROR(FIND(検索!F$3,E339)),検索!F$3=""),0,1)</f>
        <v>0</v>
      </c>
      <c r="Q339" s="20">
        <f>IF(OR(ISERROR(FIND(検索!G$3,F339)),検索!G$3=""),0,1)</f>
        <v>0</v>
      </c>
      <c r="R339" s="20">
        <f>IF(OR(検索!J$3="00000",M339&amp;N339&amp;O339&amp;P339&amp;Q339&lt;&gt;検索!J$3),0,1)</f>
        <v>0</v>
      </c>
      <c r="S339" s="20">
        <f t="shared" si="21"/>
        <v>0</v>
      </c>
      <c r="T339" s="21">
        <f>IF(OR(ISERROR(FIND(DBCS(検索!C$5),DBCS(B339))),検索!C$5=""),0,1)</f>
        <v>0</v>
      </c>
      <c r="U339" s="22">
        <f>IF(OR(ISERROR(FIND(DBCS(検索!D$5),DBCS(C339))),検索!D$5=""),0,1)</f>
        <v>0</v>
      </c>
      <c r="V339" s="22">
        <f>IF(OR(ISERROR(FIND(検索!E$5,D339)),検索!E$5=""),0,1)</f>
        <v>0</v>
      </c>
      <c r="W339" s="22">
        <f>IF(OR(ISERROR(FIND(検索!F$5,E339)),検索!F$5=""),0,1)</f>
        <v>0</v>
      </c>
      <c r="X339" s="22">
        <f>IF(OR(ISERROR(FIND(検索!G$5,F339)),検索!G$5=""),0,1)</f>
        <v>0</v>
      </c>
      <c r="Y339" s="20">
        <f>IF(OR(検索!J$5="00000",T339&amp;U339&amp;V339&amp;W339&amp;X339&lt;&gt;検索!J$5),0,1)</f>
        <v>0</v>
      </c>
      <c r="Z339" s="23">
        <f t="shared" si="22"/>
        <v>0</v>
      </c>
      <c r="AA339" s="20">
        <f>IF(OR(ISERROR(FIND(DBCS(検索!C$7),DBCS(B339))),検索!C$7=""),0,1)</f>
        <v>0</v>
      </c>
      <c r="AB339" s="20">
        <f>IF(OR(ISERROR(FIND(DBCS(検索!D$7),DBCS(C339))),検索!D$7=""),0,1)</f>
        <v>0</v>
      </c>
      <c r="AC339" s="20">
        <f>IF(OR(ISERROR(FIND(検索!E$7,D339)),検索!E$7=""),0,1)</f>
        <v>0</v>
      </c>
      <c r="AD339" s="20">
        <f>IF(OR(ISERROR(FIND(検索!F$7,E339)),検索!F$7=""),0,1)</f>
        <v>0</v>
      </c>
      <c r="AE339" s="20">
        <f>IF(OR(ISERROR(FIND(検索!G$7,F339)),検索!G$7=""),0,1)</f>
        <v>0</v>
      </c>
      <c r="AF339" s="22">
        <f>IF(OR(検索!J$7="00000",AA339&amp;AB339&amp;AC339&amp;AD339&amp;AE339&lt;&gt;検索!J$7),0,1)</f>
        <v>0</v>
      </c>
      <c r="AG339" s="23">
        <f t="shared" si="23"/>
        <v>0</v>
      </c>
      <c r="AH339" s="20">
        <f>IF(検索!K$3=0,R339,S339)</f>
        <v>0</v>
      </c>
      <c r="AI339" s="20">
        <f>IF(検索!K$5=0,Y339,Z339)</f>
        <v>0</v>
      </c>
      <c r="AJ339" s="20">
        <f>IF(検索!K$7=0,AF339,AG339)</f>
        <v>0</v>
      </c>
      <c r="AK339" s="38">
        <f>IF(IF(検索!J$5="00000",AH339,IF(検索!K$4=0,AH339+AI339,AH339*AI339)*IF(AND(検索!K$6=1,検索!J$7&lt;&gt;"00000"),AJ339,1)+IF(AND(検索!K$6=0,検索!J$7&lt;&gt;"00000"),AJ339,0))&gt;0,MAX($AK$2:AK338)+1,0)</f>
        <v>0</v>
      </c>
    </row>
    <row r="340" spans="7:37" ht="13.5" customHeight="1" x14ac:dyDescent="0.15">
      <c r="G340" s="3">
        <v>339</v>
      </c>
      <c r="H340" s="187">
        <f t="shared" si="20"/>
        <v>0</v>
      </c>
      <c r="I340" s="42"/>
      <c r="M340" s="21">
        <f>IF(OR(ISERROR(FIND(DBCS(検索!C$3),DBCS(B340))),検索!C$3=""),0,1)</f>
        <v>0</v>
      </c>
      <c r="N340" s="22">
        <f>IF(OR(ISERROR(FIND(DBCS(検索!D$3),DBCS(C340))),検索!D$3=""),0,1)</f>
        <v>0</v>
      </c>
      <c r="O340" s="22">
        <f>IF(OR(ISERROR(FIND(検索!E$3,D340)),検索!E$3=""),0,1)</f>
        <v>0</v>
      </c>
      <c r="P340" s="20">
        <f>IF(OR(ISERROR(FIND(検索!F$3,E340)),検索!F$3=""),0,1)</f>
        <v>0</v>
      </c>
      <c r="Q340" s="20">
        <f>IF(OR(ISERROR(FIND(検索!G$3,F340)),検索!G$3=""),0,1)</f>
        <v>0</v>
      </c>
      <c r="R340" s="20">
        <f>IF(OR(検索!J$3="00000",M340&amp;N340&amp;O340&amp;P340&amp;Q340&lt;&gt;検索!J$3),0,1)</f>
        <v>0</v>
      </c>
      <c r="S340" s="20">
        <f t="shared" si="21"/>
        <v>0</v>
      </c>
      <c r="T340" s="21">
        <f>IF(OR(ISERROR(FIND(DBCS(検索!C$5),DBCS(B340))),検索!C$5=""),0,1)</f>
        <v>0</v>
      </c>
      <c r="U340" s="22">
        <f>IF(OR(ISERROR(FIND(DBCS(検索!D$5),DBCS(C340))),検索!D$5=""),0,1)</f>
        <v>0</v>
      </c>
      <c r="V340" s="22">
        <f>IF(OR(ISERROR(FIND(検索!E$5,D340)),検索!E$5=""),0,1)</f>
        <v>0</v>
      </c>
      <c r="W340" s="22">
        <f>IF(OR(ISERROR(FIND(検索!F$5,E340)),検索!F$5=""),0,1)</f>
        <v>0</v>
      </c>
      <c r="X340" s="22">
        <f>IF(OR(ISERROR(FIND(検索!G$5,F340)),検索!G$5=""),0,1)</f>
        <v>0</v>
      </c>
      <c r="Y340" s="20">
        <f>IF(OR(検索!J$5="00000",T340&amp;U340&amp;V340&amp;W340&amp;X340&lt;&gt;検索!J$5),0,1)</f>
        <v>0</v>
      </c>
      <c r="Z340" s="23">
        <f t="shared" si="22"/>
        <v>0</v>
      </c>
      <c r="AA340" s="20">
        <f>IF(OR(ISERROR(FIND(DBCS(検索!C$7),DBCS(B340))),検索!C$7=""),0,1)</f>
        <v>0</v>
      </c>
      <c r="AB340" s="20">
        <f>IF(OR(ISERROR(FIND(DBCS(検索!D$7),DBCS(C340))),検索!D$7=""),0,1)</f>
        <v>0</v>
      </c>
      <c r="AC340" s="20">
        <f>IF(OR(ISERROR(FIND(検索!E$7,D340)),検索!E$7=""),0,1)</f>
        <v>0</v>
      </c>
      <c r="AD340" s="20">
        <f>IF(OR(ISERROR(FIND(検索!F$7,E340)),検索!F$7=""),0,1)</f>
        <v>0</v>
      </c>
      <c r="AE340" s="20">
        <f>IF(OR(ISERROR(FIND(検索!G$7,F340)),検索!G$7=""),0,1)</f>
        <v>0</v>
      </c>
      <c r="AF340" s="22">
        <f>IF(OR(検索!J$7="00000",AA340&amp;AB340&amp;AC340&amp;AD340&amp;AE340&lt;&gt;検索!J$7),0,1)</f>
        <v>0</v>
      </c>
      <c r="AG340" s="23">
        <f t="shared" si="23"/>
        <v>0</v>
      </c>
      <c r="AH340" s="20">
        <f>IF(検索!K$3=0,R340,S340)</f>
        <v>0</v>
      </c>
      <c r="AI340" s="20">
        <f>IF(検索!K$5=0,Y340,Z340)</f>
        <v>0</v>
      </c>
      <c r="AJ340" s="20">
        <f>IF(検索!K$7=0,AF340,AG340)</f>
        <v>0</v>
      </c>
      <c r="AK340" s="38">
        <f>IF(IF(検索!J$5="00000",AH340,IF(検索!K$4=0,AH340+AI340,AH340*AI340)*IF(AND(検索!K$6=1,検索!J$7&lt;&gt;"00000"),AJ340,1)+IF(AND(検索!K$6=0,検索!J$7&lt;&gt;"00000"),AJ340,0))&gt;0,MAX($AK$2:AK339)+1,0)</f>
        <v>0</v>
      </c>
    </row>
    <row r="341" spans="7:37" ht="13.5" customHeight="1" x14ac:dyDescent="0.15">
      <c r="G341" s="3">
        <v>340</v>
      </c>
      <c r="H341" s="187">
        <f t="shared" si="20"/>
        <v>0</v>
      </c>
      <c r="I341" s="42"/>
      <c r="M341" s="21">
        <f>IF(OR(ISERROR(FIND(DBCS(検索!C$3),DBCS(B341))),検索!C$3=""),0,1)</f>
        <v>0</v>
      </c>
      <c r="N341" s="22">
        <f>IF(OR(ISERROR(FIND(DBCS(検索!D$3),DBCS(C341))),検索!D$3=""),0,1)</f>
        <v>0</v>
      </c>
      <c r="O341" s="22">
        <f>IF(OR(ISERROR(FIND(検索!E$3,D341)),検索!E$3=""),0,1)</f>
        <v>0</v>
      </c>
      <c r="P341" s="20">
        <f>IF(OR(ISERROR(FIND(検索!F$3,E341)),検索!F$3=""),0,1)</f>
        <v>0</v>
      </c>
      <c r="Q341" s="20">
        <f>IF(OR(ISERROR(FIND(検索!G$3,F341)),検索!G$3=""),0,1)</f>
        <v>0</v>
      </c>
      <c r="R341" s="20">
        <f>IF(OR(検索!J$3="00000",M341&amp;N341&amp;O341&amp;P341&amp;Q341&lt;&gt;検索!J$3),0,1)</f>
        <v>0</v>
      </c>
      <c r="S341" s="20">
        <f t="shared" si="21"/>
        <v>0</v>
      </c>
      <c r="T341" s="21">
        <f>IF(OR(ISERROR(FIND(DBCS(検索!C$5),DBCS(B341))),検索!C$5=""),0,1)</f>
        <v>0</v>
      </c>
      <c r="U341" s="22">
        <f>IF(OR(ISERROR(FIND(DBCS(検索!D$5),DBCS(C341))),検索!D$5=""),0,1)</f>
        <v>0</v>
      </c>
      <c r="V341" s="22">
        <f>IF(OR(ISERROR(FIND(検索!E$5,D341)),検索!E$5=""),0,1)</f>
        <v>0</v>
      </c>
      <c r="W341" s="22">
        <f>IF(OR(ISERROR(FIND(検索!F$5,E341)),検索!F$5=""),0,1)</f>
        <v>0</v>
      </c>
      <c r="X341" s="22">
        <f>IF(OR(ISERROR(FIND(検索!G$5,F341)),検索!G$5=""),0,1)</f>
        <v>0</v>
      </c>
      <c r="Y341" s="20">
        <f>IF(OR(検索!J$5="00000",T341&amp;U341&amp;V341&amp;W341&amp;X341&lt;&gt;検索!J$5),0,1)</f>
        <v>0</v>
      </c>
      <c r="Z341" s="23">
        <f t="shared" si="22"/>
        <v>0</v>
      </c>
      <c r="AA341" s="20">
        <f>IF(OR(ISERROR(FIND(DBCS(検索!C$7),DBCS(B341))),検索!C$7=""),0,1)</f>
        <v>0</v>
      </c>
      <c r="AB341" s="20">
        <f>IF(OR(ISERROR(FIND(DBCS(検索!D$7),DBCS(C341))),検索!D$7=""),0,1)</f>
        <v>0</v>
      </c>
      <c r="AC341" s="20">
        <f>IF(OR(ISERROR(FIND(検索!E$7,D341)),検索!E$7=""),0,1)</f>
        <v>0</v>
      </c>
      <c r="AD341" s="20">
        <f>IF(OR(ISERROR(FIND(検索!F$7,E341)),検索!F$7=""),0,1)</f>
        <v>0</v>
      </c>
      <c r="AE341" s="20">
        <f>IF(OR(ISERROR(FIND(検索!G$7,F341)),検索!G$7=""),0,1)</f>
        <v>0</v>
      </c>
      <c r="AF341" s="22">
        <f>IF(OR(検索!J$7="00000",AA341&amp;AB341&amp;AC341&amp;AD341&amp;AE341&lt;&gt;検索!J$7),0,1)</f>
        <v>0</v>
      </c>
      <c r="AG341" s="23">
        <f t="shared" si="23"/>
        <v>0</v>
      </c>
      <c r="AH341" s="20">
        <f>IF(検索!K$3=0,R341,S341)</f>
        <v>0</v>
      </c>
      <c r="AI341" s="20">
        <f>IF(検索!K$5=0,Y341,Z341)</f>
        <v>0</v>
      </c>
      <c r="AJ341" s="20">
        <f>IF(検索!K$7=0,AF341,AG341)</f>
        <v>0</v>
      </c>
      <c r="AK341" s="38">
        <f>IF(IF(検索!J$5="00000",AH341,IF(検索!K$4=0,AH341+AI341,AH341*AI341)*IF(AND(検索!K$6=1,検索!J$7&lt;&gt;"00000"),AJ341,1)+IF(AND(検索!K$6=0,検索!J$7&lt;&gt;"00000"),AJ341,0))&gt;0,MAX($AK$2:AK340)+1,0)</f>
        <v>0</v>
      </c>
    </row>
    <row r="342" spans="7:37" ht="13.5" customHeight="1" x14ac:dyDescent="0.15">
      <c r="G342" s="3">
        <v>341</v>
      </c>
      <c r="H342" s="187">
        <f t="shared" si="20"/>
        <v>0</v>
      </c>
      <c r="I342" s="42"/>
      <c r="M342" s="21">
        <f>IF(OR(ISERROR(FIND(DBCS(検索!C$3),DBCS(B342))),検索!C$3=""),0,1)</f>
        <v>0</v>
      </c>
      <c r="N342" s="22">
        <f>IF(OR(ISERROR(FIND(DBCS(検索!D$3),DBCS(C342))),検索!D$3=""),0,1)</f>
        <v>0</v>
      </c>
      <c r="O342" s="22">
        <f>IF(OR(ISERROR(FIND(検索!E$3,D342)),検索!E$3=""),0,1)</f>
        <v>0</v>
      </c>
      <c r="P342" s="20">
        <f>IF(OR(ISERROR(FIND(検索!F$3,E342)),検索!F$3=""),0,1)</f>
        <v>0</v>
      </c>
      <c r="Q342" s="20">
        <f>IF(OR(ISERROR(FIND(検索!G$3,F342)),検索!G$3=""),0,1)</f>
        <v>0</v>
      </c>
      <c r="R342" s="20">
        <f>IF(OR(検索!J$3="00000",M342&amp;N342&amp;O342&amp;P342&amp;Q342&lt;&gt;検索!J$3),0,1)</f>
        <v>0</v>
      </c>
      <c r="S342" s="20">
        <f t="shared" si="21"/>
        <v>0</v>
      </c>
      <c r="T342" s="21">
        <f>IF(OR(ISERROR(FIND(DBCS(検索!C$5),DBCS(B342))),検索!C$5=""),0,1)</f>
        <v>0</v>
      </c>
      <c r="U342" s="22">
        <f>IF(OR(ISERROR(FIND(DBCS(検索!D$5),DBCS(C342))),検索!D$5=""),0,1)</f>
        <v>0</v>
      </c>
      <c r="V342" s="22">
        <f>IF(OR(ISERROR(FIND(検索!E$5,D342)),検索!E$5=""),0,1)</f>
        <v>0</v>
      </c>
      <c r="W342" s="22">
        <f>IF(OR(ISERROR(FIND(検索!F$5,E342)),検索!F$5=""),0,1)</f>
        <v>0</v>
      </c>
      <c r="X342" s="22">
        <f>IF(OR(ISERROR(FIND(検索!G$5,F342)),検索!G$5=""),0,1)</f>
        <v>0</v>
      </c>
      <c r="Y342" s="20">
        <f>IF(OR(検索!J$5="00000",T342&amp;U342&amp;V342&amp;W342&amp;X342&lt;&gt;検索!J$5),0,1)</f>
        <v>0</v>
      </c>
      <c r="Z342" s="23">
        <f t="shared" si="22"/>
        <v>0</v>
      </c>
      <c r="AA342" s="20">
        <f>IF(OR(ISERROR(FIND(DBCS(検索!C$7),DBCS(B342))),検索!C$7=""),0,1)</f>
        <v>0</v>
      </c>
      <c r="AB342" s="20">
        <f>IF(OR(ISERROR(FIND(DBCS(検索!D$7),DBCS(C342))),検索!D$7=""),0,1)</f>
        <v>0</v>
      </c>
      <c r="AC342" s="20">
        <f>IF(OR(ISERROR(FIND(検索!E$7,D342)),検索!E$7=""),0,1)</f>
        <v>0</v>
      </c>
      <c r="AD342" s="20">
        <f>IF(OR(ISERROR(FIND(検索!F$7,E342)),検索!F$7=""),0,1)</f>
        <v>0</v>
      </c>
      <c r="AE342" s="20">
        <f>IF(OR(ISERROR(FIND(検索!G$7,F342)),検索!G$7=""),0,1)</f>
        <v>0</v>
      </c>
      <c r="AF342" s="22">
        <f>IF(OR(検索!J$7="00000",AA342&amp;AB342&amp;AC342&amp;AD342&amp;AE342&lt;&gt;検索!J$7),0,1)</f>
        <v>0</v>
      </c>
      <c r="AG342" s="23">
        <f t="shared" si="23"/>
        <v>0</v>
      </c>
      <c r="AH342" s="20">
        <f>IF(検索!K$3=0,R342,S342)</f>
        <v>0</v>
      </c>
      <c r="AI342" s="20">
        <f>IF(検索!K$5=0,Y342,Z342)</f>
        <v>0</v>
      </c>
      <c r="AJ342" s="20">
        <f>IF(検索!K$7=0,AF342,AG342)</f>
        <v>0</v>
      </c>
      <c r="AK342" s="38">
        <f>IF(IF(検索!J$5="00000",AH342,IF(検索!K$4=0,AH342+AI342,AH342*AI342)*IF(AND(検索!K$6=1,検索!J$7&lt;&gt;"00000"),AJ342,1)+IF(AND(検索!K$6=0,検索!J$7&lt;&gt;"00000"),AJ342,0))&gt;0,MAX($AK$2:AK341)+1,0)</f>
        <v>0</v>
      </c>
    </row>
    <row r="343" spans="7:37" ht="13.5" customHeight="1" x14ac:dyDescent="0.15">
      <c r="G343" s="3">
        <v>342</v>
      </c>
      <c r="H343" s="187">
        <f t="shared" si="20"/>
        <v>0</v>
      </c>
      <c r="I343" s="42"/>
      <c r="M343" s="21">
        <f>IF(OR(ISERROR(FIND(DBCS(検索!C$3),DBCS(B343))),検索!C$3=""),0,1)</f>
        <v>0</v>
      </c>
      <c r="N343" s="22">
        <f>IF(OR(ISERROR(FIND(DBCS(検索!D$3),DBCS(C343))),検索!D$3=""),0,1)</f>
        <v>0</v>
      </c>
      <c r="O343" s="22">
        <f>IF(OR(ISERROR(FIND(検索!E$3,D343)),検索!E$3=""),0,1)</f>
        <v>0</v>
      </c>
      <c r="P343" s="20">
        <f>IF(OR(ISERROR(FIND(検索!F$3,E343)),検索!F$3=""),0,1)</f>
        <v>0</v>
      </c>
      <c r="Q343" s="20">
        <f>IF(OR(ISERROR(FIND(検索!G$3,F343)),検索!G$3=""),0,1)</f>
        <v>0</v>
      </c>
      <c r="R343" s="20">
        <f>IF(OR(検索!J$3="00000",M343&amp;N343&amp;O343&amp;P343&amp;Q343&lt;&gt;検索!J$3),0,1)</f>
        <v>0</v>
      </c>
      <c r="S343" s="20">
        <f t="shared" si="21"/>
        <v>0</v>
      </c>
      <c r="T343" s="21">
        <f>IF(OR(ISERROR(FIND(DBCS(検索!C$5),DBCS(B343))),検索!C$5=""),0,1)</f>
        <v>0</v>
      </c>
      <c r="U343" s="22">
        <f>IF(OR(ISERROR(FIND(DBCS(検索!D$5),DBCS(C343))),検索!D$5=""),0,1)</f>
        <v>0</v>
      </c>
      <c r="V343" s="22">
        <f>IF(OR(ISERROR(FIND(検索!E$5,D343)),検索!E$5=""),0,1)</f>
        <v>0</v>
      </c>
      <c r="W343" s="22">
        <f>IF(OR(ISERROR(FIND(検索!F$5,E343)),検索!F$5=""),0,1)</f>
        <v>0</v>
      </c>
      <c r="X343" s="22">
        <f>IF(OR(ISERROR(FIND(検索!G$5,F343)),検索!G$5=""),0,1)</f>
        <v>0</v>
      </c>
      <c r="Y343" s="20">
        <f>IF(OR(検索!J$5="00000",T343&amp;U343&amp;V343&amp;W343&amp;X343&lt;&gt;検索!J$5),0,1)</f>
        <v>0</v>
      </c>
      <c r="Z343" s="23">
        <f t="shared" si="22"/>
        <v>0</v>
      </c>
      <c r="AA343" s="20">
        <f>IF(OR(ISERROR(FIND(DBCS(検索!C$7),DBCS(B343))),検索!C$7=""),0,1)</f>
        <v>0</v>
      </c>
      <c r="AB343" s="20">
        <f>IF(OR(ISERROR(FIND(DBCS(検索!D$7),DBCS(C343))),検索!D$7=""),0,1)</f>
        <v>0</v>
      </c>
      <c r="AC343" s="20">
        <f>IF(OR(ISERROR(FIND(検索!E$7,D343)),検索!E$7=""),0,1)</f>
        <v>0</v>
      </c>
      <c r="AD343" s="20">
        <f>IF(OR(ISERROR(FIND(検索!F$7,E343)),検索!F$7=""),0,1)</f>
        <v>0</v>
      </c>
      <c r="AE343" s="20">
        <f>IF(OR(ISERROR(FIND(検索!G$7,F343)),検索!G$7=""),0,1)</f>
        <v>0</v>
      </c>
      <c r="AF343" s="22">
        <f>IF(OR(検索!J$7="00000",AA343&amp;AB343&amp;AC343&amp;AD343&amp;AE343&lt;&gt;検索!J$7),0,1)</f>
        <v>0</v>
      </c>
      <c r="AG343" s="23">
        <f t="shared" si="23"/>
        <v>0</v>
      </c>
      <c r="AH343" s="20">
        <f>IF(検索!K$3=0,R343,S343)</f>
        <v>0</v>
      </c>
      <c r="AI343" s="20">
        <f>IF(検索!K$5=0,Y343,Z343)</f>
        <v>0</v>
      </c>
      <c r="AJ343" s="20">
        <f>IF(検索!K$7=0,AF343,AG343)</f>
        <v>0</v>
      </c>
      <c r="AK343" s="38">
        <f>IF(IF(検索!J$5="00000",AH343,IF(検索!K$4=0,AH343+AI343,AH343*AI343)*IF(AND(検索!K$6=1,検索!J$7&lt;&gt;"00000"),AJ343,1)+IF(AND(検索!K$6=0,検索!J$7&lt;&gt;"00000"),AJ343,0))&gt;0,MAX($AK$2:AK342)+1,0)</f>
        <v>0</v>
      </c>
    </row>
    <row r="344" spans="7:37" ht="13.5" customHeight="1" x14ac:dyDescent="0.15">
      <c r="G344" s="3">
        <v>343</v>
      </c>
      <c r="H344" s="187">
        <f t="shared" si="20"/>
        <v>0</v>
      </c>
      <c r="I344" s="42"/>
      <c r="M344" s="21">
        <f>IF(OR(ISERROR(FIND(DBCS(検索!C$3),DBCS(B344))),検索!C$3=""),0,1)</f>
        <v>0</v>
      </c>
      <c r="N344" s="22">
        <f>IF(OR(ISERROR(FIND(DBCS(検索!D$3),DBCS(C344))),検索!D$3=""),0,1)</f>
        <v>0</v>
      </c>
      <c r="O344" s="22">
        <f>IF(OR(ISERROR(FIND(検索!E$3,D344)),検索!E$3=""),0,1)</f>
        <v>0</v>
      </c>
      <c r="P344" s="20">
        <f>IF(OR(ISERROR(FIND(検索!F$3,E344)),検索!F$3=""),0,1)</f>
        <v>0</v>
      </c>
      <c r="Q344" s="20">
        <f>IF(OR(ISERROR(FIND(検索!G$3,F344)),検索!G$3=""),0,1)</f>
        <v>0</v>
      </c>
      <c r="R344" s="20">
        <f>IF(OR(検索!J$3="00000",M344&amp;N344&amp;O344&amp;P344&amp;Q344&lt;&gt;検索!J$3),0,1)</f>
        <v>0</v>
      </c>
      <c r="S344" s="20">
        <f t="shared" si="21"/>
        <v>0</v>
      </c>
      <c r="T344" s="21">
        <f>IF(OR(ISERROR(FIND(DBCS(検索!C$5),DBCS(B344))),検索!C$5=""),0,1)</f>
        <v>0</v>
      </c>
      <c r="U344" s="22">
        <f>IF(OR(ISERROR(FIND(DBCS(検索!D$5),DBCS(C344))),検索!D$5=""),0,1)</f>
        <v>0</v>
      </c>
      <c r="V344" s="22">
        <f>IF(OR(ISERROR(FIND(検索!E$5,D344)),検索!E$5=""),0,1)</f>
        <v>0</v>
      </c>
      <c r="W344" s="22">
        <f>IF(OR(ISERROR(FIND(検索!F$5,E344)),検索!F$5=""),0,1)</f>
        <v>0</v>
      </c>
      <c r="X344" s="22">
        <f>IF(OR(ISERROR(FIND(検索!G$5,F344)),検索!G$5=""),0,1)</f>
        <v>0</v>
      </c>
      <c r="Y344" s="20">
        <f>IF(OR(検索!J$5="00000",T344&amp;U344&amp;V344&amp;W344&amp;X344&lt;&gt;検索!J$5),0,1)</f>
        <v>0</v>
      </c>
      <c r="Z344" s="23">
        <f t="shared" si="22"/>
        <v>0</v>
      </c>
      <c r="AA344" s="20">
        <f>IF(OR(ISERROR(FIND(DBCS(検索!C$7),DBCS(B344))),検索!C$7=""),0,1)</f>
        <v>0</v>
      </c>
      <c r="AB344" s="20">
        <f>IF(OR(ISERROR(FIND(DBCS(検索!D$7),DBCS(C344))),検索!D$7=""),0,1)</f>
        <v>0</v>
      </c>
      <c r="AC344" s="20">
        <f>IF(OR(ISERROR(FIND(検索!E$7,D344)),検索!E$7=""),0,1)</f>
        <v>0</v>
      </c>
      <c r="AD344" s="20">
        <f>IF(OR(ISERROR(FIND(検索!F$7,E344)),検索!F$7=""),0,1)</f>
        <v>0</v>
      </c>
      <c r="AE344" s="20">
        <f>IF(OR(ISERROR(FIND(検索!G$7,F344)),検索!G$7=""),0,1)</f>
        <v>0</v>
      </c>
      <c r="AF344" s="22">
        <f>IF(OR(検索!J$7="00000",AA344&amp;AB344&amp;AC344&amp;AD344&amp;AE344&lt;&gt;検索!J$7),0,1)</f>
        <v>0</v>
      </c>
      <c r="AG344" s="23">
        <f t="shared" si="23"/>
        <v>0</v>
      </c>
      <c r="AH344" s="20">
        <f>IF(検索!K$3=0,R344,S344)</f>
        <v>0</v>
      </c>
      <c r="AI344" s="20">
        <f>IF(検索!K$5=0,Y344,Z344)</f>
        <v>0</v>
      </c>
      <c r="AJ344" s="20">
        <f>IF(検索!K$7=0,AF344,AG344)</f>
        <v>0</v>
      </c>
      <c r="AK344" s="38">
        <f>IF(IF(検索!J$5="00000",AH344,IF(検索!K$4=0,AH344+AI344,AH344*AI344)*IF(AND(検索!K$6=1,検索!J$7&lt;&gt;"00000"),AJ344,1)+IF(AND(検索!K$6=0,検索!J$7&lt;&gt;"00000"),AJ344,0))&gt;0,MAX($AK$2:AK343)+1,0)</f>
        <v>0</v>
      </c>
    </row>
    <row r="345" spans="7:37" ht="13.5" customHeight="1" x14ac:dyDescent="0.15">
      <c r="G345" s="3">
        <v>344</v>
      </c>
      <c r="H345" s="187">
        <f t="shared" si="20"/>
        <v>0</v>
      </c>
      <c r="I345" s="42"/>
      <c r="M345" s="21">
        <f>IF(OR(ISERROR(FIND(DBCS(検索!C$3),DBCS(B345))),検索!C$3=""),0,1)</f>
        <v>0</v>
      </c>
      <c r="N345" s="22">
        <f>IF(OR(ISERROR(FIND(DBCS(検索!D$3),DBCS(C345))),検索!D$3=""),0,1)</f>
        <v>0</v>
      </c>
      <c r="O345" s="22">
        <f>IF(OR(ISERROR(FIND(検索!E$3,D345)),検索!E$3=""),0,1)</f>
        <v>0</v>
      </c>
      <c r="P345" s="20">
        <f>IF(OR(ISERROR(FIND(検索!F$3,E345)),検索!F$3=""),0,1)</f>
        <v>0</v>
      </c>
      <c r="Q345" s="20">
        <f>IF(OR(ISERROR(FIND(検索!G$3,F345)),検索!G$3=""),0,1)</f>
        <v>0</v>
      </c>
      <c r="R345" s="20">
        <f>IF(OR(検索!J$3="00000",M345&amp;N345&amp;O345&amp;P345&amp;Q345&lt;&gt;検索!J$3),0,1)</f>
        <v>0</v>
      </c>
      <c r="S345" s="20">
        <f t="shared" si="21"/>
        <v>0</v>
      </c>
      <c r="T345" s="21">
        <f>IF(OR(ISERROR(FIND(DBCS(検索!C$5),DBCS(B345))),検索!C$5=""),0,1)</f>
        <v>0</v>
      </c>
      <c r="U345" s="22">
        <f>IF(OR(ISERROR(FIND(DBCS(検索!D$5),DBCS(C345))),検索!D$5=""),0,1)</f>
        <v>0</v>
      </c>
      <c r="V345" s="22">
        <f>IF(OR(ISERROR(FIND(検索!E$5,D345)),検索!E$5=""),0,1)</f>
        <v>0</v>
      </c>
      <c r="W345" s="22">
        <f>IF(OR(ISERROR(FIND(検索!F$5,E345)),検索!F$5=""),0,1)</f>
        <v>0</v>
      </c>
      <c r="X345" s="22">
        <f>IF(OR(ISERROR(FIND(検索!G$5,F345)),検索!G$5=""),0,1)</f>
        <v>0</v>
      </c>
      <c r="Y345" s="20">
        <f>IF(OR(検索!J$5="00000",T345&amp;U345&amp;V345&amp;W345&amp;X345&lt;&gt;検索!J$5),0,1)</f>
        <v>0</v>
      </c>
      <c r="Z345" s="23">
        <f t="shared" si="22"/>
        <v>0</v>
      </c>
      <c r="AA345" s="20">
        <f>IF(OR(ISERROR(FIND(DBCS(検索!C$7),DBCS(B345))),検索!C$7=""),0,1)</f>
        <v>0</v>
      </c>
      <c r="AB345" s="20">
        <f>IF(OR(ISERROR(FIND(DBCS(検索!D$7),DBCS(C345))),検索!D$7=""),0,1)</f>
        <v>0</v>
      </c>
      <c r="AC345" s="20">
        <f>IF(OR(ISERROR(FIND(検索!E$7,D345)),検索!E$7=""),0,1)</f>
        <v>0</v>
      </c>
      <c r="AD345" s="20">
        <f>IF(OR(ISERROR(FIND(検索!F$7,E345)),検索!F$7=""),0,1)</f>
        <v>0</v>
      </c>
      <c r="AE345" s="20">
        <f>IF(OR(ISERROR(FIND(検索!G$7,F345)),検索!G$7=""),0,1)</f>
        <v>0</v>
      </c>
      <c r="AF345" s="22">
        <f>IF(OR(検索!J$7="00000",AA345&amp;AB345&amp;AC345&amp;AD345&amp;AE345&lt;&gt;検索!J$7),0,1)</f>
        <v>0</v>
      </c>
      <c r="AG345" s="23">
        <f t="shared" si="23"/>
        <v>0</v>
      </c>
      <c r="AH345" s="20">
        <f>IF(検索!K$3=0,R345,S345)</f>
        <v>0</v>
      </c>
      <c r="AI345" s="20">
        <f>IF(検索!K$5=0,Y345,Z345)</f>
        <v>0</v>
      </c>
      <c r="AJ345" s="20">
        <f>IF(検索!K$7=0,AF345,AG345)</f>
        <v>0</v>
      </c>
      <c r="AK345" s="38">
        <f>IF(IF(検索!J$5="00000",AH345,IF(検索!K$4=0,AH345+AI345,AH345*AI345)*IF(AND(検索!K$6=1,検索!J$7&lt;&gt;"00000"),AJ345,1)+IF(AND(検索!K$6=0,検索!J$7&lt;&gt;"00000"),AJ345,0))&gt;0,MAX($AK$2:AK344)+1,0)</f>
        <v>0</v>
      </c>
    </row>
    <row r="346" spans="7:37" ht="13.5" customHeight="1" x14ac:dyDescent="0.15">
      <c r="G346" s="3">
        <v>345</v>
      </c>
      <c r="H346" s="187">
        <f t="shared" si="20"/>
        <v>0</v>
      </c>
      <c r="I346" s="42"/>
      <c r="M346" s="21">
        <f>IF(OR(ISERROR(FIND(DBCS(検索!C$3),DBCS(B346))),検索!C$3=""),0,1)</f>
        <v>0</v>
      </c>
      <c r="N346" s="22">
        <f>IF(OR(ISERROR(FIND(DBCS(検索!D$3),DBCS(C346))),検索!D$3=""),0,1)</f>
        <v>0</v>
      </c>
      <c r="O346" s="22">
        <f>IF(OR(ISERROR(FIND(検索!E$3,D346)),検索!E$3=""),0,1)</f>
        <v>0</v>
      </c>
      <c r="P346" s="20">
        <f>IF(OR(ISERROR(FIND(検索!F$3,E346)),検索!F$3=""),0,1)</f>
        <v>0</v>
      </c>
      <c r="Q346" s="20">
        <f>IF(OR(ISERROR(FIND(検索!G$3,F346)),検索!G$3=""),0,1)</f>
        <v>0</v>
      </c>
      <c r="R346" s="20">
        <f>IF(OR(検索!J$3="00000",M346&amp;N346&amp;O346&amp;P346&amp;Q346&lt;&gt;検索!J$3),0,1)</f>
        <v>0</v>
      </c>
      <c r="S346" s="20">
        <f t="shared" si="21"/>
        <v>0</v>
      </c>
      <c r="T346" s="21">
        <f>IF(OR(ISERROR(FIND(DBCS(検索!C$5),DBCS(B346))),検索!C$5=""),0,1)</f>
        <v>0</v>
      </c>
      <c r="U346" s="22">
        <f>IF(OR(ISERROR(FIND(DBCS(検索!D$5),DBCS(C346))),検索!D$5=""),0,1)</f>
        <v>0</v>
      </c>
      <c r="V346" s="22">
        <f>IF(OR(ISERROR(FIND(検索!E$5,D346)),検索!E$5=""),0,1)</f>
        <v>0</v>
      </c>
      <c r="W346" s="22">
        <f>IF(OR(ISERROR(FIND(検索!F$5,E346)),検索!F$5=""),0,1)</f>
        <v>0</v>
      </c>
      <c r="X346" s="22">
        <f>IF(OR(ISERROR(FIND(検索!G$5,F346)),検索!G$5=""),0,1)</f>
        <v>0</v>
      </c>
      <c r="Y346" s="20">
        <f>IF(OR(検索!J$5="00000",T346&amp;U346&amp;V346&amp;W346&amp;X346&lt;&gt;検索!J$5),0,1)</f>
        <v>0</v>
      </c>
      <c r="Z346" s="23">
        <f t="shared" si="22"/>
        <v>0</v>
      </c>
      <c r="AA346" s="20">
        <f>IF(OR(ISERROR(FIND(DBCS(検索!C$7),DBCS(B346))),検索!C$7=""),0,1)</f>
        <v>0</v>
      </c>
      <c r="AB346" s="20">
        <f>IF(OR(ISERROR(FIND(DBCS(検索!D$7),DBCS(C346))),検索!D$7=""),0,1)</f>
        <v>0</v>
      </c>
      <c r="AC346" s="20">
        <f>IF(OR(ISERROR(FIND(検索!E$7,D346)),検索!E$7=""),0,1)</f>
        <v>0</v>
      </c>
      <c r="AD346" s="20">
        <f>IF(OR(ISERROR(FIND(検索!F$7,E346)),検索!F$7=""),0,1)</f>
        <v>0</v>
      </c>
      <c r="AE346" s="20">
        <f>IF(OR(ISERROR(FIND(検索!G$7,F346)),検索!G$7=""),0,1)</f>
        <v>0</v>
      </c>
      <c r="AF346" s="22">
        <f>IF(OR(検索!J$7="00000",AA346&amp;AB346&amp;AC346&amp;AD346&amp;AE346&lt;&gt;検索!J$7),0,1)</f>
        <v>0</v>
      </c>
      <c r="AG346" s="23">
        <f t="shared" si="23"/>
        <v>0</v>
      </c>
      <c r="AH346" s="20">
        <f>IF(検索!K$3=0,R346,S346)</f>
        <v>0</v>
      </c>
      <c r="AI346" s="20">
        <f>IF(検索!K$5=0,Y346,Z346)</f>
        <v>0</v>
      </c>
      <c r="AJ346" s="20">
        <f>IF(検索!K$7=0,AF346,AG346)</f>
        <v>0</v>
      </c>
      <c r="AK346" s="38">
        <f>IF(IF(検索!J$5="00000",AH346,IF(検索!K$4=0,AH346+AI346,AH346*AI346)*IF(AND(検索!K$6=1,検索!J$7&lt;&gt;"00000"),AJ346,1)+IF(AND(検索!K$6=0,検索!J$7&lt;&gt;"00000"),AJ346,0))&gt;0,MAX($AK$2:AK345)+1,0)</f>
        <v>0</v>
      </c>
    </row>
    <row r="347" spans="7:37" ht="13.5" customHeight="1" x14ac:dyDescent="0.15">
      <c r="G347" s="3">
        <v>346</v>
      </c>
      <c r="H347" s="187">
        <f t="shared" si="20"/>
        <v>0</v>
      </c>
      <c r="I347" s="42"/>
      <c r="M347" s="21">
        <f>IF(OR(ISERROR(FIND(DBCS(検索!C$3),DBCS(B347))),検索!C$3=""),0,1)</f>
        <v>0</v>
      </c>
      <c r="N347" s="22">
        <f>IF(OR(ISERROR(FIND(DBCS(検索!D$3),DBCS(C347))),検索!D$3=""),0,1)</f>
        <v>0</v>
      </c>
      <c r="O347" s="22">
        <f>IF(OR(ISERROR(FIND(検索!E$3,D347)),検索!E$3=""),0,1)</f>
        <v>0</v>
      </c>
      <c r="P347" s="20">
        <f>IF(OR(ISERROR(FIND(検索!F$3,E347)),検索!F$3=""),0,1)</f>
        <v>0</v>
      </c>
      <c r="Q347" s="20">
        <f>IF(OR(ISERROR(FIND(検索!G$3,F347)),検索!G$3=""),0,1)</f>
        <v>0</v>
      </c>
      <c r="R347" s="20">
        <f>IF(OR(検索!J$3="00000",M347&amp;N347&amp;O347&amp;P347&amp;Q347&lt;&gt;検索!J$3),0,1)</f>
        <v>0</v>
      </c>
      <c r="S347" s="20">
        <f t="shared" si="21"/>
        <v>0</v>
      </c>
      <c r="T347" s="21">
        <f>IF(OR(ISERROR(FIND(DBCS(検索!C$5),DBCS(B347))),検索!C$5=""),0,1)</f>
        <v>0</v>
      </c>
      <c r="U347" s="22">
        <f>IF(OR(ISERROR(FIND(DBCS(検索!D$5),DBCS(C347))),検索!D$5=""),0,1)</f>
        <v>0</v>
      </c>
      <c r="V347" s="22">
        <f>IF(OR(ISERROR(FIND(検索!E$5,D347)),検索!E$5=""),0,1)</f>
        <v>0</v>
      </c>
      <c r="W347" s="22">
        <f>IF(OR(ISERROR(FIND(検索!F$5,E347)),検索!F$5=""),0,1)</f>
        <v>0</v>
      </c>
      <c r="X347" s="22">
        <f>IF(OR(ISERROR(FIND(検索!G$5,F347)),検索!G$5=""),0,1)</f>
        <v>0</v>
      </c>
      <c r="Y347" s="20">
        <f>IF(OR(検索!J$5="00000",T347&amp;U347&amp;V347&amp;W347&amp;X347&lt;&gt;検索!J$5),0,1)</f>
        <v>0</v>
      </c>
      <c r="Z347" s="23">
        <f t="shared" si="22"/>
        <v>0</v>
      </c>
      <c r="AA347" s="20">
        <f>IF(OR(ISERROR(FIND(DBCS(検索!C$7),DBCS(B347))),検索!C$7=""),0,1)</f>
        <v>0</v>
      </c>
      <c r="AB347" s="20">
        <f>IF(OR(ISERROR(FIND(DBCS(検索!D$7),DBCS(C347))),検索!D$7=""),0,1)</f>
        <v>0</v>
      </c>
      <c r="AC347" s="20">
        <f>IF(OR(ISERROR(FIND(検索!E$7,D347)),検索!E$7=""),0,1)</f>
        <v>0</v>
      </c>
      <c r="AD347" s="20">
        <f>IF(OR(ISERROR(FIND(検索!F$7,E347)),検索!F$7=""),0,1)</f>
        <v>0</v>
      </c>
      <c r="AE347" s="20">
        <f>IF(OR(ISERROR(FIND(検索!G$7,F347)),検索!G$7=""),0,1)</f>
        <v>0</v>
      </c>
      <c r="AF347" s="22">
        <f>IF(OR(検索!J$7="00000",AA347&amp;AB347&amp;AC347&amp;AD347&amp;AE347&lt;&gt;検索!J$7),0,1)</f>
        <v>0</v>
      </c>
      <c r="AG347" s="23">
        <f t="shared" si="23"/>
        <v>0</v>
      </c>
      <c r="AH347" s="20">
        <f>IF(検索!K$3=0,R347,S347)</f>
        <v>0</v>
      </c>
      <c r="AI347" s="20">
        <f>IF(検索!K$5=0,Y347,Z347)</f>
        <v>0</v>
      </c>
      <c r="AJ347" s="20">
        <f>IF(検索!K$7=0,AF347,AG347)</f>
        <v>0</v>
      </c>
      <c r="AK347" s="38">
        <f>IF(IF(検索!J$5="00000",AH347,IF(検索!K$4=0,AH347+AI347,AH347*AI347)*IF(AND(検索!K$6=1,検索!J$7&lt;&gt;"00000"),AJ347,1)+IF(AND(検索!K$6=0,検索!J$7&lt;&gt;"00000"),AJ347,0))&gt;0,MAX($AK$2:AK346)+1,0)</f>
        <v>0</v>
      </c>
    </row>
    <row r="348" spans="7:37" ht="13.5" customHeight="1" x14ac:dyDescent="0.15">
      <c r="G348" s="3">
        <v>347</v>
      </c>
      <c r="H348" s="187">
        <f t="shared" si="20"/>
        <v>0</v>
      </c>
      <c r="I348" s="42"/>
      <c r="M348" s="21">
        <f>IF(OR(ISERROR(FIND(DBCS(検索!C$3),DBCS(B348))),検索!C$3=""),0,1)</f>
        <v>0</v>
      </c>
      <c r="N348" s="22">
        <f>IF(OR(ISERROR(FIND(DBCS(検索!D$3),DBCS(C348))),検索!D$3=""),0,1)</f>
        <v>0</v>
      </c>
      <c r="O348" s="22">
        <f>IF(OR(ISERROR(FIND(検索!E$3,D348)),検索!E$3=""),0,1)</f>
        <v>0</v>
      </c>
      <c r="P348" s="20">
        <f>IF(OR(ISERROR(FIND(検索!F$3,E348)),検索!F$3=""),0,1)</f>
        <v>0</v>
      </c>
      <c r="Q348" s="20">
        <f>IF(OR(ISERROR(FIND(検索!G$3,F348)),検索!G$3=""),0,1)</f>
        <v>0</v>
      </c>
      <c r="R348" s="20">
        <f>IF(OR(検索!J$3="00000",M348&amp;N348&amp;O348&amp;P348&amp;Q348&lt;&gt;検索!J$3),0,1)</f>
        <v>0</v>
      </c>
      <c r="S348" s="20">
        <f t="shared" si="21"/>
        <v>0</v>
      </c>
      <c r="T348" s="21">
        <f>IF(OR(ISERROR(FIND(DBCS(検索!C$5),DBCS(B348))),検索!C$5=""),0,1)</f>
        <v>0</v>
      </c>
      <c r="U348" s="22">
        <f>IF(OR(ISERROR(FIND(DBCS(検索!D$5),DBCS(C348))),検索!D$5=""),0,1)</f>
        <v>0</v>
      </c>
      <c r="V348" s="22">
        <f>IF(OR(ISERROR(FIND(検索!E$5,D348)),検索!E$5=""),0,1)</f>
        <v>0</v>
      </c>
      <c r="W348" s="22">
        <f>IF(OR(ISERROR(FIND(検索!F$5,E348)),検索!F$5=""),0,1)</f>
        <v>0</v>
      </c>
      <c r="X348" s="22">
        <f>IF(OR(ISERROR(FIND(検索!G$5,F348)),検索!G$5=""),0,1)</f>
        <v>0</v>
      </c>
      <c r="Y348" s="20">
        <f>IF(OR(検索!J$5="00000",T348&amp;U348&amp;V348&amp;W348&amp;X348&lt;&gt;検索!J$5),0,1)</f>
        <v>0</v>
      </c>
      <c r="Z348" s="23">
        <f t="shared" si="22"/>
        <v>0</v>
      </c>
      <c r="AA348" s="20">
        <f>IF(OR(ISERROR(FIND(DBCS(検索!C$7),DBCS(B348))),検索!C$7=""),0,1)</f>
        <v>0</v>
      </c>
      <c r="AB348" s="20">
        <f>IF(OR(ISERROR(FIND(DBCS(検索!D$7),DBCS(C348))),検索!D$7=""),0,1)</f>
        <v>0</v>
      </c>
      <c r="AC348" s="20">
        <f>IF(OR(ISERROR(FIND(検索!E$7,D348)),検索!E$7=""),0,1)</f>
        <v>0</v>
      </c>
      <c r="AD348" s="20">
        <f>IF(OR(ISERROR(FIND(検索!F$7,E348)),検索!F$7=""),0,1)</f>
        <v>0</v>
      </c>
      <c r="AE348" s="20">
        <f>IF(OR(ISERROR(FIND(検索!G$7,F348)),検索!G$7=""),0,1)</f>
        <v>0</v>
      </c>
      <c r="AF348" s="22">
        <f>IF(OR(検索!J$7="00000",AA348&amp;AB348&amp;AC348&amp;AD348&amp;AE348&lt;&gt;検索!J$7),0,1)</f>
        <v>0</v>
      </c>
      <c r="AG348" s="23">
        <f t="shared" si="23"/>
        <v>0</v>
      </c>
      <c r="AH348" s="20">
        <f>IF(検索!K$3=0,R348,S348)</f>
        <v>0</v>
      </c>
      <c r="AI348" s="20">
        <f>IF(検索!K$5=0,Y348,Z348)</f>
        <v>0</v>
      </c>
      <c r="AJ348" s="20">
        <f>IF(検索!K$7=0,AF348,AG348)</f>
        <v>0</v>
      </c>
      <c r="AK348" s="38">
        <f>IF(IF(検索!J$5="00000",AH348,IF(検索!K$4=0,AH348+AI348,AH348*AI348)*IF(AND(検索!K$6=1,検索!J$7&lt;&gt;"00000"),AJ348,1)+IF(AND(検索!K$6=0,検索!J$7&lt;&gt;"00000"),AJ348,0))&gt;0,MAX($AK$2:AK347)+1,0)</f>
        <v>0</v>
      </c>
    </row>
    <row r="349" spans="7:37" ht="13.5" customHeight="1" x14ac:dyDescent="0.15">
      <c r="G349" s="3">
        <v>348</v>
      </c>
      <c r="H349" s="187">
        <f t="shared" si="20"/>
        <v>0</v>
      </c>
      <c r="I349" s="42"/>
      <c r="M349" s="21">
        <f>IF(OR(ISERROR(FIND(DBCS(検索!C$3),DBCS(B349))),検索!C$3=""),0,1)</f>
        <v>0</v>
      </c>
      <c r="N349" s="22">
        <f>IF(OR(ISERROR(FIND(DBCS(検索!D$3),DBCS(C349))),検索!D$3=""),0,1)</f>
        <v>0</v>
      </c>
      <c r="O349" s="22">
        <f>IF(OR(ISERROR(FIND(検索!E$3,D349)),検索!E$3=""),0,1)</f>
        <v>0</v>
      </c>
      <c r="P349" s="20">
        <f>IF(OR(ISERROR(FIND(検索!F$3,E349)),検索!F$3=""),0,1)</f>
        <v>0</v>
      </c>
      <c r="Q349" s="20">
        <f>IF(OR(ISERROR(FIND(検索!G$3,F349)),検索!G$3=""),0,1)</f>
        <v>0</v>
      </c>
      <c r="R349" s="20">
        <f>IF(OR(検索!J$3="00000",M349&amp;N349&amp;O349&amp;P349&amp;Q349&lt;&gt;検索!J$3),0,1)</f>
        <v>0</v>
      </c>
      <c r="S349" s="20">
        <f t="shared" si="21"/>
        <v>0</v>
      </c>
      <c r="T349" s="21">
        <f>IF(OR(ISERROR(FIND(DBCS(検索!C$5),DBCS(B349))),検索!C$5=""),0,1)</f>
        <v>0</v>
      </c>
      <c r="U349" s="22">
        <f>IF(OR(ISERROR(FIND(DBCS(検索!D$5),DBCS(C349))),検索!D$5=""),0,1)</f>
        <v>0</v>
      </c>
      <c r="V349" s="22">
        <f>IF(OR(ISERROR(FIND(検索!E$5,D349)),検索!E$5=""),0,1)</f>
        <v>0</v>
      </c>
      <c r="W349" s="22">
        <f>IF(OR(ISERROR(FIND(検索!F$5,E349)),検索!F$5=""),0,1)</f>
        <v>0</v>
      </c>
      <c r="X349" s="22">
        <f>IF(OR(ISERROR(FIND(検索!G$5,F349)),検索!G$5=""),0,1)</f>
        <v>0</v>
      </c>
      <c r="Y349" s="20">
        <f>IF(OR(検索!J$5="00000",T349&amp;U349&amp;V349&amp;W349&amp;X349&lt;&gt;検索!J$5),0,1)</f>
        <v>0</v>
      </c>
      <c r="Z349" s="23">
        <f t="shared" si="22"/>
        <v>0</v>
      </c>
      <c r="AA349" s="20">
        <f>IF(OR(ISERROR(FIND(DBCS(検索!C$7),DBCS(B349))),検索!C$7=""),0,1)</f>
        <v>0</v>
      </c>
      <c r="AB349" s="20">
        <f>IF(OR(ISERROR(FIND(DBCS(検索!D$7),DBCS(C349))),検索!D$7=""),0,1)</f>
        <v>0</v>
      </c>
      <c r="AC349" s="20">
        <f>IF(OR(ISERROR(FIND(検索!E$7,D349)),検索!E$7=""),0,1)</f>
        <v>0</v>
      </c>
      <c r="AD349" s="20">
        <f>IF(OR(ISERROR(FIND(検索!F$7,E349)),検索!F$7=""),0,1)</f>
        <v>0</v>
      </c>
      <c r="AE349" s="20">
        <f>IF(OR(ISERROR(FIND(検索!G$7,F349)),検索!G$7=""),0,1)</f>
        <v>0</v>
      </c>
      <c r="AF349" s="22">
        <f>IF(OR(検索!J$7="00000",AA349&amp;AB349&amp;AC349&amp;AD349&amp;AE349&lt;&gt;検索!J$7),0,1)</f>
        <v>0</v>
      </c>
      <c r="AG349" s="23">
        <f t="shared" si="23"/>
        <v>0</v>
      </c>
      <c r="AH349" s="20">
        <f>IF(検索!K$3=0,R349,S349)</f>
        <v>0</v>
      </c>
      <c r="AI349" s="20">
        <f>IF(検索!K$5=0,Y349,Z349)</f>
        <v>0</v>
      </c>
      <c r="AJ349" s="20">
        <f>IF(検索!K$7=0,AF349,AG349)</f>
        <v>0</v>
      </c>
      <c r="AK349" s="38">
        <f>IF(IF(検索!J$5="00000",AH349,IF(検索!K$4=0,AH349+AI349,AH349*AI349)*IF(AND(検索!K$6=1,検索!J$7&lt;&gt;"00000"),AJ349,1)+IF(AND(検索!K$6=0,検索!J$7&lt;&gt;"00000"),AJ349,0))&gt;0,MAX($AK$2:AK348)+1,0)</f>
        <v>0</v>
      </c>
    </row>
    <row r="350" spans="7:37" ht="13.5" customHeight="1" x14ac:dyDescent="0.15">
      <c r="G350" s="3">
        <v>349</v>
      </c>
      <c r="H350" s="187">
        <f t="shared" si="20"/>
        <v>0</v>
      </c>
      <c r="I350" s="42"/>
      <c r="M350" s="21">
        <f>IF(OR(ISERROR(FIND(DBCS(検索!C$3),DBCS(B350))),検索!C$3=""),0,1)</f>
        <v>0</v>
      </c>
      <c r="N350" s="22">
        <f>IF(OR(ISERROR(FIND(DBCS(検索!D$3),DBCS(C350))),検索!D$3=""),0,1)</f>
        <v>0</v>
      </c>
      <c r="O350" s="22">
        <f>IF(OR(ISERROR(FIND(検索!E$3,D350)),検索!E$3=""),0,1)</f>
        <v>0</v>
      </c>
      <c r="P350" s="20">
        <f>IF(OR(ISERROR(FIND(検索!F$3,E350)),検索!F$3=""),0,1)</f>
        <v>0</v>
      </c>
      <c r="Q350" s="20">
        <f>IF(OR(ISERROR(FIND(検索!G$3,F350)),検索!G$3=""),0,1)</f>
        <v>0</v>
      </c>
      <c r="R350" s="20">
        <f>IF(OR(検索!J$3="00000",M350&amp;N350&amp;O350&amp;P350&amp;Q350&lt;&gt;検索!J$3),0,1)</f>
        <v>0</v>
      </c>
      <c r="S350" s="20">
        <f t="shared" si="21"/>
        <v>0</v>
      </c>
      <c r="T350" s="21">
        <f>IF(OR(ISERROR(FIND(DBCS(検索!C$5),DBCS(B350))),検索!C$5=""),0,1)</f>
        <v>0</v>
      </c>
      <c r="U350" s="22">
        <f>IF(OR(ISERROR(FIND(DBCS(検索!D$5),DBCS(C350))),検索!D$5=""),0,1)</f>
        <v>0</v>
      </c>
      <c r="V350" s="22">
        <f>IF(OR(ISERROR(FIND(検索!E$5,D350)),検索!E$5=""),0,1)</f>
        <v>0</v>
      </c>
      <c r="W350" s="22">
        <f>IF(OR(ISERROR(FIND(検索!F$5,E350)),検索!F$5=""),0,1)</f>
        <v>0</v>
      </c>
      <c r="X350" s="22">
        <f>IF(OR(ISERROR(FIND(検索!G$5,F350)),検索!G$5=""),0,1)</f>
        <v>0</v>
      </c>
      <c r="Y350" s="20">
        <f>IF(OR(検索!J$5="00000",T350&amp;U350&amp;V350&amp;W350&amp;X350&lt;&gt;検索!J$5),0,1)</f>
        <v>0</v>
      </c>
      <c r="Z350" s="23">
        <f t="shared" si="22"/>
        <v>0</v>
      </c>
      <c r="AA350" s="20">
        <f>IF(OR(ISERROR(FIND(DBCS(検索!C$7),DBCS(B350))),検索!C$7=""),0,1)</f>
        <v>0</v>
      </c>
      <c r="AB350" s="20">
        <f>IF(OR(ISERROR(FIND(DBCS(検索!D$7),DBCS(C350))),検索!D$7=""),0,1)</f>
        <v>0</v>
      </c>
      <c r="AC350" s="20">
        <f>IF(OR(ISERROR(FIND(検索!E$7,D350)),検索!E$7=""),0,1)</f>
        <v>0</v>
      </c>
      <c r="AD350" s="20">
        <f>IF(OR(ISERROR(FIND(検索!F$7,E350)),検索!F$7=""),0,1)</f>
        <v>0</v>
      </c>
      <c r="AE350" s="20">
        <f>IF(OR(ISERROR(FIND(検索!G$7,F350)),検索!G$7=""),0,1)</f>
        <v>0</v>
      </c>
      <c r="AF350" s="22">
        <f>IF(OR(検索!J$7="00000",AA350&amp;AB350&amp;AC350&amp;AD350&amp;AE350&lt;&gt;検索!J$7),0,1)</f>
        <v>0</v>
      </c>
      <c r="AG350" s="23">
        <f t="shared" si="23"/>
        <v>0</v>
      </c>
      <c r="AH350" s="20">
        <f>IF(検索!K$3=0,R350,S350)</f>
        <v>0</v>
      </c>
      <c r="AI350" s="20">
        <f>IF(検索!K$5=0,Y350,Z350)</f>
        <v>0</v>
      </c>
      <c r="AJ350" s="20">
        <f>IF(検索!K$7=0,AF350,AG350)</f>
        <v>0</v>
      </c>
      <c r="AK350" s="38">
        <f>IF(IF(検索!J$5="00000",AH350,IF(検索!K$4=0,AH350+AI350,AH350*AI350)*IF(AND(検索!K$6=1,検索!J$7&lt;&gt;"00000"),AJ350,1)+IF(AND(検索!K$6=0,検索!J$7&lt;&gt;"00000"),AJ350,0))&gt;0,MAX($AK$2:AK349)+1,0)</f>
        <v>0</v>
      </c>
    </row>
    <row r="351" spans="7:37" ht="13.5" customHeight="1" x14ac:dyDescent="0.15">
      <c r="G351" s="3">
        <v>350</v>
      </c>
      <c r="H351" s="187">
        <f t="shared" si="20"/>
        <v>0</v>
      </c>
      <c r="I351" s="42"/>
      <c r="M351" s="21">
        <f>IF(OR(ISERROR(FIND(DBCS(検索!C$3),DBCS(B351))),検索!C$3=""),0,1)</f>
        <v>0</v>
      </c>
      <c r="N351" s="22">
        <f>IF(OR(ISERROR(FIND(DBCS(検索!D$3),DBCS(C351))),検索!D$3=""),0,1)</f>
        <v>0</v>
      </c>
      <c r="O351" s="22">
        <f>IF(OR(ISERROR(FIND(検索!E$3,D351)),検索!E$3=""),0,1)</f>
        <v>0</v>
      </c>
      <c r="P351" s="20">
        <f>IF(OR(ISERROR(FIND(検索!F$3,E351)),検索!F$3=""),0,1)</f>
        <v>0</v>
      </c>
      <c r="Q351" s="20">
        <f>IF(OR(ISERROR(FIND(検索!G$3,F351)),検索!G$3=""),0,1)</f>
        <v>0</v>
      </c>
      <c r="R351" s="20">
        <f>IF(OR(検索!J$3="00000",M351&amp;N351&amp;O351&amp;P351&amp;Q351&lt;&gt;検索!J$3),0,1)</f>
        <v>0</v>
      </c>
      <c r="S351" s="20">
        <f t="shared" si="21"/>
        <v>0</v>
      </c>
      <c r="T351" s="21">
        <f>IF(OR(ISERROR(FIND(DBCS(検索!C$5),DBCS(B351))),検索!C$5=""),0,1)</f>
        <v>0</v>
      </c>
      <c r="U351" s="22">
        <f>IF(OR(ISERROR(FIND(DBCS(検索!D$5),DBCS(C351))),検索!D$5=""),0,1)</f>
        <v>0</v>
      </c>
      <c r="V351" s="22">
        <f>IF(OR(ISERROR(FIND(検索!E$5,D351)),検索!E$5=""),0,1)</f>
        <v>0</v>
      </c>
      <c r="W351" s="22">
        <f>IF(OR(ISERROR(FIND(検索!F$5,E351)),検索!F$5=""),0,1)</f>
        <v>0</v>
      </c>
      <c r="X351" s="22">
        <f>IF(OR(ISERROR(FIND(検索!G$5,F351)),検索!G$5=""),0,1)</f>
        <v>0</v>
      </c>
      <c r="Y351" s="20">
        <f>IF(OR(検索!J$5="00000",T351&amp;U351&amp;V351&amp;W351&amp;X351&lt;&gt;検索!J$5),0,1)</f>
        <v>0</v>
      </c>
      <c r="Z351" s="23">
        <f t="shared" si="22"/>
        <v>0</v>
      </c>
      <c r="AA351" s="20">
        <f>IF(OR(ISERROR(FIND(DBCS(検索!C$7),DBCS(B351))),検索!C$7=""),0,1)</f>
        <v>0</v>
      </c>
      <c r="AB351" s="20">
        <f>IF(OR(ISERROR(FIND(DBCS(検索!D$7),DBCS(C351))),検索!D$7=""),0,1)</f>
        <v>0</v>
      </c>
      <c r="AC351" s="20">
        <f>IF(OR(ISERROR(FIND(検索!E$7,D351)),検索!E$7=""),0,1)</f>
        <v>0</v>
      </c>
      <c r="AD351" s="20">
        <f>IF(OR(ISERROR(FIND(検索!F$7,E351)),検索!F$7=""),0,1)</f>
        <v>0</v>
      </c>
      <c r="AE351" s="20">
        <f>IF(OR(ISERROR(FIND(検索!G$7,F351)),検索!G$7=""),0,1)</f>
        <v>0</v>
      </c>
      <c r="AF351" s="22">
        <f>IF(OR(検索!J$7="00000",AA351&amp;AB351&amp;AC351&amp;AD351&amp;AE351&lt;&gt;検索!J$7),0,1)</f>
        <v>0</v>
      </c>
      <c r="AG351" s="23">
        <f t="shared" si="23"/>
        <v>0</v>
      </c>
      <c r="AH351" s="20">
        <f>IF(検索!K$3=0,R351,S351)</f>
        <v>0</v>
      </c>
      <c r="AI351" s="20">
        <f>IF(検索!K$5=0,Y351,Z351)</f>
        <v>0</v>
      </c>
      <c r="AJ351" s="20">
        <f>IF(検索!K$7=0,AF351,AG351)</f>
        <v>0</v>
      </c>
      <c r="AK351" s="38">
        <f>IF(IF(検索!J$5="00000",AH351,IF(検索!K$4=0,AH351+AI351,AH351*AI351)*IF(AND(検索!K$6=1,検索!J$7&lt;&gt;"00000"),AJ351,1)+IF(AND(検索!K$6=0,検索!J$7&lt;&gt;"00000"),AJ351,0))&gt;0,MAX($AK$2:AK350)+1,0)</f>
        <v>0</v>
      </c>
    </row>
    <row r="352" spans="7:37" ht="13.5" customHeight="1" x14ac:dyDescent="0.15">
      <c r="G352" s="3">
        <v>351</v>
      </c>
      <c r="H352" s="187">
        <f t="shared" si="20"/>
        <v>0</v>
      </c>
      <c r="I352" s="42"/>
      <c r="M352" s="21">
        <f>IF(OR(ISERROR(FIND(DBCS(検索!C$3),DBCS(B352))),検索!C$3=""),0,1)</f>
        <v>0</v>
      </c>
      <c r="N352" s="22">
        <f>IF(OR(ISERROR(FIND(DBCS(検索!D$3),DBCS(C352))),検索!D$3=""),0,1)</f>
        <v>0</v>
      </c>
      <c r="O352" s="22">
        <f>IF(OR(ISERROR(FIND(検索!E$3,D352)),検索!E$3=""),0,1)</f>
        <v>0</v>
      </c>
      <c r="P352" s="20">
        <f>IF(OR(ISERROR(FIND(検索!F$3,E352)),検索!F$3=""),0,1)</f>
        <v>0</v>
      </c>
      <c r="Q352" s="20">
        <f>IF(OR(ISERROR(FIND(検索!G$3,F352)),検索!G$3=""),0,1)</f>
        <v>0</v>
      </c>
      <c r="R352" s="20">
        <f>IF(OR(検索!J$3="00000",M352&amp;N352&amp;O352&amp;P352&amp;Q352&lt;&gt;検索!J$3),0,1)</f>
        <v>0</v>
      </c>
      <c r="S352" s="20">
        <f t="shared" si="21"/>
        <v>0</v>
      </c>
      <c r="T352" s="21">
        <f>IF(OR(ISERROR(FIND(DBCS(検索!C$5),DBCS(B352))),検索!C$5=""),0,1)</f>
        <v>0</v>
      </c>
      <c r="U352" s="22">
        <f>IF(OR(ISERROR(FIND(DBCS(検索!D$5),DBCS(C352))),検索!D$5=""),0,1)</f>
        <v>0</v>
      </c>
      <c r="V352" s="22">
        <f>IF(OR(ISERROR(FIND(検索!E$5,D352)),検索!E$5=""),0,1)</f>
        <v>0</v>
      </c>
      <c r="W352" s="22">
        <f>IF(OR(ISERROR(FIND(検索!F$5,E352)),検索!F$5=""),0,1)</f>
        <v>0</v>
      </c>
      <c r="X352" s="22">
        <f>IF(OR(ISERROR(FIND(検索!G$5,F352)),検索!G$5=""),0,1)</f>
        <v>0</v>
      </c>
      <c r="Y352" s="20">
        <f>IF(OR(検索!J$5="00000",T352&amp;U352&amp;V352&amp;W352&amp;X352&lt;&gt;検索!J$5),0,1)</f>
        <v>0</v>
      </c>
      <c r="Z352" s="23">
        <f t="shared" si="22"/>
        <v>0</v>
      </c>
      <c r="AA352" s="20">
        <f>IF(OR(ISERROR(FIND(DBCS(検索!C$7),DBCS(B352))),検索!C$7=""),0,1)</f>
        <v>0</v>
      </c>
      <c r="AB352" s="20">
        <f>IF(OR(ISERROR(FIND(DBCS(検索!D$7),DBCS(C352))),検索!D$7=""),0,1)</f>
        <v>0</v>
      </c>
      <c r="AC352" s="20">
        <f>IF(OR(ISERROR(FIND(検索!E$7,D352)),検索!E$7=""),0,1)</f>
        <v>0</v>
      </c>
      <c r="AD352" s="20">
        <f>IF(OR(ISERROR(FIND(検索!F$7,E352)),検索!F$7=""),0,1)</f>
        <v>0</v>
      </c>
      <c r="AE352" s="20">
        <f>IF(OR(ISERROR(FIND(検索!G$7,F352)),検索!G$7=""),0,1)</f>
        <v>0</v>
      </c>
      <c r="AF352" s="22">
        <f>IF(OR(検索!J$7="00000",AA352&amp;AB352&amp;AC352&amp;AD352&amp;AE352&lt;&gt;検索!J$7),0,1)</f>
        <v>0</v>
      </c>
      <c r="AG352" s="23">
        <f t="shared" si="23"/>
        <v>0</v>
      </c>
      <c r="AH352" s="20">
        <f>IF(検索!K$3=0,R352,S352)</f>
        <v>0</v>
      </c>
      <c r="AI352" s="20">
        <f>IF(検索!K$5=0,Y352,Z352)</f>
        <v>0</v>
      </c>
      <c r="AJ352" s="20">
        <f>IF(検索!K$7=0,AF352,AG352)</f>
        <v>0</v>
      </c>
      <c r="AK352" s="38">
        <f>IF(IF(検索!J$5="00000",AH352,IF(検索!K$4=0,AH352+AI352,AH352*AI352)*IF(AND(検索!K$6=1,検索!J$7&lt;&gt;"00000"),AJ352,1)+IF(AND(検索!K$6=0,検索!J$7&lt;&gt;"00000"),AJ352,0))&gt;0,MAX($AK$2:AK351)+1,0)</f>
        <v>0</v>
      </c>
    </row>
    <row r="353" spans="7:37" ht="13.5" customHeight="1" x14ac:dyDescent="0.15">
      <c r="G353" s="3">
        <v>352</v>
      </c>
      <c r="H353" s="187">
        <f t="shared" si="20"/>
        <v>0</v>
      </c>
      <c r="I353" s="42"/>
      <c r="M353" s="21">
        <f>IF(OR(ISERROR(FIND(DBCS(検索!C$3),DBCS(B353))),検索!C$3=""),0,1)</f>
        <v>0</v>
      </c>
      <c r="N353" s="22">
        <f>IF(OR(ISERROR(FIND(DBCS(検索!D$3),DBCS(C353))),検索!D$3=""),0,1)</f>
        <v>0</v>
      </c>
      <c r="O353" s="22">
        <f>IF(OR(ISERROR(FIND(検索!E$3,D353)),検索!E$3=""),0,1)</f>
        <v>0</v>
      </c>
      <c r="P353" s="20">
        <f>IF(OR(ISERROR(FIND(検索!F$3,E353)),検索!F$3=""),0,1)</f>
        <v>0</v>
      </c>
      <c r="Q353" s="20">
        <f>IF(OR(ISERROR(FIND(検索!G$3,F353)),検索!G$3=""),0,1)</f>
        <v>0</v>
      </c>
      <c r="R353" s="20">
        <f>IF(OR(検索!J$3="00000",M353&amp;N353&amp;O353&amp;P353&amp;Q353&lt;&gt;検索!J$3),0,1)</f>
        <v>0</v>
      </c>
      <c r="S353" s="20">
        <f t="shared" si="21"/>
        <v>0</v>
      </c>
      <c r="T353" s="21">
        <f>IF(OR(ISERROR(FIND(DBCS(検索!C$5),DBCS(B353))),検索!C$5=""),0,1)</f>
        <v>0</v>
      </c>
      <c r="U353" s="22">
        <f>IF(OR(ISERROR(FIND(DBCS(検索!D$5),DBCS(C353))),検索!D$5=""),0,1)</f>
        <v>0</v>
      </c>
      <c r="V353" s="22">
        <f>IF(OR(ISERROR(FIND(検索!E$5,D353)),検索!E$5=""),0,1)</f>
        <v>0</v>
      </c>
      <c r="W353" s="22">
        <f>IF(OR(ISERROR(FIND(検索!F$5,E353)),検索!F$5=""),0,1)</f>
        <v>0</v>
      </c>
      <c r="X353" s="22">
        <f>IF(OR(ISERROR(FIND(検索!G$5,F353)),検索!G$5=""),0,1)</f>
        <v>0</v>
      </c>
      <c r="Y353" s="20">
        <f>IF(OR(検索!J$5="00000",T353&amp;U353&amp;V353&amp;W353&amp;X353&lt;&gt;検索!J$5),0,1)</f>
        <v>0</v>
      </c>
      <c r="Z353" s="23">
        <f t="shared" si="22"/>
        <v>0</v>
      </c>
      <c r="AA353" s="20">
        <f>IF(OR(ISERROR(FIND(DBCS(検索!C$7),DBCS(B353))),検索!C$7=""),0,1)</f>
        <v>0</v>
      </c>
      <c r="AB353" s="20">
        <f>IF(OR(ISERROR(FIND(DBCS(検索!D$7),DBCS(C353))),検索!D$7=""),0,1)</f>
        <v>0</v>
      </c>
      <c r="AC353" s="20">
        <f>IF(OR(ISERROR(FIND(検索!E$7,D353)),検索!E$7=""),0,1)</f>
        <v>0</v>
      </c>
      <c r="AD353" s="20">
        <f>IF(OR(ISERROR(FIND(検索!F$7,E353)),検索!F$7=""),0,1)</f>
        <v>0</v>
      </c>
      <c r="AE353" s="20">
        <f>IF(OR(ISERROR(FIND(検索!G$7,F353)),検索!G$7=""),0,1)</f>
        <v>0</v>
      </c>
      <c r="AF353" s="22">
        <f>IF(OR(検索!J$7="00000",AA353&amp;AB353&amp;AC353&amp;AD353&amp;AE353&lt;&gt;検索!J$7),0,1)</f>
        <v>0</v>
      </c>
      <c r="AG353" s="23">
        <f t="shared" si="23"/>
        <v>0</v>
      </c>
      <c r="AH353" s="20">
        <f>IF(検索!K$3=0,R353,S353)</f>
        <v>0</v>
      </c>
      <c r="AI353" s="20">
        <f>IF(検索!K$5=0,Y353,Z353)</f>
        <v>0</v>
      </c>
      <c r="AJ353" s="20">
        <f>IF(検索!K$7=0,AF353,AG353)</f>
        <v>0</v>
      </c>
      <c r="AK353" s="38">
        <f>IF(IF(検索!J$5="00000",AH353,IF(検索!K$4=0,AH353+AI353,AH353*AI353)*IF(AND(検索!K$6=1,検索!J$7&lt;&gt;"00000"),AJ353,1)+IF(AND(検索!K$6=0,検索!J$7&lt;&gt;"00000"),AJ353,0))&gt;0,MAX($AK$2:AK352)+1,0)</f>
        <v>0</v>
      </c>
    </row>
    <row r="354" spans="7:37" ht="13.5" customHeight="1" x14ac:dyDescent="0.15">
      <c r="G354" s="3">
        <v>353</v>
      </c>
      <c r="H354" s="187">
        <f t="shared" si="20"/>
        <v>0</v>
      </c>
      <c r="I354" s="42"/>
      <c r="M354" s="21">
        <f>IF(OR(ISERROR(FIND(DBCS(検索!C$3),DBCS(B354))),検索!C$3=""),0,1)</f>
        <v>0</v>
      </c>
      <c r="N354" s="22">
        <f>IF(OR(ISERROR(FIND(DBCS(検索!D$3),DBCS(C354))),検索!D$3=""),0,1)</f>
        <v>0</v>
      </c>
      <c r="O354" s="22">
        <f>IF(OR(ISERROR(FIND(検索!E$3,D354)),検索!E$3=""),0,1)</f>
        <v>0</v>
      </c>
      <c r="P354" s="20">
        <f>IF(OR(ISERROR(FIND(検索!F$3,E354)),検索!F$3=""),0,1)</f>
        <v>0</v>
      </c>
      <c r="Q354" s="20">
        <f>IF(OR(ISERROR(FIND(検索!G$3,F354)),検索!G$3=""),0,1)</f>
        <v>0</v>
      </c>
      <c r="R354" s="20">
        <f>IF(OR(検索!J$3="00000",M354&amp;N354&amp;O354&amp;P354&amp;Q354&lt;&gt;検索!J$3),0,1)</f>
        <v>0</v>
      </c>
      <c r="S354" s="20">
        <f t="shared" si="21"/>
        <v>0</v>
      </c>
      <c r="T354" s="21">
        <f>IF(OR(ISERROR(FIND(DBCS(検索!C$5),DBCS(B354))),検索!C$5=""),0,1)</f>
        <v>0</v>
      </c>
      <c r="U354" s="22">
        <f>IF(OR(ISERROR(FIND(DBCS(検索!D$5),DBCS(C354))),検索!D$5=""),0,1)</f>
        <v>0</v>
      </c>
      <c r="V354" s="22">
        <f>IF(OR(ISERROR(FIND(検索!E$5,D354)),検索!E$5=""),0,1)</f>
        <v>0</v>
      </c>
      <c r="W354" s="22">
        <f>IF(OR(ISERROR(FIND(検索!F$5,E354)),検索!F$5=""),0,1)</f>
        <v>0</v>
      </c>
      <c r="X354" s="22">
        <f>IF(OR(ISERROR(FIND(検索!G$5,F354)),検索!G$5=""),0,1)</f>
        <v>0</v>
      </c>
      <c r="Y354" s="20">
        <f>IF(OR(検索!J$5="00000",T354&amp;U354&amp;V354&amp;W354&amp;X354&lt;&gt;検索!J$5),0,1)</f>
        <v>0</v>
      </c>
      <c r="Z354" s="23">
        <f t="shared" si="22"/>
        <v>0</v>
      </c>
      <c r="AA354" s="20">
        <f>IF(OR(ISERROR(FIND(DBCS(検索!C$7),DBCS(B354))),検索!C$7=""),0,1)</f>
        <v>0</v>
      </c>
      <c r="AB354" s="20">
        <f>IF(OR(ISERROR(FIND(DBCS(検索!D$7),DBCS(C354))),検索!D$7=""),0,1)</f>
        <v>0</v>
      </c>
      <c r="AC354" s="20">
        <f>IF(OR(ISERROR(FIND(検索!E$7,D354)),検索!E$7=""),0,1)</f>
        <v>0</v>
      </c>
      <c r="AD354" s="20">
        <f>IF(OR(ISERROR(FIND(検索!F$7,E354)),検索!F$7=""),0,1)</f>
        <v>0</v>
      </c>
      <c r="AE354" s="20">
        <f>IF(OR(ISERROR(FIND(検索!G$7,F354)),検索!G$7=""),0,1)</f>
        <v>0</v>
      </c>
      <c r="AF354" s="22">
        <f>IF(OR(検索!J$7="00000",AA354&amp;AB354&amp;AC354&amp;AD354&amp;AE354&lt;&gt;検索!J$7),0,1)</f>
        <v>0</v>
      </c>
      <c r="AG354" s="23">
        <f t="shared" si="23"/>
        <v>0</v>
      </c>
      <c r="AH354" s="20">
        <f>IF(検索!K$3=0,R354,S354)</f>
        <v>0</v>
      </c>
      <c r="AI354" s="20">
        <f>IF(検索!K$5=0,Y354,Z354)</f>
        <v>0</v>
      </c>
      <c r="AJ354" s="20">
        <f>IF(検索!K$7=0,AF354,AG354)</f>
        <v>0</v>
      </c>
      <c r="AK354" s="38">
        <f>IF(IF(検索!J$5="00000",AH354,IF(検索!K$4=0,AH354+AI354,AH354*AI354)*IF(AND(検索!K$6=1,検索!J$7&lt;&gt;"00000"),AJ354,1)+IF(AND(検索!K$6=0,検索!J$7&lt;&gt;"00000"),AJ354,0))&gt;0,MAX($AK$2:AK353)+1,0)</f>
        <v>0</v>
      </c>
    </row>
    <row r="355" spans="7:37" ht="13.5" customHeight="1" x14ac:dyDescent="0.15">
      <c r="G355" s="3">
        <v>354</v>
      </c>
      <c r="H355" s="187">
        <f t="shared" si="20"/>
        <v>0</v>
      </c>
      <c r="I355" s="42"/>
      <c r="M355" s="21">
        <f>IF(OR(ISERROR(FIND(DBCS(検索!C$3),DBCS(B355))),検索!C$3=""),0,1)</f>
        <v>0</v>
      </c>
      <c r="N355" s="22">
        <f>IF(OR(ISERROR(FIND(DBCS(検索!D$3),DBCS(C355))),検索!D$3=""),0,1)</f>
        <v>0</v>
      </c>
      <c r="O355" s="22">
        <f>IF(OR(ISERROR(FIND(検索!E$3,D355)),検索!E$3=""),0,1)</f>
        <v>0</v>
      </c>
      <c r="P355" s="20">
        <f>IF(OR(ISERROR(FIND(検索!F$3,E355)),検索!F$3=""),0,1)</f>
        <v>0</v>
      </c>
      <c r="Q355" s="20">
        <f>IF(OR(ISERROR(FIND(検索!G$3,F355)),検索!G$3=""),0,1)</f>
        <v>0</v>
      </c>
      <c r="R355" s="20">
        <f>IF(OR(検索!J$3="00000",M355&amp;N355&amp;O355&amp;P355&amp;Q355&lt;&gt;検索!J$3),0,1)</f>
        <v>0</v>
      </c>
      <c r="S355" s="20">
        <f t="shared" si="21"/>
        <v>0</v>
      </c>
      <c r="T355" s="21">
        <f>IF(OR(ISERROR(FIND(DBCS(検索!C$5),DBCS(B355))),検索!C$5=""),0,1)</f>
        <v>0</v>
      </c>
      <c r="U355" s="22">
        <f>IF(OR(ISERROR(FIND(DBCS(検索!D$5),DBCS(C355))),検索!D$5=""),0,1)</f>
        <v>0</v>
      </c>
      <c r="V355" s="22">
        <f>IF(OR(ISERROR(FIND(検索!E$5,D355)),検索!E$5=""),0,1)</f>
        <v>0</v>
      </c>
      <c r="W355" s="22">
        <f>IF(OR(ISERROR(FIND(検索!F$5,E355)),検索!F$5=""),0,1)</f>
        <v>0</v>
      </c>
      <c r="X355" s="22">
        <f>IF(OR(ISERROR(FIND(検索!G$5,F355)),検索!G$5=""),0,1)</f>
        <v>0</v>
      </c>
      <c r="Y355" s="20">
        <f>IF(OR(検索!J$5="00000",T355&amp;U355&amp;V355&amp;W355&amp;X355&lt;&gt;検索!J$5),0,1)</f>
        <v>0</v>
      </c>
      <c r="Z355" s="23">
        <f t="shared" si="22"/>
        <v>0</v>
      </c>
      <c r="AA355" s="20">
        <f>IF(OR(ISERROR(FIND(DBCS(検索!C$7),DBCS(B355))),検索!C$7=""),0,1)</f>
        <v>0</v>
      </c>
      <c r="AB355" s="20">
        <f>IF(OR(ISERROR(FIND(DBCS(検索!D$7),DBCS(C355))),検索!D$7=""),0,1)</f>
        <v>0</v>
      </c>
      <c r="AC355" s="20">
        <f>IF(OR(ISERROR(FIND(検索!E$7,D355)),検索!E$7=""),0,1)</f>
        <v>0</v>
      </c>
      <c r="AD355" s="20">
        <f>IF(OR(ISERROR(FIND(検索!F$7,E355)),検索!F$7=""),0,1)</f>
        <v>0</v>
      </c>
      <c r="AE355" s="20">
        <f>IF(OR(ISERROR(FIND(検索!G$7,F355)),検索!G$7=""),0,1)</f>
        <v>0</v>
      </c>
      <c r="AF355" s="22">
        <f>IF(OR(検索!J$7="00000",AA355&amp;AB355&amp;AC355&amp;AD355&amp;AE355&lt;&gt;検索!J$7),0,1)</f>
        <v>0</v>
      </c>
      <c r="AG355" s="23">
        <f t="shared" si="23"/>
        <v>0</v>
      </c>
      <c r="AH355" s="20">
        <f>IF(検索!K$3=0,R355,S355)</f>
        <v>0</v>
      </c>
      <c r="AI355" s="20">
        <f>IF(検索!K$5=0,Y355,Z355)</f>
        <v>0</v>
      </c>
      <c r="AJ355" s="20">
        <f>IF(検索!K$7=0,AF355,AG355)</f>
        <v>0</v>
      </c>
      <c r="AK355" s="38">
        <f>IF(IF(検索!J$5="00000",AH355,IF(検索!K$4=0,AH355+AI355,AH355*AI355)*IF(AND(検索!K$6=1,検索!J$7&lt;&gt;"00000"),AJ355,1)+IF(AND(検索!K$6=0,検索!J$7&lt;&gt;"00000"),AJ355,0))&gt;0,MAX($AK$2:AK354)+1,0)</f>
        <v>0</v>
      </c>
    </row>
    <row r="356" spans="7:37" ht="13.5" customHeight="1" x14ac:dyDescent="0.15">
      <c r="G356" s="3">
        <v>355</v>
      </c>
      <c r="H356" s="187">
        <f t="shared" si="20"/>
        <v>0</v>
      </c>
      <c r="I356" s="42"/>
      <c r="M356" s="21">
        <f>IF(OR(ISERROR(FIND(DBCS(検索!C$3),DBCS(B356))),検索!C$3=""),0,1)</f>
        <v>0</v>
      </c>
      <c r="N356" s="22">
        <f>IF(OR(ISERROR(FIND(DBCS(検索!D$3),DBCS(C356))),検索!D$3=""),0,1)</f>
        <v>0</v>
      </c>
      <c r="O356" s="22">
        <f>IF(OR(ISERROR(FIND(検索!E$3,D356)),検索!E$3=""),0,1)</f>
        <v>0</v>
      </c>
      <c r="P356" s="20">
        <f>IF(OR(ISERROR(FIND(検索!F$3,E356)),検索!F$3=""),0,1)</f>
        <v>0</v>
      </c>
      <c r="Q356" s="20">
        <f>IF(OR(ISERROR(FIND(検索!G$3,F356)),検索!G$3=""),0,1)</f>
        <v>0</v>
      </c>
      <c r="R356" s="20">
        <f>IF(OR(検索!J$3="00000",M356&amp;N356&amp;O356&amp;P356&amp;Q356&lt;&gt;検索!J$3),0,1)</f>
        <v>0</v>
      </c>
      <c r="S356" s="20">
        <f t="shared" si="21"/>
        <v>0</v>
      </c>
      <c r="T356" s="21">
        <f>IF(OR(ISERROR(FIND(DBCS(検索!C$5),DBCS(B356))),検索!C$5=""),0,1)</f>
        <v>0</v>
      </c>
      <c r="U356" s="22">
        <f>IF(OR(ISERROR(FIND(DBCS(検索!D$5),DBCS(C356))),検索!D$5=""),0,1)</f>
        <v>0</v>
      </c>
      <c r="V356" s="22">
        <f>IF(OR(ISERROR(FIND(検索!E$5,D356)),検索!E$5=""),0,1)</f>
        <v>0</v>
      </c>
      <c r="W356" s="22">
        <f>IF(OR(ISERROR(FIND(検索!F$5,E356)),検索!F$5=""),0,1)</f>
        <v>0</v>
      </c>
      <c r="X356" s="22">
        <f>IF(OR(ISERROR(FIND(検索!G$5,F356)),検索!G$5=""),0,1)</f>
        <v>0</v>
      </c>
      <c r="Y356" s="20">
        <f>IF(OR(検索!J$5="00000",T356&amp;U356&amp;V356&amp;W356&amp;X356&lt;&gt;検索!J$5),0,1)</f>
        <v>0</v>
      </c>
      <c r="Z356" s="23">
        <f t="shared" si="22"/>
        <v>0</v>
      </c>
      <c r="AA356" s="20">
        <f>IF(OR(ISERROR(FIND(DBCS(検索!C$7),DBCS(B356))),検索!C$7=""),0,1)</f>
        <v>0</v>
      </c>
      <c r="AB356" s="20">
        <f>IF(OR(ISERROR(FIND(DBCS(検索!D$7),DBCS(C356))),検索!D$7=""),0,1)</f>
        <v>0</v>
      </c>
      <c r="AC356" s="20">
        <f>IF(OR(ISERROR(FIND(検索!E$7,D356)),検索!E$7=""),0,1)</f>
        <v>0</v>
      </c>
      <c r="AD356" s="20">
        <f>IF(OR(ISERROR(FIND(検索!F$7,E356)),検索!F$7=""),0,1)</f>
        <v>0</v>
      </c>
      <c r="AE356" s="20">
        <f>IF(OR(ISERROR(FIND(検索!G$7,F356)),検索!G$7=""),0,1)</f>
        <v>0</v>
      </c>
      <c r="AF356" s="22">
        <f>IF(OR(検索!J$7="00000",AA356&amp;AB356&amp;AC356&amp;AD356&amp;AE356&lt;&gt;検索!J$7),0,1)</f>
        <v>0</v>
      </c>
      <c r="AG356" s="23">
        <f t="shared" si="23"/>
        <v>0</v>
      </c>
      <c r="AH356" s="20">
        <f>IF(検索!K$3=0,R356,S356)</f>
        <v>0</v>
      </c>
      <c r="AI356" s="20">
        <f>IF(検索!K$5=0,Y356,Z356)</f>
        <v>0</v>
      </c>
      <c r="AJ356" s="20">
        <f>IF(検索!K$7=0,AF356,AG356)</f>
        <v>0</v>
      </c>
      <c r="AK356" s="38">
        <f>IF(IF(検索!J$5="00000",AH356,IF(検索!K$4=0,AH356+AI356,AH356*AI356)*IF(AND(検索!K$6=1,検索!J$7&lt;&gt;"00000"),AJ356,1)+IF(AND(検索!K$6=0,検索!J$7&lt;&gt;"00000"),AJ356,0))&gt;0,MAX($AK$2:AK355)+1,0)</f>
        <v>0</v>
      </c>
    </row>
    <row r="357" spans="7:37" ht="13.5" customHeight="1" x14ac:dyDescent="0.15">
      <c r="G357" s="3">
        <v>356</v>
      </c>
      <c r="H357" s="187">
        <f t="shared" si="20"/>
        <v>0</v>
      </c>
      <c r="I357" s="42"/>
      <c r="M357" s="21">
        <f>IF(OR(ISERROR(FIND(DBCS(検索!C$3),DBCS(B357))),検索!C$3=""),0,1)</f>
        <v>0</v>
      </c>
      <c r="N357" s="22">
        <f>IF(OR(ISERROR(FIND(DBCS(検索!D$3),DBCS(C357))),検索!D$3=""),0,1)</f>
        <v>0</v>
      </c>
      <c r="O357" s="22">
        <f>IF(OR(ISERROR(FIND(検索!E$3,D357)),検索!E$3=""),0,1)</f>
        <v>0</v>
      </c>
      <c r="P357" s="20">
        <f>IF(OR(ISERROR(FIND(検索!F$3,E357)),検索!F$3=""),0,1)</f>
        <v>0</v>
      </c>
      <c r="Q357" s="20">
        <f>IF(OR(ISERROR(FIND(検索!G$3,F357)),検索!G$3=""),0,1)</f>
        <v>0</v>
      </c>
      <c r="R357" s="20">
        <f>IF(OR(検索!J$3="00000",M357&amp;N357&amp;O357&amp;P357&amp;Q357&lt;&gt;検索!J$3),0,1)</f>
        <v>0</v>
      </c>
      <c r="S357" s="20">
        <f t="shared" si="21"/>
        <v>0</v>
      </c>
      <c r="T357" s="21">
        <f>IF(OR(ISERROR(FIND(DBCS(検索!C$5),DBCS(B357))),検索!C$5=""),0,1)</f>
        <v>0</v>
      </c>
      <c r="U357" s="22">
        <f>IF(OR(ISERROR(FIND(DBCS(検索!D$5),DBCS(C357))),検索!D$5=""),0,1)</f>
        <v>0</v>
      </c>
      <c r="V357" s="22">
        <f>IF(OR(ISERROR(FIND(検索!E$5,D357)),検索!E$5=""),0,1)</f>
        <v>0</v>
      </c>
      <c r="W357" s="22">
        <f>IF(OR(ISERROR(FIND(検索!F$5,E357)),検索!F$5=""),0,1)</f>
        <v>0</v>
      </c>
      <c r="X357" s="22">
        <f>IF(OR(ISERROR(FIND(検索!G$5,F357)),検索!G$5=""),0,1)</f>
        <v>0</v>
      </c>
      <c r="Y357" s="20">
        <f>IF(OR(検索!J$5="00000",T357&amp;U357&amp;V357&amp;W357&amp;X357&lt;&gt;検索!J$5),0,1)</f>
        <v>0</v>
      </c>
      <c r="Z357" s="23">
        <f t="shared" si="22"/>
        <v>0</v>
      </c>
      <c r="AA357" s="20">
        <f>IF(OR(ISERROR(FIND(DBCS(検索!C$7),DBCS(B357))),検索!C$7=""),0,1)</f>
        <v>0</v>
      </c>
      <c r="AB357" s="20">
        <f>IF(OR(ISERROR(FIND(DBCS(検索!D$7),DBCS(C357))),検索!D$7=""),0,1)</f>
        <v>0</v>
      </c>
      <c r="AC357" s="20">
        <f>IF(OR(ISERROR(FIND(検索!E$7,D357)),検索!E$7=""),0,1)</f>
        <v>0</v>
      </c>
      <c r="AD357" s="20">
        <f>IF(OR(ISERROR(FIND(検索!F$7,E357)),検索!F$7=""),0,1)</f>
        <v>0</v>
      </c>
      <c r="AE357" s="20">
        <f>IF(OR(ISERROR(FIND(検索!G$7,F357)),検索!G$7=""),0,1)</f>
        <v>0</v>
      </c>
      <c r="AF357" s="22">
        <f>IF(OR(検索!J$7="00000",AA357&amp;AB357&amp;AC357&amp;AD357&amp;AE357&lt;&gt;検索!J$7),0,1)</f>
        <v>0</v>
      </c>
      <c r="AG357" s="23">
        <f t="shared" si="23"/>
        <v>0</v>
      </c>
      <c r="AH357" s="20">
        <f>IF(検索!K$3=0,R357,S357)</f>
        <v>0</v>
      </c>
      <c r="AI357" s="20">
        <f>IF(検索!K$5=0,Y357,Z357)</f>
        <v>0</v>
      </c>
      <c r="AJ357" s="20">
        <f>IF(検索!K$7=0,AF357,AG357)</f>
        <v>0</v>
      </c>
      <c r="AK357" s="38">
        <f>IF(IF(検索!J$5="00000",AH357,IF(検索!K$4=0,AH357+AI357,AH357*AI357)*IF(AND(検索!K$6=1,検索!J$7&lt;&gt;"00000"),AJ357,1)+IF(AND(検索!K$6=0,検索!J$7&lt;&gt;"00000"),AJ357,0))&gt;0,MAX($AK$2:AK356)+1,0)</f>
        <v>0</v>
      </c>
    </row>
    <row r="358" spans="7:37" ht="13.5" customHeight="1" x14ac:dyDescent="0.15">
      <c r="G358" s="3">
        <v>357</v>
      </c>
      <c r="H358" s="187">
        <f t="shared" si="20"/>
        <v>0</v>
      </c>
      <c r="I358" s="42"/>
      <c r="M358" s="21">
        <f>IF(OR(ISERROR(FIND(DBCS(検索!C$3),DBCS(B358))),検索!C$3=""),0,1)</f>
        <v>0</v>
      </c>
      <c r="N358" s="22">
        <f>IF(OR(ISERROR(FIND(DBCS(検索!D$3),DBCS(C358))),検索!D$3=""),0,1)</f>
        <v>0</v>
      </c>
      <c r="O358" s="22">
        <f>IF(OR(ISERROR(FIND(検索!E$3,D358)),検索!E$3=""),0,1)</f>
        <v>0</v>
      </c>
      <c r="P358" s="20">
        <f>IF(OR(ISERROR(FIND(検索!F$3,E358)),検索!F$3=""),0,1)</f>
        <v>0</v>
      </c>
      <c r="Q358" s="20">
        <f>IF(OR(ISERROR(FIND(検索!G$3,F358)),検索!G$3=""),0,1)</f>
        <v>0</v>
      </c>
      <c r="R358" s="20">
        <f>IF(OR(検索!J$3="00000",M358&amp;N358&amp;O358&amp;P358&amp;Q358&lt;&gt;検索!J$3),0,1)</f>
        <v>0</v>
      </c>
      <c r="S358" s="20">
        <f t="shared" si="21"/>
        <v>0</v>
      </c>
      <c r="T358" s="21">
        <f>IF(OR(ISERROR(FIND(DBCS(検索!C$5),DBCS(B358))),検索!C$5=""),0,1)</f>
        <v>0</v>
      </c>
      <c r="U358" s="22">
        <f>IF(OR(ISERROR(FIND(DBCS(検索!D$5),DBCS(C358))),検索!D$5=""),0,1)</f>
        <v>0</v>
      </c>
      <c r="V358" s="22">
        <f>IF(OR(ISERROR(FIND(検索!E$5,D358)),検索!E$5=""),0,1)</f>
        <v>0</v>
      </c>
      <c r="W358" s="22">
        <f>IF(OR(ISERROR(FIND(検索!F$5,E358)),検索!F$5=""),0,1)</f>
        <v>0</v>
      </c>
      <c r="X358" s="22">
        <f>IF(OR(ISERROR(FIND(検索!G$5,F358)),検索!G$5=""),0,1)</f>
        <v>0</v>
      </c>
      <c r="Y358" s="20">
        <f>IF(OR(検索!J$5="00000",T358&amp;U358&amp;V358&amp;W358&amp;X358&lt;&gt;検索!J$5),0,1)</f>
        <v>0</v>
      </c>
      <c r="Z358" s="23">
        <f t="shared" si="22"/>
        <v>0</v>
      </c>
      <c r="AA358" s="20">
        <f>IF(OR(ISERROR(FIND(DBCS(検索!C$7),DBCS(B358))),検索!C$7=""),0,1)</f>
        <v>0</v>
      </c>
      <c r="AB358" s="20">
        <f>IF(OR(ISERROR(FIND(DBCS(検索!D$7),DBCS(C358))),検索!D$7=""),0,1)</f>
        <v>0</v>
      </c>
      <c r="AC358" s="20">
        <f>IF(OR(ISERROR(FIND(検索!E$7,D358)),検索!E$7=""),0,1)</f>
        <v>0</v>
      </c>
      <c r="AD358" s="20">
        <f>IF(OR(ISERROR(FIND(検索!F$7,E358)),検索!F$7=""),0,1)</f>
        <v>0</v>
      </c>
      <c r="AE358" s="20">
        <f>IF(OR(ISERROR(FIND(検索!G$7,F358)),検索!G$7=""),0,1)</f>
        <v>0</v>
      </c>
      <c r="AF358" s="22">
        <f>IF(OR(検索!J$7="00000",AA358&amp;AB358&amp;AC358&amp;AD358&amp;AE358&lt;&gt;検索!J$7),0,1)</f>
        <v>0</v>
      </c>
      <c r="AG358" s="23">
        <f t="shared" si="23"/>
        <v>0</v>
      </c>
      <c r="AH358" s="20">
        <f>IF(検索!K$3=0,R358,S358)</f>
        <v>0</v>
      </c>
      <c r="AI358" s="20">
        <f>IF(検索!K$5=0,Y358,Z358)</f>
        <v>0</v>
      </c>
      <c r="AJ358" s="20">
        <f>IF(検索!K$7=0,AF358,AG358)</f>
        <v>0</v>
      </c>
      <c r="AK358" s="38">
        <f>IF(IF(検索!J$5="00000",AH358,IF(検索!K$4=0,AH358+AI358,AH358*AI358)*IF(AND(検索!K$6=1,検索!J$7&lt;&gt;"00000"),AJ358,1)+IF(AND(検索!K$6=0,検索!J$7&lt;&gt;"00000"),AJ358,0))&gt;0,MAX($AK$2:AK357)+1,0)</f>
        <v>0</v>
      </c>
    </row>
    <row r="359" spans="7:37" ht="13.5" customHeight="1" x14ac:dyDescent="0.15">
      <c r="G359" s="3">
        <v>358</v>
      </c>
      <c r="H359" s="187">
        <f t="shared" si="20"/>
        <v>0</v>
      </c>
      <c r="I359" s="42"/>
      <c r="M359" s="21">
        <f>IF(OR(ISERROR(FIND(DBCS(検索!C$3),DBCS(B359))),検索!C$3=""),0,1)</f>
        <v>0</v>
      </c>
      <c r="N359" s="22">
        <f>IF(OR(ISERROR(FIND(DBCS(検索!D$3),DBCS(C359))),検索!D$3=""),0,1)</f>
        <v>0</v>
      </c>
      <c r="O359" s="22">
        <f>IF(OR(ISERROR(FIND(検索!E$3,D359)),検索!E$3=""),0,1)</f>
        <v>0</v>
      </c>
      <c r="P359" s="20">
        <f>IF(OR(ISERROR(FIND(検索!F$3,E359)),検索!F$3=""),0,1)</f>
        <v>0</v>
      </c>
      <c r="Q359" s="20">
        <f>IF(OR(ISERROR(FIND(検索!G$3,F359)),検索!G$3=""),0,1)</f>
        <v>0</v>
      </c>
      <c r="R359" s="20">
        <f>IF(OR(検索!J$3="00000",M359&amp;N359&amp;O359&amp;P359&amp;Q359&lt;&gt;検索!J$3),0,1)</f>
        <v>0</v>
      </c>
      <c r="S359" s="20">
        <f t="shared" si="21"/>
        <v>0</v>
      </c>
      <c r="T359" s="21">
        <f>IF(OR(ISERROR(FIND(DBCS(検索!C$5),DBCS(B359))),検索!C$5=""),0,1)</f>
        <v>0</v>
      </c>
      <c r="U359" s="22">
        <f>IF(OR(ISERROR(FIND(DBCS(検索!D$5),DBCS(C359))),検索!D$5=""),0,1)</f>
        <v>0</v>
      </c>
      <c r="V359" s="22">
        <f>IF(OR(ISERROR(FIND(検索!E$5,D359)),検索!E$5=""),0,1)</f>
        <v>0</v>
      </c>
      <c r="W359" s="22">
        <f>IF(OR(ISERROR(FIND(検索!F$5,E359)),検索!F$5=""),0,1)</f>
        <v>0</v>
      </c>
      <c r="X359" s="22">
        <f>IF(OR(ISERROR(FIND(検索!G$5,F359)),検索!G$5=""),0,1)</f>
        <v>0</v>
      </c>
      <c r="Y359" s="20">
        <f>IF(OR(検索!J$5="00000",T359&amp;U359&amp;V359&amp;W359&amp;X359&lt;&gt;検索!J$5),0,1)</f>
        <v>0</v>
      </c>
      <c r="Z359" s="23">
        <f t="shared" si="22"/>
        <v>0</v>
      </c>
      <c r="AA359" s="20">
        <f>IF(OR(ISERROR(FIND(DBCS(検索!C$7),DBCS(B359))),検索!C$7=""),0,1)</f>
        <v>0</v>
      </c>
      <c r="AB359" s="20">
        <f>IF(OR(ISERROR(FIND(DBCS(検索!D$7),DBCS(C359))),検索!D$7=""),0,1)</f>
        <v>0</v>
      </c>
      <c r="AC359" s="20">
        <f>IF(OR(ISERROR(FIND(検索!E$7,D359)),検索!E$7=""),0,1)</f>
        <v>0</v>
      </c>
      <c r="AD359" s="20">
        <f>IF(OR(ISERROR(FIND(検索!F$7,E359)),検索!F$7=""),0,1)</f>
        <v>0</v>
      </c>
      <c r="AE359" s="20">
        <f>IF(OR(ISERROR(FIND(検索!G$7,F359)),検索!G$7=""),0,1)</f>
        <v>0</v>
      </c>
      <c r="AF359" s="22">
        <f>IF(OR(検索!J$7="00000",AA359&amp;AB359&amp;AC359&amp;AD359&amp;AE359&lt;&gt;検索!J$7),0,1)</f>
        <v>0</v>
      </c>
      <c r="AG359" s="23">
        <f t="shared" si="23"/>
        <v>0</v>
      </c>
      <c r="AH359" s="20">
        <f>IF(検索!K$3=0,R359,S359)</f>
        <v>0</v>
      </c>
      <c r="AI359" s="20">
        <f>IF(検索!K$5=0,Y359,Z359)</f>
        <v>0</v>
      </c>
      <c r="AJ359" s="20">
        <f>IF(検索!K$7=0,AF359,AG359)</f>
        <v>0</v>
      </c>
      <c r="AK359" s="38">
        <f>IF(IF(検索!J$5="00000",AH359,IF(検索!K$4=0,AH359+AI359,AH359*AI359)*IF(AND(検索!K$6=1,検索!J$7&lt;&gt;"00000"),AJ359,1)+IF(AND(検索!K$6=0,検索!J$7&lt;&gt;"00000"),AJ359,0))&gt;0,MAX($AK$2:AK358)+1,0)</f>
        <v>0</v>
      </c>
    </row>
    <row r="360" spans="7:37" ht="13.5" customHeight="1" x14ac:dyDescent="0.15">
      <c r="G360" s="3">
        <v>359</v>
      </c>
      <c r="H360" s="187">
        <f t="shared" si="20"/>
        <v>0</v>
      </c>
      <c r="I360" s="42"/>
      <c r="M360" s="21">
        <f>IF(OR(ISERROR(FIND(DBCS(検索!C$3),DBCS(B360))),検索!C$3=""),0,1)</f>
        <v>0</v>
      </c>
      <c r="N360" s="22">
        <f>IF(OR(ISERROR(FIND(DBCS(検索!D$3),DBCS(C360))),検索!D$3=""),0,1)</f>
        <v>0</v>
      </c>
      <c r="O360" s="22">
        <f>IF(OR(ISERROR(FIND(検索!E$3,D360)),検索!E$3=""),0,1)</f>
        <v>0</v>
      </c>
      <c r="P360" s="20">
        <f>IF(OR(ISERROR(FIND(検索!F$3,E360)),検索!F$3=""),0,1)</f>
        <v>0</v>
      </c>
      <c r="Q360" s="20">
        <f>IF(OR(ISERROR(FIND(検索!G$3,F360)),検索!G$3=""),0,1)</f>
        <v>0</v>
      </c>
      <c r="R360" s="20">
        <f>IF(OR(検索!J$3="00000",M360&amp;N360&amp;O360&amp;P360&amp;Q360&lt;&gt;検索!J$3),0,1)</f>
        <v>0</v>
      </c>
      <c r="S360" s="20">
        <f t="shared" si="21"/>
        <v>0</v>
      </c>
      <c r="T360" s="21">
        <f>IF(OR(ISERROR(FIND(DBCS(検索!C$5),DBCS(B360))),検索!C$5=""),0,1)</f>
        <v>0</v>
      </c>
      <c r="U360" s="22">
        <f>IF(OR(ISERROR(FIND(DBCS(検索!D$5),DBCS(C360))),検索!D$5=""),0,1)</f>
        <v>0</v>
      </c>
      <c r="V360" s="22">
        <f>IF(OR(ISERROR(FIND(検索!E$5,D360)),検索!E$5=""),0,1)</f>
        <v>0</v>
      </c>
      <c r="W360" s="22">
        <f>IF(OR(ISERROR(FIND(検索!F$5,E360)),検索!F$5=""),0,1)</f>
        <v>0</v>
      </c>
      <c r="X360" s="22">
        <f>IF(OR(ISERROR(FIND(検索!G$5,F360)),検索!G$5=""),0,1)</f>
        <v>0</v>
      </c>
      <c r="Y360" s="20">
        <f>IF(OR(検索!J$5="00000",T360&amp;U360&amp;V360&amp;W360&amp;X360&lt;&gt;検索!J$5),0,1)</f>
        <v>0</v>
      </c>
      <c r="Z360" s="23">
        <f t="shared" si="22"/>
        <v>0</v>
      </c>
      <c r="AA360" s="20">
        <f>IF(OR(ISERROR(FIND(DBCS(検索!C$7),DBCS(B360))),検索!C$7=""),0,1)</f>
        <v>0</v>
      </c>
      <c r="AB360" s="20">
        <f>IF(OR(ISERROR(FIND(DBCS(検索!D$7),DBCS(C360))),検索!D$7=""),0,1)</f>
        <v>0</v>
      </c>
      <c r="AC360" s="20">
        <f>IF(OR(ISERROR(FIND(検索!E$7,D360)),検索!E$7=""),0,1)</f>
        <v>0</v>
      </c>
      <c r="AD360" s="20">
        <f>IF(OR(ISERROR(FIND(検索!F$7,E360)),検索!F$7=""),0,1)</f>
        <v>0</v>
      </c>
      <c r="AE360" s="20">
        <f>IF(OR(ISERROR(FIND(検索!G$7,F360)),検索!G$7=""),0,1)</f>
        <v>0</v>
      </c>
      <c r="AF360" s="22">
        <f>IF(OR(検索!J$7="00000",AA360&amp;AB360&amp;AC360&amp;AD360&amp;AE360&lt;&gt;検索!J$7),0,1)</f>
        <v>0</v>
      </c>
      <c r="AG360" s="23">
        <f t="shared" si="23"/>
        <v>0</v>
      </c>
      <c r="AH360" s="20">
        <f>IF(検索!K$3=0,R360,S360)</f>
        <v>0</v>
      </c>
      <c r="AI360" s="20">
        <f>IF(検索!K$5=0,Y360,Z360)</f>
        <v>0</v>
      </c>
      <c r="AJ360" s="20">
        <f>IF(検索!K$7=0,AF360,AG360)</f>
        <v>0</v>
      </c>
      <c r="AK360" s="38">
        <f>IF(IF(検索!J$5="00000",AH360,IF(検索!K$4=0,AH360+AI360,AH360*AI360)*IF(AND(検索!K$6=1,検索!J$7&lt;&gt;"00000"),AJ360,1)+IF(AND(検索!K$6=0,検索!J$7&lt;&gt;"00000"),AJ360,0))&gt;0,MAX($AK$2:AK359)+1,0)</f>
        <v>0</v>
      </c>
    </row>
    <row r="361" spans="7:37" ht="13.5" customHeight="1" x14ac:dyDescent="0.15">
      <c r="G361" s="3">
        <v>360</v>
      </c>
      <c r="H361" s="187">
        <f t="shared" si="20"/>
        <v>0</v>
      </c>
      <c r="I361" s="42"/>
      <c r="M361" s="21">
        <f>IF(OR(ISERROR(FIND(DBCS(検索!C$3),DBCS(B361))),検索!C$3=""),0,1)</f>
        <v>0</v>
      </c>
      <c r="N361" s="22">
        <f>IF(OR(ISERROR(FIND(DBCS(検索!D$3),DBCS(C361))),検索!D$3=""),0,1)</f>
        <v>0</v>
      </c>
      <c r="O361" s="22">
        <f>IF(OR(ISERROR(FIND(検索!E$3,D361)),検索!E$3=""),0,1)</f>
        <v>0</v>
      </c>
      <c r="P361" s="20">
        <f>IF(OR(ISERROR(FIND(検索!F$3,E361)),検索!F$3=""),0,1)</f>
        <v>0</v>
      </c>
      <c r="Q361" s="20">
        <f>IF(OR(ISERROR(FIND(検索!G$3,F361)),検索!G$3=""),0,1)</f>
        <v>0</v>
      </c>
      <c r="R361" s="20">
        <f>IF(OR(検索!J$3="00000",M361&amp;N361&amp;O361&amp;P361&amp;Q361&lt;&gt;検索!J$3),0,1)</f>
        <v>0</v>
      </c>
      <c r="S361" s="20">
        <f t="shared" si="21"/>
        <v>0</v>
      </c>
      <c r="T361" s="21">
        <f>IF(OR(ISERROR(FIND(DBCS(検索!C$5),DBCS(B361))),検索!C$5=""),0,1)</f>
        <v>0</v>
      </c>
      <c r="U361" s="22">
        <f>IF(OR(ISERROR(FIND(DBCS(検索!D$5),DBCS(C361))),検索!D$5=""),0,1)</f>
        <v>0</v>
      </c>
      <c r="V361" s="22">
        <f>IF(OR(ISERROR(FIND(検索!E$5,D361)),検索!E$5=""),0,1)</f>
        <v>0</v>
      </c>
      <c r="W361" s="22">
        <f>IF(OR(ISERROR(FIND(検索!F$5,E361)),検索!F$5=""),0,1)</f>
        <v>0</v>
      </c>
      <c r="X361" s="22">
        <f>IF(OR(ISERROR(FIND(検索!G$5,F361)),検索!G$5=""),0,1)</f>
        <v>0</v>
      </c>
      <c r="Y361" s="20">
        <f>IF(OR(検索!J$5="00000",T361&amp;U361&amp;V361&amp;W361&amp;X361&lt;&gt;検索!J$5),0,1)</f>
        <v>0</v>
      </c>
      <c r="Z361" s="23">
        <f t="shared" si="22"/>
        <v>0</v>
      </c>
      <c r="AA361" s="20">
        <f>IF(OR(ISERROR(FIND(DBCS(検索!C$7),DBCS(B361))),検索!C$7=""),0,1)</f>
        <v>0</v>
      </c>
      <c r="AB361" s="20">
        <f>IF(OR(ISERROR(FIND(DBCS(検索!D$7),DBCS(C361))),検索!D$7=""),0,1)</f>
        <v>0</v>
      </c>
      <c r="AC361" s="20">
        <f>IF(OR(ISERROR(FIND(検索!E$7,D361)),検索!E$7=""),0,1)</f>
        <v>0</v>
      </c>
      <c r="AD361" s="20">
        <f>IF(OR(ISERROR(FIND(検索!F$7,E361)),検索!F$7=""),0,1)</f>
        <v>0</v>
      </c>
      <c r="AE361" s="20">
        <f>IF(OR(ISERROR(FIND(検索!G$7,F361)),検索!G$7=""),0,1)</f>
        <v>0</v>
      </c>
      <c r="AF361" s="22">
        <f>IF(OR(検索!J$7="00000",AA361&amp;AB361&amp;AC361&amp;AD361&amp;AE361&lt;&gt;検索!J$7),0,1)</f>
        <v>0</v>
      </c>
      <c r="AG361" s="23">
        <f t="shared" si="23"/>
        <v>0</v>
      </c>
      <c r="AH361" s="20">
        <f>IF(検索!K$3=0,R361,S361)</f>
        <v>0</v>
      </c>
      <c r="AI361" s="20">
        <f>IF(検索!K$5=0,Y361,Z361)</f>
        <v>0</v>
      </c>
      <c r="AJ361" s="20">
        <f>IF(検索!K$7=0,AF361,AG361)</f>
        <v>0</v>
      </c>
      <c r="AK361" s="38">
        <f>IF(IF(検索!J$5="00000",AH361,IF(検索!K$4=0,AH361+AI361,AH361*AI361)*IF(AND(検索!K$6=1,検索!J$7&lt;&gt;"00000"),AJ361,1)+IF(AND(検索!K$6=0,検索!J$7&lt;&gt;"00000"),AJ361,0))&gt;0,MAX($AK$2:AK360)+1,0)</f>
        <v>0</v>
      </c>
    </row>
    <row r="362" spans="7:37" ht="13.5" customHeight="1" x14ac:dyDescent="0.15">
      <c r="G362" s="3">
        <v>361</v>
      </c>
      <c r="H362" s="187">
        <f t="shared" si="20"/>
        <v>0</v>
      </c>
      <c r="I362" s="42"/>
      <c r="M362" s="21">
        <f>IF(OR(ISERROR(FIND(DBCS(検索!C$3),DBCS(B362))),検索!C$3=""),0,1)</f>
        <v>0</v>
      </c>
      <c r="N362" s="22">
        <f>IF(OR(ISERROR(FIND(DBCS(検索!D$3),DBCS(C362))),検索!D$3=""),0,1)</f>
        <v>0</v>
      </c>
      <c r="O362" s="22">
        <f>IF(OR(ISERROR(FIND(検索!E$3,D362)),検索!E$3=""),0,1)</f>
        <v>0</v>
      </c>
      <c r="P362" s="20">
        <f>IF(OR(ISERROR(FIND(検索!F$3,E362)),検索!F$3=""),0,1)</f>
        <v>0</v>
      </c>
      <c r="Q362" s="20">
        <f>IF(OR(ISERROR(FIND(検索!G$3,F362)),検索!G$3=""),0,1)</f>
        <v>0</v>
      </c>
      <c r="R362" s="20">
        <f>IF(OR(検索!J$3="00000",M362&amp;N362&amp;O362&amp;P362&amp;Q362&lt;&gt;検索!J$3),0,1)</f>
        <v>0</v>
      </c>
      <c r="S362" s="20">
        <f t="shared" si="21"/>
        <v>0</v>
      </c>
      <c r="T362" s="21">
        <f>IF(OR(ISERROR(FIND(DBCS(検索!C$5),DBCS(B362))),検索!C$5=""),0,1)</f>
        <v>0</v>
      </c>
      <c r="U362" s="22">
        <f>IF(OR(ISERROR(FIND(DBCS(検索!D$5),DBCS(C362))),検索!D$5=""),0,1)</f>
        <v>0</v>
      </c>
      <c r="V362" s="22">
        <f>IF(OR(ISERROR(FIND(検索!E$5,D362)),検索!E$5=""),0,1)</f>
        <v>0</v>
      </c>
      <c r="W362" s="22">
        <f>IF(OR(ISERROR(FIND(検索!F$5,E362)),検索!F$5=""),0,1)</f>
        <v>0</v>
      </c>
      <c r="X362" s="22">
        <f>IF(OR(ISERROR(FIND(検索!G$5,F362)),検索!G$5=""),0,1)</f>
        <v>0</v>
      </c>
      <c r="Y362" s="20">
        <f>IF(OR(検索!J$5="00000",T362&amp;U362&amp;V362&amp;W362&amp;X362&lt;&gt;検索!J$5),0,1)</f>
        <v>0</v>
      </c>
      <c r="Z362" s="23">
        <f t="shared" si="22"/>
        <v>0</v>
      </c>
      <c r="AA362" s="20">
        <f>IF(OR(ISERROR(FIND(DBCS(検索!C$7),DBCS(B362))),検索!C$7=""),0,1)</f>
        <v>0</v>
      </c>
      <c r="AB362" s="20">
        <f>IF(OR(ISERROR(FIND(DBCS(検索!D$7),DBCS(C362))),検索!D$7=""),0,1)</f>
        <v>0</v>
      </c>
      <c r="AC362" s="20">
        <f>IF(OR(ISERROR(FIND(検索!E$7,D362)),検索!E$7=""),0,1)</f>
        <v>0</v>
      </c>
      <c r="AD362" s="20">
        <f>IF(OR(ISERROR(FIND(検索!F$7,E362)),検索!F$7=""),0,1)</f>
        <v>0</v>
      </c>
      <c r="AE362" s="20">
        <f>IF(OR(ISERROR(FIND(検索!G$7,F362)),検索!G$7=""),0,1)</f>
        <v>0</v>
      </c>
      <c r="AF362" s="22">
        <f>IF(OR(検索!J$7="00000",AA362&amp;AB362&amp;AC362&amp;AD362&amp;AE362&lt;&gt;検索!J$7),0,1)</f>
        <v>0</v>
      </c>
      <c r="AG362" s="23">
        <f t="shared" si="23"/>
        <v>0</v>
      </c>
      <c r="AH362" s="20">
        <f>IF(検索!K$3=0,R362,S362)</f>
        <v>0</v>
      </c>
      <c r="AI362" s="20">
        <f>IF(検索!K$5=0,Y362,Z362)</f>
        <v>0</v>
      </c>
      <c r="AJ362" s="20">
        <f>IF(検索!K$7=0,AF362,AG362)</f>
        <v>0</v>
      </c>
      <c r="AK362" s="38">
        <f>IF(IF(検索!J$5="00000",AH362,IF(検索!K$4=0,AH362+AI362,AH362*AI362)*IF(AND(検索!K$6=1,検索!J$7&lt;&gt;"00000"),AJ362,1)+IF(AND(検索!K$6=0,検索!J$7&lt;&gt;"00000"),AJ362,0))&gt;0,MAX($AK$2:AK361)+1,0)</f>
        <v>0</v>
      </c>
    </row>
    <row r="363" spans="7:37" ht="13.5" customHeight="1" x14ac:dyDescent="0.15">
      <c r="G363" s="3">
        <v>362</v>
      </c>
      <c r="H363" s="187">
        <f t="shared" si="20"/>
        <v>0</v>
      </c>
      <c r="I363" s="42"/>
      <c r="M363" s="21">
        <f>IF(OR(ISERROR(FIND(DBCS(検索!C$3),DBCS(B363))),検索!C$3=""),0,1)</f>
        <v>0</v>
      </c>
      <c r="N363" s="22">
        <f>IF(OR(ISERROR(FIND(DBCS(検索!D$3),DBCS(C363))),検索!D$3=""),0,1)</f>
        <v>0</v>
      </c>
      <c r="O363" s="22">
        <f>IF(OR(ISERROR(FIND(検索!E$3,D363)),検索!E$3=""),0,1)</f>
        <v>0</v>
      </c>
      <c r="P363" s="20">
        <f>IF(OR(ISERROR(FIND(検索!F$3,E363)),検索!F$3=""),0,1)</f>
        <v>0</v>
      </c>
      <c r="Q363" s="20">
        <f>IF(OR(ISERROR(FIND(検索!G$3,F363)),検索!G$3=""),0,1)</f>
        <v>0</v>
      </c>
      <c r="R363" s="20">
        <f>IF(OR(検索!J$3="00000",M363&amp;N363&amp;O363&amp;P363&amp;Q363&lt;&gt;検索!J$3),0,1)</f>
        <v>0</v>
      </c>
      <c r="S363" s="20">
        <f t="shared" si="21"/>
        <v>0</v>
      </c>
      <c r="T363" s="21">
        <f>IF(OR(ISERROR(FIND(DBCS(検索!C$5),DBCS(B363))),検索!C$5=""),0,1)</f>
        <v>0</v>
      </c>
      <c r="U363" s="22">
        <f>IF(OR(ISERROR(FIND(DBCS(検索!D$5),DBCS(C363))),検索!D$5=""),0,1)</f>
        <v>0</v>
      </c>
      <c r="V363" s="22">
        <f>IF(OR(ISERROR(FIND(検索!E$5,D363)),検索!E$5=""),0,1)</f>
        <v>0</v>
      </c>
      <c r="W363" s="22">
        <f>IF(OR(ISERROR(FIND(検索!F$5,E363)),検索!F$5=""),0,1)</f>
        <v>0</v>
      </c>
      <c r="X363" s="22">
        <f>IF(OR(ISERROR(FIND(検索!G$5,F363)),検索!G$5=""),0,1)</f>
        <v>0</v>
      </c>
      <c r="Y363" s="20">
        <f>IF(OR(検索!J$5="00000",T363&amp;U363&amp;V363&amp;W363&amp;X363&lt;&gt;検索!J$5),0,1)</f>
        <v>0</v>
      </c>
      <c r="Z363" s="23">
        <f t="shared" si="22"/>
        <v>0</v>
      </c>
      <c r="AA363" s="20">
        <f>IF(OR(ISERROR(FIND(DBCS(検索!C$7),DBCS(B363))),検索!C$7=""),0,1)</f>
        <v>0</v>
      </c>
      <c r="AB363" s="20">
        <f>IF(OR(ISERROR(FIND(DBCS(検索!D$7),DBCS(C363))),検索!D$7=""),0,1)</f>
        <v>0</v>
      </c>
      <c r="AC363" s="20">
        <f>IF(OR(ISERROR(FIND(検索!E$7,D363)),検索!E$7=""),0,1)</f>
        <v>0</v>
      </c>
      <c r="AD363" s="20">
        <f>IF(OR(ISERROR(FIND(検索!F$7,E363)),検索!F$7=""),0,1)</f>
        <v>0</v>
      </c>
      <c r="AE363" s="20">
        <f>IF(OR(ISERROR(FIND(検索!G$7,F363)),検索!G$7=""),0,1)</f>
        <v>0</v>
      </c>
      <c r="AF363" s="22">
        <f>IF(OR(検索!J$7="00000",AA363&amp;AB363&amp;AC363&amp;AD363&amp;AE363&lt;&gt;検索!J$7),0,1)</f>
        <v>0</v>
      </c>
      <c r="AG363" s="23">
        <f t="shared" si="23"/>
        <v>0</v>
      </c>
      <c r="AH363" s="20">
        <f>IF(検索!K$3=0,R363,S363)</f>
        <v>0</v>
      </c>
      <c r="AI363" s="20">
        <f>IF(検索!K$5=0,Y363,Z363)</f>
        <v>0</v>
      </c>
      <c r="AJ363" s="20">
        <f>IF(検索!K$7=0,AF363,AG363)</f>
        <v>0</v>
      </c>
      <c r="AK363" s="38">
        <f>IF(IF(検索!J$5="00000",AH363,IF(検索!K$4=0,AH363+AI363,AH363*AI363)*IF(AND(検索!K$6=1,検索!J$7&lt;&gt;"00000"),AJ363,1)+IF(AND(検索!K$6=0,検索!J$7&lt;&gt;"00000"),AJ363,0))&gt;0,MAX($AK$2:AK362)+1,0)</f>
        <v>0</v>
      </c>
    </row>
    <row r="364" spans="7:37" ht="13.5" customHeight="1" x14ac:dyDescent="0.15">
      <c r="G364" s="3">
        <v>363</v>
      </c>
      <c r="H364" s="187">
        <f t="shared" si="20"/>
        <v>0</v>
      </c>
      <c r="I364" s="42"/>
      <c r="M364" s="21">
        <f>IF(OR(ISERROR(FIND(DBCS(検索!C$3),DBCS(B364))),検索!C$3=""),0,1)</f>
        <v>0</v>
      </c>
      <c r="N364" s="22">
        <f>IF(OR(ISERROR(FIND(DBCS(検索!D$3),DBCS(C364))),検索!D$3=""),0,1)</f>
        <v>0</v>
      </c>
      <c r="O364" s="22">
        <f>IF(OR(ISERROR(FIND(検索!E$3,D364)),検索!E$3=""),0,1)</f>
        <v>0</v>
      </c>
      <c r="P364" s="20">
        <f>IF(OR(ISERROR(FIND(検索!F$3,E364)),検索!F$3=""),0,1)</f>
        <v>0</v>
      </c>
      <c r="Q364" s="20">
        <f>IF(OR(ISERROR(FIND(検索!G$3,F364)),検索!G$3=""),0,1)</f>
        <v>0</v>
      </c>
      <c r="R364" s="20">
        <f>IF(OR(検索!J$3="00000",M364&amp;N364&amp;O364&amp;P364&amp;Q364&lt;&gt;検索!J$3),0,1)</f>
        <v>0</v>
      </c>
      <c r="S364" s="20">
        <f t="shared" si="21"/>
        <v>0</v>
      </c>
      <c r="T364" s="21">
        <f>IF(OR(ISERROR(FIND(DBCS(検索!C$5),DBCS(B364))),検索!C$5=""),0,1)</f>
        <v>0</v>
      </c>
      <c r="U364" s="22">
        <f>IF(OR(ISERROR(FIND(DBCS(検索!D$5),DBCS(C364))),検索!D$5=""),0,1)</f>
        <v>0</v>
      </c>
      <c r="V364" s="22">
        <f>IF(OR(ISERROR(FIND(検索!E$5,D364)),検索!E$5=""),0,1)</f>
        <v>0</v>
      </c>
      <c r="W364" s="22">
        <f>IF(OR(ISERROR(FIND(検索!F$5,E364)),検索!F$5=""),0,1)</f>
        <v>0</v>
      </c>
      <c r="X364" s="22">
        <f>IF(OR(ISERROR(FIND(検索!G$5,F364)),検索!G$5=""),0,1)</f>
        <v>0</v>
      </c>
      <c r="Y364" s="20">
        <f>IF(OR(検索!J$5="00000",T364&amp;U364&amp;V364&amp;W364&amp;X364&lt;&gt;検索!J$5),0,1)</f>
        <v>0</v>
      </c>
      <c r="Z364" s="23">
        <f t="shared" si="22"/>
        <v>0</v>
      </c>
      <c r="AA364" s="20">
        <f>IF(OR(ISERROR(FIND(DBCS(検索!C$7),DBCS(B364))),検索!C$7=""),0,1)</f>
        <v>0</v>
      </c>
      <c r="AB364" s="20">
        <f>IF(OR(ISERROR(FIND(DBCS(検索!D$7),DBCS(C364))),検索!D$7=""),0,1)</f>
        <v>0</v>
      </c>
      <c r="AC364" s="20">
        <f>IF(OR(ISERROR(FIND(検索!E$7,D364)),検索!E$7=""),0,1)</f>
        <v>0</v>
      </c>
      <c r="AD364" s="20">
        <f>IF(OR(ISERROR(FIND(検索!F$7,E364)),検索!F$7=""),0,1)</f>
        <v>0</v>
      </c>
      <c r="AE364" s="20">
        <f>IF(OR(ISERROR(FIND(検索!G$7,F364)),検索!G$7=""),0,1)</f>
        <v>0</v>
      </c>
      <c r="AF364" s="22">
        <f>IF(OR(検索!J$7="00000",AA364&amp;AB364&amp;AC364&amp;AD364&amp;AE364&lt;&gt;検索!J$7),0,1)</f>
        <v>0</v>
      </c>
      <c r="AG364" s="23">
        <f t="shared" si="23"/>
        <v>0</v>
      </c>
      <c r="AH364" s="20">
        <f>IF(検索!K$3=0,R364,S364)</f>
        <v>0</v>
      </c>
      <c r="AI364" s="20">
        <f>IF(検索!K$5=0,Y364,Z364)</f>
        <v>0</v>
      </c>
      <c r="AJ364" s="20">
        <f>IF(検索!K$7=0,AF364,AG364)</f>
        <v>0</v>
      </c>
      <c r="AK364" s="38">
        <f>IF(IF(検索!J$5="00000",AH364,IF(検索!K$4=0,AH364+AI364,AH364*AI364)*IF(AND(検索!K$6=1,検索!J$7&lt;&gt;"00000"),AJ364,1)+IF(AND(検索!K$6=0,検索!J$7&lt;&gt;"00000"),AJ364,0))&gt;0,MAX($AK$2:AK363)+1,0)</f>
        <v>0</v>
      </c>
    </row>
    <row r="365" spans="7:37" ht="13.5" customHeight="1" x14ac:dyDescent="0.15">
      <c r="G365" s="3">
        <v>364</v>
      </c>
      <c r="H365" s="187">
        <f t="shared" si="20"/>
        <v>0</v>
      </c>
      <c r="I365" s="42"/>
      <c r="M365" s="21">
        <f>IF(OR(ISERROR(FIND(DBCS(検索!C$3),DBCS(B365))),検索!C$3=""),0,1)</f>
        <v>0</v>
      </c>
      <c r="N365" s="22">
        <f>IF(OR(ISERROR(FIND(DBCS(検索!D$3),DBCS(C365))),検索!D$3=""),0,1)</f>
        <v>0</v>
      </c>
      <c r="O365" s="22">
        <f>IF(OR(ISERROR(FIND(検索!E$3,D365)),検索!E$3=""),0,1)</f>
        <v>0</v>
      </c>
      <c r="P365" s="20">
        <f>IF(OR(ISERROR(FIND(検索!F$3,E365)),検索!F$3=""),0,1)</f>
        <v>0</v>
      </c>
      <c r="Q365" s="20">
        <f>IF(OR(ISERROR(FIND(検索!G$3,F365)),検索!G$3=""),0,1)</f>
        <v>0</v>
      </c>
      <c r="R365" s="20">
        <f>IF(OR(検索!J$3="00000",M365&amp;N365&amp;O365&amp;P365&amp;Q365&lt;&gt;検索!J$3),0,1)</f>
        <v>0</v>
      </c>
      <c r="S365" s="20">
        <f t="shared" si="21"/>
        <v>0</v>
      </c>
      <c r="T365" s="21">
        <f>IF(OR(ISERROR(FIND(DBCS(検索!C$5),DBCS(B365))),検索!C$5=""),0,1)</f>
        <v>0</v>
      </c>
      <c r="U365" s="22">
        <f>IF(OR(ISERROR(FIND(DBCS(検索!D$5),DBCS(C365))),検索!D$5=""),0,1)</f>
        <v>0</v>
      </c>
      <c r="V365" s="22">
        <f>IF(OR(ISERROR(FIND(検索!E$5,D365)),検索!E$5=""),0,1)</f>
        <v>0</v>
      </c>
      <c r="W365" s="22">
        <f>IF(OR(ISERROR(FIND(検索!F$5,E365)),検索!F$5=""),0,1)</f>
        <v>0</v>
      </c>
      <c r="X365" s="22">
        <f>IF(OR(ISERROR(FIND(検索!G$5,F365)),検索!G$5=""),0,1)</f>
        <v>0</v>
      </c>
      <c r="Y365" s="20">
        <f>IF(OR(検索!J$5="00000",T365&amp;U365&amp;V365&amp;W365&amp;X365&lt;&gt;検索!J$5),0,1)</f>
        <v>0</v>
      </c>
      <c r="Z365" s="23">
        <f t="shared" si="22"/>
        <v>0</v>
      </c>
      <c r="AA365" s="20">
        <f>IF(OR(ISERROR(FIND(DBCS(検索!C$7),DBCS(B365))),検索!C$7=""),0,1)</f>
        <v>0</v>
      </c>
      <c r="AB365" s="20">
        <f>IF(OR(ISERROR(FIND(DBCS(検索!D$7),DBCS(C365))),検索!D$7=""),0,1)</f>
        <v>0</v>
      </c>
      <c r="AC365" s="20">
        <f>IF(OR(ISERROR(FIND(検索!E$7,D365)),検索!E$7=""),0,1)</f>
        <v>0</v>
      </c>
      <c r="AD365" s="20">
        <f>IF(OR(ISERROR(FIND(検索!F$7,E365)),検索!F$7=""),0,1)</f>
        <v>0</v>
      </c>
      <c r="AE365" s="20">
        <f>IF(OR(ISERROR(FIND(検索!G$7,F365)),検索!G$7=""),0,1)</f>
        <v>0</v>
      </c>
      <c r="AF365" s="22">
        <f>IF(OR(検索!J$7="00000",AA365&amp;AB365&amp;AC365&amp;AD365&amp;AE365&lt;&gt;検索!J$7),0,1)</f>
        <v>0</v>
      </c>
      <c r="AG365" s="23">
        <f t="shared" si="23"/>
        <v>0</v>
      </c>
      <c r="AH365" s="20">
        <f>IF(検索!K$3=0,R365,S365)</f>
        <v>0</v>
      </c>
      <c r="AI365" s="20">
        <f>IF(検索!K$5=0,Y365,Z365)</f>
        <v>0</v>
      </c>
      <c r="AJ365" s="20">
        <f>IF(検索!K$7=0,AF365,AG365)</f>
        <v>0</v>
      </c>
      <c r="AK365" s="38">
        <f>IF(IF(検索!J$5="00000",AH365,IF(検索!K$4=0,AH365+AI365,AH365*AI365)*IF(AND(検索!K$6=1,検索!J$7&lt;&gt;"00000"),AJ365,1)+IF(AND(検索!K$6=0,検索!J$7&lt;&gt;"00000"),AJ365,0))&gt;0,MAX($AK$2:AK364)+1,0)</f>
        <v>0</v>
      </c>
    </row>
    <row r="366" spans="7:37" ht="13.5" customHeight="1" x14ac:dyDescent="0.15">
      <c r="G366" s="3">
        <v>365</v>
      </c>
      <c r="H366" s="187">
        <f t="shared" si="20"/>
        <v>0</v>
      </c>
      <c r="I366" s="42"/>
      <c r="M366" s="21">
        <f>IF(OR(ISERROR(FIND(DBCS(検索!C$3),DBCS(B366))),検索!C$3=""),0,1)</f>
        <v>0</v>
      </c>
      <c r="N366" s="22">
        <f>IF(OR(ISERROR(FIND(DBCS(検索!D$3),DBCS(C366))),検索!D$3=""),0,1)</f>
        <v>0</v>
      </c>
      <c r="O366" s="22">
        <f>IF(OR(ISERROR(FIND(検索!E$3,D366)),検索!E$3=""),0,1)</f>
        <v>0</v>
      </c>
      <c r="P366" s="20">
        <f>IF(OR(ISERROR(FIND(検索!F$3,E366)),検索!F$3=""),0,1)</f>
        <v>0</v>
      </c>
      <c r="Q366" s="20">
        <f>IF(OR(ISERROR(FIND(検索!G$3,F366)),検索!G$3=""),0,1)</f>
        <v>0</v>
      </c>
      <c r="R366" s="20">
        <f>IF(OR(検索!J$3="00000",M366&amp;N366&amp;O366&amp;P366&amp;Q366&lt;&gt;検索!J$3),0,1)</f>
        <v>0</v>
      </c>
      <c r="S366" s="20">
        <f t="shared" si="21"/>
        <v>0</v>
      </c>
      <c r="T366" s="21">
        <f>IF(OR(ISERROR(FIND(DBCS(検索!C$5),DBCS(B366))),検索!C$5=""),0,1)</f>
        <v>0</v>
      </c>
      <c r="U366" s="22">
        <f>IF(OR(ISERROR(FIND(DBCS(検索!D$5),DBCS(C366))),検索!D$5=""),0,1)</f>
        <v>0</v>
      </c>
      <c r="V366" s="22">
        <f>IF(OR(ISERROR(FIND(検索!E$5,D366)),検索!E$5=""),0,1)</f>
        <v>0</v>
      </c>
      <c r="W366" s="22">
        <f>IF(OR(ISERROR(FIND(検索!F$5,E366)),検索!F$5=""),0,1)</f>
        <v>0</v>
      </c>
      <c r="X366" s="22">
        <f>IF(OR(ISERROR(FIND(検索!G$5,F366)),検索!G$5=""),0,1)</f>
        <v>0</v>
      </c>
      <c r="Y366" s="20">
        <f>IF(OR(検索!J$5="00000",T366&amp;U366&amp;V366&amp;W366&amp;X366&lt;&gt;検索!J$5),0,1)</f>
        <v>0</v>
      </c>
      <c r="Z366" s="23">
        <f t="shared" si="22"/>
        <v>0</v>
      </c>
      <c r="AA366" s="20">
        <f>IF(OR(ISERROR(FIND(DBCS(検索!C$7),DBCS(B366))),検索!C$7=""),0,1)</f>
        <v>0</v>
      </c>
      <c r="AB366" s="20">
        <f>IF(OR(ISERROR(FIND(DBCS(検索!D$7),DBCS(C366))),検索!D$7=""),0,1)</f>
        <v>0</v>
      </c>
      <c r="AC366" s="20">
        <f>IF(OR(ISERROR(FIND(検索!E$7,D366)),検索!E$7=""),0,1)</f>
        <v>0</v>
      </c>
      <c r="AD366" s="20">
        <f>IF(OR(ISERROR(FIND(検索!F$7,E366)),検索!F$7=""),0,1)</f>
        <v>0</v>
      </c>
      <c r="AE366" s="20">
        <f>IF(OR(ISERROR(FIND(検索!G$7,F366)),検索!G$7=""),0,1)</f>
        <v>0</v>
      </c>
      <c r="AF366" s="22">
        <f>IF(OR(検索!J$7="00000",AA366&amp;AB366&amp;AC366&amp;AD366&amp;AE366&lt;&gt;検索!J$7),0,1)</f>
        <v>0</v>
      </c>
      <c r="AG366" s="23">
        <f t="shared" si="23"/>
        <v>0</v>
      </c>
      <c r="AH366" s="20">
        <f>IF(検索!K$3=0,R366,S366)</f>
        <v>0</v>
      </c>
      <c r="AI366" s="20">
        <f>IF(検索!K$5=0,Y366,Z366)</f>
        <v>0</v>
      </c>
      <c r="AJ366" s="20">
        <f>IF(検索!K$7=0,AF366,AG366)</f>
        <v>0</v>
      </c>
      <c r="AK366" s="38">
        <f>IF(IF(検索!J$5="00000",AH366,IF(検索!K$4=0,AH366+AI366,AH366*AI366)*IF(AND(検索!K$6=1,検索!J$7&lt;&gt;"00000"),AJ366,1)+IF(AND(検索!K$6=0,検索!J$7&lt;&gt;"00000"),AJ366,0))&gt;0,MAX($AK$2:AK365)+1,0)</f>
        <v>0</v>
      </c>
    </row>
    <row r="367" spans="7:37" ht="13.5" customHeight="1" x14ac:dyDescent="0.15">
      <c r="G367" s="3">
        <v>366</v>
      </c>
      <c r="H367" s="187">
        <f t="shared" si="20"/>
        <v>0</v>
      </c>
      <c r="I367" s="42"/>
      <c r="M367" s="21">
        <f>IF(OR(ISERROR(FIND(DBCS(検索!C$3),DBCS(B367))),検索!C$3=""),0,1)</f>
        <v>0</v>
      </c>
      <c r="N367" s="22">
        <f>IF(OR(ISERROR(FIND(DBCS(検索!D$3),DBCS(C367))),検索!D$3=""),0,1)</f>
        <v>0</v>
      </c>
      <c r="O367" s="22">
        <f>IF(OR(ISERROR(FIND(検索!E$3,D367)),検索!E$3=""),0,1)</f>
        <v>0</v>
      </c>
      <c r="P367" s="20">
        <f>IF(OR(ISERROR(FIND(検索!F$3,E367)),検索!F$3=""),0,1)</f>
        <v>0</v>
      </c>
      <c r="Q367" s="20">
        <f>IF(OR(ISERROR(FIND(検索!G$3,F367)),検索!G$3=""),0,1)</f>
        <v>0</v>
      </c>
      <c r="R367" s="20">
        <f>IF(OR(検索!J$3="00000",M367&amp;N367&amp;O367&amp;P367&amp;Q367&lt;&gt;検索!J$3),0,1)</f>
        <v>0</v>
      </c>
      <c r="S367" s="20">
        <f t="shared" si="21"/>
        <v>0</v>
      </c>
      <c r="T367" s="21">
        <f>IF(OR(ISERROR(FIND(DBCS(検索!C$5),DBCS(B367))),検索!C$5=""),0,1)</f>
        <v>0</v>
      </c>
      <c r="U367" s="22">
        <f>IF(OR(ISERROR(FIND(DBCS(検索!D$5),DBCS(C367))),検索!D$5=""),0,1)</f>
        <v>0</v>
      </c>
      <c r="V367" s="22">
        <f>IF(OR(ISERROR(FIND(検索!E$5,D367)),検索!E$5=""),0,1)</f>
        <v>0</v>
      </c>
      <c r="W367" s="22">
        <f>IF(OR(ISERROR(FIND(検索!F$5,E367)),検索!F$5=""),0,1)</f>
        <v>0</v>
      </c>
      <c r="X367" s="22">
        <f>IF(OR(ISERROR(FIND(検索!G$5,F367)),検索!G$5=""),0,1)</f>
        <v>0</v>
      </c>
      <c r="Y367" s="20">
        <f>IF(OR(検索!J$5="00000",T367&amp;U367&amp;V367&amp;W367&amp;X367&lt;&gt;検索!J$5),0,1)</f>
        <v>0</v>
      </c>
      <c r="Z367" s="23">
        <f t="shared" si="22"/>
        <v>0</v>
      </c>
      <c r="AA367" s="20">
        <f>IF(OR(ISERROR(FIND(DBCS(検索!C$7),DBCS(B367))),検索!C$7=""),0,1)</f>
        <v>0</v>
      </c>
      <c r="AB367" s="20">
        <f>IF(OR(ISERROR(FIND(DBCS(検索!D$7),DBCS(C367))),検索!D$7=""),0,1)</f>
        <v>0</v>
      </c>
      <c r="AC367" s="20">
        <f>IF(OR(ISERROR(FIND(検索!E$7,D367)),検索!E$7=""),0,1)</f>
        <v>0</v>
      </c>
      <c r="AD367" s="20">
        <f>IF(OR(ISERROR(FIND(検索!F$7,E367)),検索!F$7=""),0,1)</f>
        <v>0</v>
      </c>
      <c r="AE367" s="20">
        <f>IF(OR(ISERROR(FIND(検索!G$7,F367)),検索!G$7=""),0,1)</f>
        <v>0</v>
      </c>
      <c r="AF367" s="22">
        <f>IF(OR(検索!J$7="00000",AA367&amp;AB367&amp;AC367&amp;AD367&amp;AE367&lt;&gt;検索!J$7),0,1)</f>
        <v>0</v>
      </c>
      <c r="AG367" s="23">
        <f t="shared" si="23"/>
        <v>0</v>
      </c>
      <c r="AH367" s="20">
        <f>IF(検索!K$3=0,R367,S367)</f>
        <v>0</v>
      </c>
      <c r="AI367" s="20">
        <f>IF(検索!K$5=0,Y367,Z367)</f>
        <v>0</v>
      </c>
      <c r="AJ367" s="20">
        <f>IF(検索!K$7=0,AF367,AG367)</f>
        <v>0</v>
      </c>
      <c r="AK367" s="38">
        <f>IF(IF(検索!J$5="00000",AH367,IF(検索!K$4=0,AH367+AI367,AH367*AI367)*IF(AND(検索!K$6=1,検索!J$7&lt;&gt;"00000"),AJ367,1)+IF(AND(検索!K$6=0,検索!J$7&lt;&gt;"00000"),AJ367,0))&gt;0,MAX($AK$2:AK366)+1,0)</f>
        <v>0</v>
      </c>
    </row>
    <row r="368" spans="7:37" ht="13.5" customHeight="1" x14ac:dyDescent="0.15">
      <c r="G368" s="3">
        <v>367</v>
      </c>
      <c r="H368" s="187">
        <f t="shared" si="20"/>
        <v>0</v>
      </c>
      <c r="I368" s="42"/>
      <c r="M368" s="21">
        <f>IF(OR(ISERROR(FIND(DBCS(検索!C$3),DBCS(B368))),検索!C$3=""),0,1)</f>
        <v>0</v>
      </c>
      <c r="N368" s="22">
        <f>IF(OR(ISERROR(FIND(DBCS(検索!D$3),DBCS(C368))),検索!D$3=""),0,1)</f>
        <v>0</v>
      </c>
      <c r="O368" s="22">
        <f>IF(OR(ISERROR(FIND(検索!E$3,D368)),検索!E$3=""),0,1)</f>
        <v>0</v>
      </c>
      <c r="P368" s="20">
        <f>IF(OR(ISERROR(FIND(検索!F$3,E368)),検索!F$3=""),0,1)</f>
        <v>0</v>
      </c>
      <c r="Q368" s="20">
        <f>IF(OR(ISERROR(FIND(検索!G$3,F368)),検索!G$3=""),0,1)</f>
        <v>0</v>
      </c>
      <c r="R368" s="20">
        <f>IF(OR(検索!J$3="00000",M368&amp;N368&amp;O368&amp;P368&amp;Q368&lt;&gt;検索!J$3),0,1)</f>
        <v>0</v>
      </c>
      <c r="S368" s="20">
        <f t="shared" si="21"/>
        <v>0</v>
      </c>
      <c r="T368" s="21">
        <f>IF(OR(ISERROR(FIND(DBCS(検索!C$5),DBCS(B368))),検索!C$5=""),0,1)</f>
        <v>0</v>
      </c>
      <c r="U368" s="22">
        <f>IF(OR(ISERROR(FIND(DBCS(検索!D$5),DBCS(C368))),検索!D$5=""),0,1)</f>
        <v>0</v>
      </c>
      <c r="V368" s="22">
        <f>IF(OR(ISERROR(FIND(検索!E$5,D368)),検索!E$5=""),0,1)</f>
        <v>0</v>
      </c>
      <c r="W368" s="22">
        <f>IF(OR(ISERROR(FIND(検索!F$5,E368)),検索!F$5=""),0,1)</f>
        <v>0</v>
      </c>
      <c r="X368" s="22">
        <f>IF(OR(ISERROR(FIND(検索!G$5,F368)),検索!G$5=""),0,1)</f>
        <v>0</v>
      </c>
      <c r="Y368" s="20">
        <f>IF(OR(検索!J$5="00000",T368&amp;U368&amp;V368&amp;W368&amp;X368&lt;&gt;検索!J$5),0,1)</f>
        <v>0</v>
      </c>
      <c r="Z368" s="23">
        <f t="shared" si="22"/>
        <v>0</v>
      </c>
      <c r="AA368" s="20">
        <f>IF(OR(ISERROR(FIND(DBCS(検索!C$7),DBCS(B368))),検索!C$7=""),0,1)</f>
        <v>0</v>
      </c>
      <c r="AB368" s="20">
        <f>IF(OR(ISERROR(FIND(DBCS(検索!D$7),DBCS(C368))),検索!D$7=""),0,1)</f>
        <v>0</v>
      </c>
      <c r="AC368" s="20">
        <f>IF(OR(ISERROR(FIND(検索!E$7,D368)),検索!E$7=""),0,1)</f>
        <v>0</v>
      </c>
      <c r="AD368" s="20">
        <f>IF(OR(ISERROR(FIND(検索!F$7,E368)),検索!F$7=""),0,1)</f>
        <v>0</v>
      </c>
      <c r="AE368" s="20">
        <f>IF(OR(ISERROR(FIND(検索!G$7,F368)),検索!G$7=""),0,1)</f>
        <v>0</v>
      </c>
      <c r="AF368" s="22">
        <f>IF(OR(検索!J$7="00000",AA368&amp;AB368&amp;AC368&amp;AD368&amp;AE368&lt;&gt;検索!J$7),0,1)</f>
        <v>0</v>
      </c>
      <c r="AG368" s="23">
        <f t="shared" si="23"/>
        <v>0</v>
      </c>
      <c r="AH368" s="20">
        <f>IF(検索!K$3=0,R368,S368)</f>
        <v>0</v>
      </c>
      <c r="AI368" s="20">
        <f>IF(検索!K$5=0,Y368,Z368)</f>
        <v>0</v>
      </c>
      <c r="AJ368" s="20">
        <f>IF(検索!K$7=0,AF368,AG368)</f>
        <v>0</v>
      </c>
      <c r="AK368" s="38">
        <f>IF(IF(検索!J$5="00000",AH368,IF(検索!K$4=0,AH368+AI368,AH368*AI368)*IF(AND(検索!K$6=1,検索!J$7&lt;&gt;"00000"),AJ368,1)+IF(AND(検索!K$6=0,検索!J$7&lt;&gt;"00000"),AJ368,0))&gt;0,MAX($AK$2:AK367)+1,0)</f>
        <v>0</v>
      </c>
    </row>
    <row r="369" spans="7:37" ht="13.5" customHeight="1" x14ac:dyDescent="0.15">
      <c r="G369" s="3">
        <v>368</v>
      </c>
      <c r="H369" s="187">
        <f t="shared" si="20"/>
        <v>0</v>
      </c>
      <c r="I369" s="42"/>
      <c r="M369" s="21">
        <f>IF(OR(ISERROR(FIND(DBCS(検索!C$3),DBCS(B369))),検索!C$3=""),0,1)</f>
        <v>0</v>
      </c>
      <c r="N369" s="22">
        <f>IF(OR(ISERROR(FIND(DBCS(検索!D$3),DBCS(C369))),検索!D$3=""),0,1)</f>
        <v>0</v>
      </c>
      <c r="O369" s="22">
        <f>IF(OR(ISERROR(FIND(検索!E$3,D369)),検索!E$3=""),0,1)</f>
        <v>0</v>
      </c>
      <c r="P369" s="20">
        <f>IF(OR(ISERROR(FIND(検索!F$3,E369)),検索!F$3=""),0,1)</f>
        <v>0</v>
      </c>
      <c r="Q369" s="20">
        <f>IF(OR(ISERROR(FIND(検索!G$3,F369)),検索!G$3=""),0,1)</f>
        <v>0</v>
      </c>
      <c r="R369" s="20">
        <f>IF(OR(検索!J$3="00000",M369&amp;N369&amp;O369&amp;P369&amp;Q369&lt;&gt;検索!J$3),0,1)</f>
        <v>0</v>
      </c>
      <c r="S369" s="20">
        <f t="shared" si="21"/>
        <v>0</v>
      </c>
      <c r="T369" s="21">
        <f>IF(OR(ISERROR(FIND(DBCS(検索!C$5),DBCS(B369))),検索!C$5=""),0,1)</f>
        <v>0</v>
      </c>
      <c r="U369" s="22">
        <f>IF(OR(ISERROR(FIND(DBCS(検索!D$5),DBCS(C369))),検索!D$5=""),0,1)</f>
        <v>0</v>
      </c>
      <c r="V369" s="22">
        <f>IF(OR(ISERROR(FIND(検索!E$5,D369)),検索!E$5=""),0,1)</f>
        <v>0</v>
      </c>
      <c r="W369" s="22">
        <f>IF(OR(ISERROR(FIND(検索!F$5,E369)),検索!F$5=""),0,1)</f>
        <v>0</v>
      </c>
      <c r="X369" s="22">
        <f>IF(OR(ISERROR(FIND(検索!G$5,F369)),検索!G$5=""),0,1)</f>
        <v>0</v>
      </c>
      <c r="Y369" s="20">
        <f>IF(OR(検索!J$5="00000",T369&amp;U369&amp;V369&amp;W369&amp;X369&lt;&gt;検索!J$5),0,1)</f>
        <v>0</v>
      </c>
      <c r="Z369" s="23">
        <f t="shared" si="22"/>
        <v>0</v>
      </c>
      <c r="AA369" s="20">
        <f>IF(OR(ISERROR(FIND(DBCS(検索!C$7),DBCS(B369))),検索!C$7=""),0,1)</f>
        <v>0</v>
      </c>
      <c r="AB369" s="20">
        <f>IF(OR(ISERROR(FIND(DBCS(検索!D$7),DBCS(C369))),検索!D$7=""),0,1)</f>
        <v>0</v>
      </c>
      <c r="AC369" s="20">
        <f>IF(OR(ISERROR(FIND(検索!E$7,D369)),検索!E$7=""),0,1)</f>
        <v>0</v>
      </c>
      <c r="AD369" s="20">
        <f>IF(OR(ISERROR(FIND(検索!F$7,E369)),検索!F$7=""),0,1)</f>
        <v>0</v>
      </c>
      <c r="AE369" s="20">
        <f>IF(OR(ISERROR(FIND(検索!G$7,F369)),検索!G$7=""),0,1)</f>
        <v>0</v>
      </c>
      <c r="AF369" s="22">
        <f>IF(OR(検索!J$7="00000",AA369&amp;AB369&amp;AC369&amp;AD369&amp;AE369&lt;&gt;検索!J$7),0,1)</f>
        <v>0</v>
      </c>
      <c r="AG369" s="23">
        <f t="shared" si="23"/>
        <v>0</v>
      </c>
      <c r="AH369" s="20">
        <f>IF(検索!K$3=0,R369,S369)</f>
        <v>0</v>
      </c>
      <c r="AI369" s="20">
        <f>IF(検索!K$5=0,Y369,Z369)</f>
        <v>0</v>
      </c>
      <c r="AJ369" s="20">
        <f>IF(検索!K$7=0,AF369,AG369)</f>
        <v>0</v>
      </c>
      <c r="AK369" s="38">
        <f>IF(IF(検索!J$5="00000",AH369,IF(検索!K$4=0,AH369+AI369,AH369*AI369)*IF(AND(検索!K$6=1,検索!J$7&lt;&gt;"00000"),AJ369,1)+IF(AND(検索!K$6=0,検索!J$7&lt;&gt;"00000"),AJ369,0))&gt;0,MAX($AK$2:AK368)+1,0)</f>
        <v>0</v>
      </c>
    </row>
    <row r="370" spans="7:37" ht="13.5" customHeight="1" x14ac:dyDescent="0.15">
      <c r="G370" s="3">
        <v>369</v>
      </c>
      <c r="H370" s="187">
        <f t="shared" si="20"/>
        <v>0</v>
      </c>
      <c r="I370" s="42"/>
      <c r="M370" s="21">
        <f>IF(OR(ISERROR(FIND(DBCS(検索!C$3),DBCS(B370))),検索!C$3=""),0,1)</f>
        <v>0</v>
      </c>
      <c r="N370" s="22">
        <f>IF(OR(ISERROR(FIND(DBCS(検索!D$3),DBCS(C370))),検索!D$3=""),0,1)</f>
        <v>0</v>
      </c>
      <c r="O370" s="22">
        <f>IF(OR(ISERROR(FIND(検索!E$3,D370)),検索!E$3=""),0,1)</f>
        <v>0</v>
      </c>
      <c r="P370" s="20">
        <f>IF(OR(ISERROR(FIND(検索!F$3,E370)),検索!F$3=""),0,1)</f>
        <v>0</v>
      </c>
      <c r="Q370" s="20">
        <f>IF(OR(ISERROR(FIND(検索!G$3,F370)),検索!G$3=""),0,1)</f>
        <v>0</v>
      </c>
      <c r="R370" s="20">
        <f>IF(OR(検索!J$3="00000",M370&amp;N370&amp;O370&amp;P370&amp;Q370&lt;&gt;検索!J$3),0,1)</f>
        <v>0</v>
      </c>
      <c r="S370" s="20">
        <f t="shared" si="21"/>
        <v>0</v>
      </c>
      <c r="T370" s="21">
        <f>IF(OR(ISERROR(FIND(DBCS(検索!C$5),DBCS(B370))),検索!C$5=""),0,1)</f>
        <v>0</v>
      </c>
      <c r="U370" s="22">
        <f>IF(OR(ISERROR(FIND(DBCS(検索!D$5),DBCS(C370))),検索!D$5=""),0,1)</f>
        <v>0</v>
      </c>
      <c r="V370" s="22">
        <f>IF(OR(ISERROR(FIND(検索!E$5,D370)),検索!E$5=""),0,1)</f>
        <v>0</v>
      </c>
      <c r="W370" s="22">
        <f>IF(OR(ISERROR(FIND(検索!F$5,E370)),検索!F$5=""),0,1)</f>
        <v>0</v>
      </c>
      <c r="X370" s="22">
        <f>IF(OR(ISERROR(FIND(検索!G$5,F370)),検索!G$5=""),0,1)</f>
        <v>0</v>
      </c>
      <c r="Y370" s="20">
        <f>IF(OR(検索!J$5="00000",T370&amp;U370&amp;V370&amp;W370&amp;X370&lt;&gt;検索!J$5),0,1)</f>
        <v>0</v>
      </c>
      <c r="Z370" s="23">
        <f t="shared" si="22"/>
        <v>0</v>
      </c>
      <c r="AA370" s="20">
        <f>IF(OR(ISERROR(FIND(DBCS(検索!C$7),DBCS(B370))),検索!C$7=""),0,1)</f>
        <v>0</v>
      </c>
      <c r="AB370" s="20">
        <f>IF(OR(ISERROR(FIND(DBCS(検索!D$7),DBCS(C370))),検索!D$7=""),0,1)</f>
        <v>0</v>
      </c>
      <c r="AC370" s="20">
        <f>IF(OR(ISERROR(FIND(検索!E$7,D370)),検索!E$7=""),0,1)</f>
        <v>0</v>
      </c>
      <c r="AD370" s="20">
        <f>IF(OR(ISERROR(FIND(検索!F$7,E370)),検索!F$7=""),0,1)</f>
        <v>0</v>
      </c>
      <c r="AE370" s="20">
        <f>IF(OR(ISERROR(FIND(検索!G$7,F370)),検索!G$7=""),0,1)</f>
        <v>0</v>
      </c>
      <c r="AF370" s="22">
        <f>IF(OR(検索!J$7="00000",AA370&amp;AB370&amp;AC370&amp;AD370&amp;AE370&lt;&gt;検索!J$7),0,1)</f>
        <v>0</v>
      </c>
      <c r="AG370" s="23">
        <f t="shared" si="23"/>
        <v>0</v>
      </c>
      <c r="AH370" s="20">
        <f>IF(検索!K$3=0,R370,S370)</f>
        <v>0</v>
      </c>
      <c r="AI370" s="20">
        <f>IF(検索!K$5=0,Y370,Z370)</f>
        <v>0</v>
      </c>
      <c r="AJ370" s="20">
        <f>IF(検索!K$7=0,AF370,AG370)</f>
        <v>0</v>
      </c>
      <c r="AK370" s="38">
        <f>IF(IF(検索!J$5="00000",AH370,IF(検索!K$4=0,AH370+AI370,AH370*AI370)*IF(AND(検索!K$6=1,検索!J$7&lt;&gt;"00000"),AJ370,1)+IF(AND(検索!K$6=0,検索!J$7&lt;&gt;"00000"),AJ370,0))&gt;0,MAX($AK$2:AK369)+1,0)</f>
        <v>0</v>
      </c>
    </row>
    <row r="371" spans="7:37" ht="13.5" customHeight="1" x14ac:dyDescent="0.15">
      <c r="G371" s="3">
        <v>370</v>
      </c>
      <c r="H371" s="187">
        <f t="shared" si="20"/>
        <v>0</v>
      </c>
      <c r="I371" s="42"/>
      <c r="M371" s="21">
        <f>IF(OR(ISERROR(FIND(DBCS(検索!C$3),DBCS(B371))),検索!C$3=""),0,1)</f>
        <v>0</v>
      </c>
      <c r="N371" s="22">
        <f>IF(OR(ISERROR(FIND(DBCS(検索!D$3),DBCS(C371))),検索!D$3=""),0,1)</f>
        <v>0</v>
      </c>
      <c r="O371" s="22">
        <f>IF(OR(ISERROR(FIND(検索!E$3,D371)),検索!E$3=""),0,1)</f>
        <v>0</v>
      </c>
      <c r="P371" s="20">
        <f>IF(OR(ISERROR(FIND(検索!F$3,E371)),検索!F$3=""),0,1)</f>
        <v>0</v>
      </c>
      <c r="Q371" s="20">
        <f>IF(OR(ISERROR(FIND(検索!G$3,F371)),検索!G$3=""),0,1)</f>
        <v>0</v>
      </c>
      <c r="R371" s="20">
        <f>IF(OR(検索!J$3="00000",M371&amp;N371&amp;O371&amp;P371&amp;Q371&lt;&gt;検索!J$3),0,1)</f>
        <v>0</v>
      </c>
      <c r="S371" s="20">
        <f t="shared" si="21"/>
        <v>0</v>
      </c>
      <c r="T371" s="21">
        <f>IF(OR(ISERROR(FIND(DBCS(検索!C$5),DBCS(B371))),検索!C$5=""),0,1)</f>
        <v>0</v>
      </c>
      <c r="U371" s="22">
        <f>IF(OR(ISERROR(FIND(DBCS(検索!D$5),DBCS(C371))),検索!D$5=""),0,1)</f>
        <v>0</v>
      </c>
      <c r="V371" s="22">
        <f>IF(OR(ISERROR(FIND(検索!E$5,D371)),検索!E$5=""),0,1)</f>
        <v>0</v>
      </c>
      <c r="W371" s="22">
        <f>IF(OR(ISERROR(FIND(検索!F$5,E371)),検索!F$5=""),0,1)</f>
        <v>0</v>
      </c>
      <c r="X371" s="22">
        <f>IF(OR(ISERROR(FIND(検索!G$5,F371)),検索!G$5=""),0,1)</f>
        <v>0</v>
      </c>
      <c r="Y371" s="20">
        <f>IF(OR(検索!J$5="00000",T371&amp;U371&amp;V371&amp;W371&amp;X371&lt;&gt;検索!J$5),0,1)</f>
        <v>0</v>
      </c>
      <c r="Z371" s="23">
        <f t="shared" si="22"/>
        <v>0</v>
      </c>
      <c r="AA371" s="20">
        <f>IF(OR(ISERROR(FIND(DBCS(検索!C$7),DBCS(B371))),検索!C$7=""),0,1)</f>
        <v>0</v>
      </c>
      <c r="AB371" s="20">
        <f>IF(OR(ISERROR(FIND(DBCS(検索!D$7),DBCS(C371))),検索!D$7=""),0,1)</f>
        <v>0</v>
      </c>
      <c r="AC371" s="20">
        <f>IF(OR(ISERROR(FIND(検索!E$7,D371)),検索!E$7=""),0,1)</f>
        <v>0</v>
      </c>
      <c r="AD371" s="20">
        <f>IF(OR(ISERROR(FIND(検索!F$7,E371)),検索!F$7=""),0,1)</f>
        <v>0</v>
      </c>
      <c r="AE371" s="20">
        <f>IF(OR(ISERROR(FIND(検索!G$7,F371)),検索!G$7=""),0,1)</f>
        <v>0</v>
      </c>
      <c r="AF371" s="22">
        <f>IF(OR(検索!J$7="00000",AA371&amp;AB371&amp;AC371&amp;AD371&amp;AE371&lt;&gt;検索!J$7),0,1)</f>
        <v>0</v>
      </c>
      <c r="AG371" s="23">
        <f t="shared" si="23"/>
        <v>0</v>
      </c>
      <c r="AH371" s="20">
        <f>IF(検索!K$3=0,R371,S371)</f>
        <v>0</v>
      </c>
      <c r="AI371" s="20">
        <f>IF(検索!K$5=0,Y371,Z371)</f>
        <v>0</v>
      </c>
      <c r="AJ371" s="20">
        <f>IF(検索!K$7=0,AF371,AG371)</f>
        <v>0</v>
      </c>
      <c r="AK371" s="38">
        <f>IF(IF(検索!J$5="00000",AH371,IF(検索!K$4=0,AH371+AI371,AH371*AI371)*IF(AND(検索!K$6=1,検索!J$7&lt;&gt;"00000"),AJ371,1)+IF(AND(検索!K$6=0,検索!J$7&lt;&gt;"00000"),AJ371,0))&gt;0,MAX($AK$2:AK370)+1,0)</f>
        <v>0</v>
      </c>
    </row>
    <row r="372" spans="7:37" ht="13.5" customHeight="1" x14ac:dyDescent="0.15">
      <c r="G372" s="3">
        <v>371</v>
      </c>
      <c r="H372" s="187">
        <f t="shared" si="20"/>
        <v>0</v>
      </c>
      <c r="I372" s="42"/>
      <c r="M372" s="21">
        <f>IF(OR(ISERROR(FIND(DBCS(検索!C$3),DBCS(B372))),検索!C$3=""),0,1)</f>
        <v>0</v>
      </c>
      <c r="N372" s="22">
        <f>IF(OR(ISERROR(FIND(DBCS(検索!D$3),DBCS(C372))),検索!D$3=""),0,1)</f>
        <v>0</v>
      </c>
      <c r="O372" s="22">
        <f>IF(OR(ISERROR(FIND(検索!E$3,D372)),検索!E$3=""),0,1)</f>
        <v>0</v>
      </c>
      <c r="P372" s="20">
        <f>IF(OR(ISERROR(FIND(検索!F$3,E372)),検索!F$3=""),0,1)</f>
        <v>0</v>
      </c>
      <c r="Q372" s="20">
        <f>IF(OR(ISERROR(FIND(検索!G$3,F372)),検索!G$3=""),0,1)</f>
        <v>0</v>
      </c>
      <c r="R372" s="20">
        <f>IF(OR(検索!J$3="00000",M372&amp;N372&amp;O372&amp;P372&amp;Q372&lt;&gt;検索!J$3),0,1)</f>
        <v>0</v>
      </c>
      <c r="S372" s="20">
        <f t="shared" si="21"/>
        <v>0</v>
      </c>
      <c r="T372" s="21">
        <f>IF(OR(ISERROR(FIND(DBCS(検索!C$5),DBCS(B372))),検索!C$5=""),0,1)</f>
        <v>0</v>
      </c>
      <c r="U372" s="22">
        <f>IF(OR(ISERROR(FIND(DBCS(検索!D$5),DBCS(C372))),検索!D$5=""),0,1)</f>
        <v>0</v>
      </c>
      <c r="V372" s="22">
        <f>IF(OR(ISERROR(FIND(検索!E$5,D372)),検索!E$5=""),0,1)</f>
        <v>0</v>
      </c>
      <c r="W372" s="22">
        <f>IF(OR(ISERROR(FIND(検索!F$5,E372)),検索!F$5=""),0,1)</f>
        <v>0</v>
      </c>
      <c r="X372" s="22">
        <f>IF(OR(ISERROR(FIND(検索!G$5,F372)),検索!G$5=""),0,1)</f>
        <v>0</v>
      </c>
      <c r="Y372" s="20">
        <f>IF(OR(検索!J$5="00000",T372&amp;U372&amp;V372&amp;W372&amp;X372&lt;&gt;検索!J$5),0,1)</f>
        <v>0</v>
      </c>
      <c r="Z372" s="23">
        <f t="shared" si="22"/>
        <v>0</v>
      </c>
      <c r="AA372" s="20">
        <f>IF(OR(ISERROR(FIND(DBCS(検索!C$7),DBCS(B372))),検索!C$7=""),0,1)</f>
        <v>0</v>
      </c>
      <c r="AB372" s="20">
        <f>IF(OR(ISERROR(FIND(DBCS(検索!D$7),DBCS(C372))),検索!D$7=""),0,1)</f>
        <v>0</v>
      </c>
      <c r="AC372" s="20">
        <f>IF(OR(ISERROR(FIND(検索!E$7,D372)),検索!E$7=""),0,1)</f>
        <v>0</v>
      </c>
      <c r="AD372" s="20">
        <f>IF(OR(ISERROR(FIND(検索!F$7,E372)),検索!F$7=""),0,1)</f>
        <v>0</v>
      </c>
      <c r="AE372" s="20">
        <f>IF(OR(ISERROR(FIND(検索!G$7,F372)),検索!G$7=""),0,1)</f>
        <v>0</v>
      </c>
      <c r="AF372" s="22">
        <f>IF(OR(検索!J$7="00000",AA372&amp;AB372&amp;AC372&amp;AD372&amp;AE372&lt;&gt;検索!J$7),0,1)</f>
        <v>0</v>
      </c>
      <c r="AG372" s="23">
        <f t="shared" si="23"/>
        <v>0</v>
      </c>
      <c r="AH372" s="20">
        <f>IF(検索!K$3=0,R372,S372)</f>
        <v>0</v>
      </c>
      <c r="AI372" s="20">
        <f>IF(検索!K$5=0,Y372,Z372)</f>
        <v>0</v>
      </c>
      <c r="AJ372" s="20">
        <f>IF(検索!K$7=0,AF372,AG372)</f>
        <v>0</v>
      </c>
      <c r="AK372" s="38">
        <f>IF(IF(検索!J$5="00000",AH372,IF(検索!K$4=0,AH372+AI372,AH372*AI372)*IF(AND(検索!K$6=1,検索!J$7&lt;&gt;"00000"),AJ372,1)+IF(AND(検索!K$6=0,検索!J$7&lt;&gt;"00000"),AJ372,0))&gt;0,MAX($AK$2:AK371)+1,0)</f>
        <v>0</v>
      </c>
    </row>
    <row r="373" spans="7:37" ht="13.5" customHeight="1" x14ac:dyDescent="0.15">
      <c r="G373" s="3">
        <v>372</v>
      </c>
      <c r="H373" s="187">
        <f t="shared" si="20"/>
        <v>0</v>
      </c>
      <c r="I373" s="42"/>
      <c r="M373" s="21">
        <f>IF(OR(ISERROR(FIND(DBCS(検索!C$3),DBCS(B373))),検索!C$3=""),0,1)</f>
        <v>0</v>
      </c>
      <c r="N373" s="22">
        <f>IF(OR(ISERROR(FIND(DBCS(検索!D$3),DBCS(C373))),検索!D$3=""),0,1)</f>
        <v>0</v>
      </c>
      <c r="O373" s="22">
        <f>IF(OR(ISERROR(FIND(検索!E$3,D373)),検索!E$3=""),0,1)</f>
        <v>0</v>
      </c>
      <c r="P373" s="20">
        <f>IF(OR(ISERROR(FIND(検索!F$3,E373)),検索!F$3=""),0,1)</f>
        <v>0</v>
      </c>
      <c r="Q373" s="20">
        <f>IF(OR(ISERROR(FIND(検索!G$3,F373)),検索!G$3=""),0,1)</f>
        <v>0</v>
      </c>
      <c r="R373" s="20">
        <f>IF(OR(検索!J$3="00000",M373&amp;N373&amp;O373&amp;P373&amp;Q373&lt;&gt;検索!J$3),0,1)</f>
        <v>0</v>
      </c>
      <c r="S373" s="20">
        <f t="shared" si="21"/>
        <v>0</v>
      </c>
      <c r="T373" s="21">
        <f>IF(OR(ISERROR(FIND(DBCS(検索!C$5),DBCS(B373))),検索!C$5=""),0,1)</f>
        <v>0</v>
      </c>
      <c r="U373" s="22">
        <f>IF(OR(ISERROR(FIND(DBCS(検索!D$5),DBCS(C373))),検索!D$5=""),0,1)</f>
        <v>0</v>
      </c>
      <c r="V373" s="22">
        <f>IF(OR(ISERROR(FIND(検索!E$5,D373)),検索!E$5=""),0,1)</f>
        <v>0</v>
      </c>
      <c r="W373" s="22">
        <f>IF(OR(ISERROR(FIND(検索!F$5,E373)),検索!F$5=""),0,1)</f>
        <v>0</v>
      </c>
      <c r="X373" s="22">
        <f>IF(OR(ISERROR(FIND(検索!G$5,F373)),検索!G$5=""),0,1)</f>
        <v>0</v>
      </c>
      <c r="Y373" s="20">
        <f>IF(OR(検索!J$5="00000",T373&amp;U373&amp;V373&amp;W373&amp;X373&lt;&gt;検索!J$5),0,1)</f>
        <v>0</v>
      </c>
      <c r="Z373" s="23">
        <f t="shared" si="22"/>
        <v>0</v>
      </c>
      <c r="AA373" s="20">
        <f>IF(OR(ISERROR(FIND(DBCS(検索!C$7),DBCS(B373))),検索!C$7=""),0,1)</f>
        <v>0</v>
      </c>
      <c r="AB373" s="20">
        <f>IF(OR(ISERROR(FIND(DBCS(検索!D$7),DBCS(C373))),検索!D$7=""),0,1)</f>
        <v>0</v>
      </c>
      <c r="AC373" s="20">
        <f>IF(OR(ISERROR(FIND(検索!E$7,D373)),検索!E$7=""),0,1)</f>
        <v>0</v>
      </c>
      <c r="AD373" s="20">
        <f>IF(OR(ISERROR(FIND(検索!F$7,E373)),検索!F$7=""),0,1)</f>
        <v>0</v>
      </c>
      <c r="AE373" s="20">
        <f>IF(OR(ISERROR(FIND(検索!G$7,F373)),検索!G$7=""),0,1)</f>
        <v>0</v>
      </c>
      <c r="AF373" s="22">
        <f>IF(OR(検索!J$7="00000",AA373&amp;AB373&amp;AC373&amp;AD373&amp;AE373&lt;&gt;検索!J$7),0,1)</f>
        <v>0</v>
      </c>
      <c r="AG373" s="23">
        <f t="shared" si="23"/>
        <v>0</v>
      </c>
      <c r="AH373" s="20">
        <f>IF(検索!K$3=0,R373,S373)</f>
        <v>0</v>
      </c>
      <c r="AI373" s="20">
        <f>IF(検索!K$5=0,Y373,Z373)</f>
        <v>0</v>
      </c>
      <c r="AJ373" s="20">
        <f>IF(検索!K$7=0,AF373,AG373)</f>
        <v>0</v>
      </c>
      <c r="AK373" s="38">
        <f>IF(IF(検索!J$5="00000",AH373,IF(検索!K$4=0,AH373+AI373,AH373*AI373)*IF(AND(検索!K$6=1,検索!J$7&lt;&gt;"00000"),AJ373,1)+IF(AND(検索!K$6=0,検索!J$7&lt;&gt;"00000"),AJ373,0))&gt;0,MAX($AK$2:AK372)+1,0)</f>
        <v>0</v>
      </c>
    </row>
    <row r="374" spans="7:37" ht="13.5" customHeight="1" x14ac:dyDescent="0.15">
      <c r="G374" s="3">
        <v>373</v>
      </c>
      <c r="H374" s="187">
        <f t="shared" si="20"/>
        <v>0</v>
      </c>
      <c r="I374" s="42"/>
      <c r="M374" s="21">
        <f>IF(OR(ISERROR(FIND(DBCS(検索!C$3),DBCS(B374))),検索!C$3=""),0,1)</f>
        <v>0</v>
      </c>
      <c r="N374" s="22">
        <f>IF(OR(ISERROR(FIND(DBCS(検索!D$3),DBCS(C374))),検索!D$3=""),0,1)</f>
        <v>0</v>
      </c>
      <c r="O374" s="22">
        <f>IF(OR(ISERROR(FIND(検索!E$3,D374)),検索!E$3=""),0,1)</f>
        <v>0</v>
      </c>
      <c r="P374" s="20">
        <f>IF(OR(ISERROR(FIND(検索!F$3,E374)),検索!F$3=""),0,1)</f>
        <v>0</v>
      </c>
      <c r="Q374" s="20">
        <f>IF(OR(ISERROR(FIND(検索!G$3,F374)),検索!G$3=""),0,1)</f>
        <v>0</v>
      </c>
      <c r="R374" s="20">
        <f>IF(OR(検索!J$3="00000",M374&amp;N374&amp;O374&amp;P374&amp;Q374&lt;&gt;検索!J$3),0,1)</f>
        <v>0</v>
      </c>
      <c r="S374" s="20">
        <f t="shared" si="21"/>
        <v>0</v>
      </c>
      <c r="T374" s="21">
        <f>IF(OR(ISERROR(FIND(DBCS(検索!C$5),DBCS(B374))),検索!C$5=""),0,1)</f>
        <v>0</v>
      </c>
      <c r="U374" s="22">
        <f>IF(OR(ISERROR(FIND(DBCS(検索!D$5),DBCS(C374))),検索!D$5=""),0,1)</f>
        <v>0</v>
      </c>
      <c r="V374" s="22">
        <f>IF(OR(ISERROR(FIND(検索!E$5,D374)),検索!E$5=""),0,1)</f>
        <v>0</v>
      </c>
      <c r="W374" s="22">
        <f>IF(OR(ISERROR(FIND(検索!F$5,E374)),検索!F$5=""),0,1)</f>
        <v>0</v>
      </c>
      <c r="X374" s="22">
        <f>IF(OR(ISERROR(FIND(検索!G$5,F374)),検索!G$5=""),0,1)</f>
        <v>0</v>
      </c>
      <c r="Y374" s="20">
        <f>IF(OR(検索!J$5="00000",T374&amp;U374&amp;V374&amp;W374&amp;X374&lt;&gt;検索!J$5),0,1)</f>
        <v>0</v>
      </c>
      <c r="Z374" s="23">
        <f t="shared" si="22"/>
        <v>0</v>
      </c>
      <c r="AA374" s="20">
        <f>IF(OR(ISERROR(FIND(DBCS(検索!C$7),DBCS(B374))),検索!C$7=""),0,1)</f>
        <v>0</v>
      </c>
      <c r="AB374" s="20">
        <f>IF(OR(ISERROR(FIND(DBCS(検索!D$7),DBCS(C374))),検索!D$7=""),0,1)</f>
        <v>0</v>
      </c>
      <c r="AC374" s="20">
        <f>IF(OR(ISERROR(FIND(検索!E$7,D374)),検索!E$7=""),0,1)</f>
        <v>0</v>
      </c>
      <c r="AD374" s="20">
        <f>IF(OR(ISERROR(FIND(検索!F$7,E374)),検索!F$7=""),0,1)</f>
        <v>0</v>
      </c>
      <c r="AE374" s="20">
        <f>IF(OR(ISERROR(FIND(検索!G$7,F374)),検索!G$7=""),0,1)</f>
        <v>0</v>
      </c>
      <c r="AF374" s="22">
        <f>IF(OR(検索!J$7="00000",AA374&amp;AB374&amp;AC374&amp;AD374&amp;AE374&lt;&gt;検索!J$7),0,1)</f>
        <v>0</v>
      </c>
      <c r="AG374" s="23">
        <f t="shared" si="23"/>
        <v>0</v>
      </c>
      <c r="AH374" s="20">
        <f>IF(検索!K$3=0,R374,S374)</f>
        <v>0</v>
      </c>
      <c r="AI374" s="20">
        <f>IF(検索!K$5=0,Y374,Z374)</f>
        <v>0</v>
      </c>
      <c r="AJ374" s="20">
        <f>IF(検索!K$7=0,AF374,AG374)</f>
        <v>0</v>
      </c>
      <c r="AK374" s="38">
        <f>IF(IF(検索!J$5="00000",AH374,IF(検索!K$4=0,AH374+AI374,AH374*AI374)*IF(AND(検索!K$6=1,検索!J$7&lt;&gt;"00000"),AJ374,1)+IF(AND(検索!K$6=0,検索!J$7&lt;&gt;"00000"),AJ374,0))&gt;0,MAX($AK$2:AK373)+1,0)</f>
        <v>0</v>
      </c>
    </row>
    <row r="375" spans="7:37" ht="13.5" customHeight="1" x14ac:dyDescent="0.15">
      <c r="G375" s="3">
        <v>374</v>
      </c>
      <c r="H375" s="187">
        <f t="shared" si="20"/>
        <v>0</v>
      </c>
      <c r="I375" s="42"/>
      <c r="M375" s="21">
        <f>IF(OR(ISERROR(FIND(DBCS(検索!C$3),DBCS(B375))),検索!C$3=""),0,1)</f>
        <v>0</v>
      </c>
      <c r="N375" s="22">
        <f>IF(OR(ISERROR(FIND(DBCS(検索!D$3),DBCS(C375))),検索!D$3=""),0,1)</f>
        <v>0</v>
      </c>
      <c r="O375" s="22">
        <f>IF(OR(ISERROR(FIND(検索!E$3,D375)),検索!E$3=""),0,1)</f>
        <v>0</v>
      </c>
      <c r="P375" s="20">
        <f>IF(OR(ISERROR(FIND(検索!F$3,E375)),検索!F$3=""),0,1)</f>
        <v>0</v>
      </c>
      <c r="Q375" s="20">
        <f>IF(OR(ISERROR(FIND(検索!G$3,F375)),検索!G$3=""),0,1)</f>
        <v>0</v>
      </c>
      <c r="R375" s="20">
        <f>IF(OR(検索!J$3="00000",M375&amp;N375&amp;O375&amp;P375&amp;Q375&lt;&gt;検索!J$3),0,1)</f>
        <v>0</v>
      </c>
      <c r="S375" s="20">
        <f t="shared" si="21"/>
        <v>0</v>
      </c>
      <c r="T375" s="21">
        <f>IF(OR(ISERROR(FIND(DBCS(検索!C$5),DBCS(B375))),検索!C$5=""),0,1)</f>
        <v>0</v>
      </c>
      <c r="U375" s="22">
        <f>IF(OR(ISERROR(FIND(DBCS(検索!D$5),DBCS(C375))),検索!D$5=""),0,1)</f>
        <v>0</v>
      </c>
      <c r="V375" s="22">
        <f>IF(OR(ISERROR(FIND(検索!E$5,D375)),検索!E$5=""),0,1)</f>
        <v>0</v>
      </c>
      <c r="W375" s="22">
        <f>IF(OR(ISERROR(FIND(検索!F$5,E375)),検索!F$5=""),0,1)</f>
        <v>0</v>
      </c>
      <c r="X375" s="22">
        <f>IF(OR(ISERROR(FIND(検索!G$5,F375)),検索!G$5=""),0,1)</f>
        <v>0</v>
      </c>
      <c r="Y375" s="20">
        <f>IF(OR(検索!J$5="00000",T375&amp;U375&amp;V375&amp;W375&amp;X375&lt;&gt;検索!J$5),0,1)</f>
        <v>0</v>
      </c>
      <c r="Z375" s="23">
        <f t="shared" si="22"/>
        <v>0</v>
      </c>
      <c r="AA375" s="20">
        <f>IF(OR(ISERROR(FIND(DBCS(検索!C$7),DBCS(B375))),検索!C$7=""),0,1)</f>
        <v>0</v>
      </c>
      <c r="AB375" s="20">
        <f>IF(OR(ISERROR(FIND(DBCS(検索!D$7),DBCS(C375))),検索!D$7=""),0,1)</f>
        <v>0</v>
      </c>
      <c r="AC375" s="20">
        <f>IF(OR(ISERROR(FIND(検索!E$7,D375)),検索!E$7=""),0,1)</f>
        <v>0</v>
      </c>
      <c r="AD375" s="20">
        <f>IF(OR(ISERROR(FIND(検索!F$7,E375)),検索!F$7=""),0,1)</f>
        <v>0</v>
      </c>
      <c r="AE375" s="20">
        <f>IF(OR(ISERROR(FIND(検索!G$7,F375)),検索!G$7=""),0,1)</f>
        <v>0</v>
      </c>
      <c r="AF375" s="22">
        <f>IF(OR(検索!J$7="00000",AA375&amp;AB375&amp;AC375&amp;AD375&amp;AE375&lt;&gt;検索!J$7),0,1)</f>
        <v>0</v>
      </c>
      <c r="AG375" s="23">
        <f t="shared" si="23"/>
        <v>0</v>
      </c>
      <c r="AH375" s="20">
        <f>IF(検索!K$3=0,R375,S375)</f>
        <v>0</v>
      </c>
      <c r="AI375" s="20">
        <f>IF(検索!K$5=0,Y375,Z375)</f>
        <v>0</v>
      </c>
      <c r="AJ375" s="20">
        <f>IF(検索!K$7=0,AF375,AG375)</f>
        <v>0</v>
      </c>
      <c r="AK375" s="38">
        <f>IF(IF(検索!J$5="00000",AH375,IF(検索!K$4=0,AH375+AI375,AH375*AI375)*IF(AND(検索!K$6=1,検索!J$7&lt;&gt;"00000"),AJ375,1)+IF(AND(検索!K$6=0,検索!J$7&lt;&gt;"00000"),AJ375,0))&gt;0,MAX($AK$2:AK374)+1,0)</f>
        <v>0</v>
      </c>
    </row>
    <row r="376" spans="7:37" ht="13.5" customHeight="1" x14ac:dyDescent="0.15">
      <c r="G376" s="3">
        <v>375</v>
      </c>
      <c r="H376" s="187">
        <f t="shared" si="20"/>
        <v>0</v>
      </c>
      <c r="I376" s="42"/>
      <c r="M376" s="21">
        <f>IF(OR(ISERROR(FIND(DBCS(検索!C$3),DBCS(B376))),検索!C$3=""),0,1)</f>
        <v>0</v>
      </c>
      <c r="N376" s="22">
        <f>IF(OR(ISERROR(FIND(DBCS(検索!D$3),DBCS(C376))),検索!D$3=""),0,1)</f>
        <v>0</v>
      </c>
      <c r="O376" s="22">
        <f>IF(OR(ISERROR(FIND(検索!E$3,D376)),検索!E$3=""),0,1)</f>
        <v>0</v>
      </c>
      <c r="P376" s="20">
        <f>IF(OR(ISERROR(FIND(検索!F$3,E376)),検索!F$3=""),0,1)</f>
        <v>0</v>
      </c>
      <c r="Q376" s="20">
        <f>IF(OR(ISERROR(FIND(検索!G$3,F376)),検索!G$3=""),0,1)</f>
        <v>0</v>
      </c>
      <c r="R376" s="20">
        <f>IF(OR(検索!J$3="00000",M376&amp;N376&amp;O376&amp;P376&amp;Q376&lt;&gt;検索!J$3),0,1)</f>
        <v>0</v>
      </c>
      <c r="S376" s="20">
        <f t="shared" si="21"/>
        <v>0</v>
      </c>
      <c r="T376" s="21">
        <f>IF(OR(ISERROR(FIND(DBCS(検索!C$5),DBCS(B376))),検索!C$5=""),0,1)</f>
        <v>0</v>
      </c>
      <c r="U376" s="22">
        <f>IF(OR(ISERROR(FIND(DBCS(検索!D$5),DBCS(C376))),検索!D$5=""),0,1)</f>
        <v>0</v>
      </c>
      <c r="V376" s="22">
        <f>IF(OR(ISERROR(FIND(検索!E$5,D376)),検索!E$5=""),0,1)</f>
        <v>0</v>
      </c>
      <c r="W376" s="22">
        <f>IF(OR(ISERROR(FIND(検索!F$5,E376)),検索!F$5=""),0,1)</f>
        <v>0</v>
      </c>
      <c r="X376" s="22">
        <f>IF(OR(ISERROR(FIND(検索!G$5,F376)),検索!G$5=""),0,1)</f>
        <v>0</v>
      </c>
      <c r="Y376" s="20">
        <f>IF(OR(検索!J$5="00000",T376&amp;U376&amp;V376&amp;W376&amp;X376&lt;&gt;検索!J$5),0,1)</f>
        <v>0</v>
      </c>
      <c r="Z376" s="23">
        <f t="shared" si="22"/>
        <v>0</v>
      </c>
      <c r="AA376" s="20">
        <f>IF(OR(ISERROR(FIND(DBCS(検索!C$7),DBCS(B376))),検索!C$7=""),0,1)</f>
        <v>0</v>
      </c>
      <c r="AB376" s="20">
        <f>IF(OR(ISERROR(FIND(DBCS(検索!D$7),DBCS(C376))),検索!D$7=""),0,1)</f>
        <v>0</v>
      </c>
      <c r="AC376" s="20">
        <f>IF(OR(ISERROR(FIND(検索!E$7,D376)),検索!E$7=""),0,1)</f>
        <v>0</v>
      </c>
      <c r="AD376" s="20">
        <f>IF(OR(ISERROR(FIND(検索!F$7,E376)),検索!F$7=""),0,1)</f>
        <v>0</v>
      </c>
      <c r="AE376" s="20">
        <f>IF(OR(ISERROR(FIND(検索!G$7,F376)),検索!G$7=""),0,1)</f>
        <v>0</v>
      </c>
      <c r="AF376" s="22">
        <f>IF(OR(検索!J$7="00000",AA376&amp;AB376&amp;AC376&amp;AD376&amp;AE376&lt;&gt;検索!J$7),0,1)</f>
        <v>0</v>
      </c>
      <c r="AG376" s="23">
        <f t="shared" si="23"/>
        <v>0</v>
      </c>
      <c r="AH376" s="20">
        <f>IF(検索!K$3=0,R376,S376)</f>
        <v>0</v>
      </c>
      <c r="AI376" s="20">
        <f>IF(検索!K$5=0,Y376,Z376)</f>
        <v>0</v>
      </c>
      <c r="AJ376" s="20">
        <f>IF(検索!K$7=0,AF376,AG376)</f>
        <v>0</v>
      </c>
      <c r="AK376" s="38">
        <f>IF(IF(検索!J$5="00000",AH376,IF(検索!K$4=0,AH376+AI376,AH376*AI376)*IF(AND(検索!K$6=1,検索!J$7&lt;&gt;"00000"),AJ376,1)+IF(AND(検索!K$6=0,検索!J$7&lt;&gt;"00000"),AJ376,0))&gt;0,MAX($AK$2:AK375)+1,0)</f>
        <v>0</v>
      </c>
    </row>
    <row r="377" spans="7:37" ht="13.5" customHeight="1" x14ac:dyDescent="0.15">
      <c r="G377" s="3">
        <v>376</v>
      </c>
      <c r="H377" s="187">
        <f t="shared" si="20"/>
        <v>0</v>
      </c>
      <c r="I377" s="42"/>
      <c r="M377" s="21">
        <f>IF(OR(ISERROR(FIND(DBCS(検索!C$3),DBCS(B377))),検索!C$3=""),0,1)</f>
        <v>0</v>
      </c>
      <c r="N377" s="22">
        <f>IF(OR(ISERROR(FIND(DBCS(検索!D$3),DBCS(C377))),検索!D$3=""),0,1)</f>
        <v>0</v>
      </c>
      <c r="O377" s="22">
        <f>IF(OR(ISERROR(FIND(検索!E$3,D377)),検索!E$3=""),0,1)</f>
        <v>0</v>
      </c>
      <c r="P377" s="20">
        <f>IF(OR(ISERROR(FIND(検索!F$3,E377)),検索!F$3=""),0,1)</f>
        <v>0</v>
      </c>
      <c r="Q377" s="20">
        <f>IF(OR(ISERROR(FIND(検索!G$3,F377)),検索!G$3=""),0,1)</f>
        <v>0</v>
      </c>
      <c r="R377" s="20">
        <f>IF(OR(検索!J$3="00000",M377&amp;N377&amp;O377&amp;P377&amp;Q377&lt;&gt;検索!J$3),0,1)</f>
        <v>0</v>
      </c>
      <c r="S377" s="20">
        <f t="shared" si="21"/>
        <v>0</v>
      </c>
      <c r="T377" s="21">
        <f>IF(OR(ISERROR(FIND(DBCS(検索!C$5),DBCS(B377))),検索!C$5=""),0,1)</f>
        <v>0</v>
      </c>
      <c r="U377" s="22">
        <f>IF(OR(ISERROR(FIND(DBCS(検索!D$5),DBCS(C377))),検索!D$5=""),0,1)</f>
        <v>0</v>
      </c>
      <c r="V377" s="22">
        <f>IF(OR(ISERROR(FIND(検索!E$5,D377)),検索!E$5=""),0,1)</f>
        <v>0</v>
      </c>
      <c r="W377" s="22">
        <f>IF(OR(ISERROR(FIND(検索!F$5,E377)),検索!F$5=""),0,1)</f>
        <v>0</v>
      </c>
      <c r="X377" s="22">
        <f>IF(OR(ISERROR(FIND(検索!G$5,F377)),検索!G$5=""),0,1)</f>
        <v>0</v>
      </c>
      <c r="Y377" s="20">
        <f>IF(OR(検索!J$5="00000",T377&amp;U377&amp;V377&amp;W377&amp;X377&lt;&gt;検索!J$5),0,1)</f>
        <v>0</v>
      </c>
      <c r="Z377" s="23">
        <f t="shared" si="22"/>
        <v>0</v>
      </c>
      <c r="AA377" s="20">
        <f>IF(OR(ISERROR(FIND(DBCS(検索!C$7),DBCS(B377))),検索!C$7=""),0,1)</f>
        <v>0</v>
      </c>
      <c r="AB377" s="20">
        <f>IF(OR(ISERROR(FIND(DBCS(検索!D$7),DBCS(C377))),検索!D$7=""),0,1)</f>
        <v>0</v>
      </c>
      <c r="AC377" s="20">
        <f>IF(OR(ISERROR(FIND(検索!E$7,D377)),検索!E$7=""),0,1)</f>
        <v>0</v>
      </c>
      <c r="AD377" s="20">
        <f>IF(OR(ISERROR(FIND(検索!F$7,E377)),検索!F$7=""),0,1)</f>
        <v>0</v>
      </c>
      <c r="AE377" s="20">
        <f>IF(OR(ISERROR(FIND(検索!G$7,F377)),検索!G$7=""),0,1)</f>
        <v>0</v>
      </c>
      <c r="AF377" s="22">
        <f>IF(OR(検索!J$7="00000",AA377&amp;AB377&amp;AC377&amp;AD377&amp;AE377&lt;&gt;検索!J$7),0,1)</f>
        <v>0</v>
      </c>
      <c r="AG377" s="23">
        <f t="shared" si="23"/>
        <v>0</v>
      </c>
      <c r="AH377" s="20">
        <f>IF(検索!K$3=0,R377,S377)</f>
        <v>0</v>
      </c>
      <c r="AI377" s="20">
        <f>IF(検索!K$5=0,Y377,Z377)</f>
        <v>0</v>
      </c>
      <c r="AJ377" s="20">
        <f>IF(検索!K$7=0,AF377,AG377)</f>
        <v>0</v>
      </c>
      <c r="AK377" s="38">
        <f>IF(IF(検索!J$5="00000",AH377,IF(検索!K$4=0,AH377+AI377,AH377*AI377)*IF(AND(検索!K$6=1,検索!J$7&lt;&gt;"00000"),AJ377,1)+IF(AND(検索!K$6=0,検索!J$7&lt;&gt;"00000"),AJ377,0))&gt;0,MAX($AK$2:AK376)+1,0)</f>
        <v>0</v>
      </c>
    </row>
    <row r="378" spans="7:37" ht="13.5" customHeight="1" x14ac:dyDescent="0.15">
      <c r="G378" s="3">
        <v>377</v>
      </c>
      <c r="H378" s="187">
        <f t="shared" si="20"/>
        <v>0</v>
      </c>
      <c r="I378" s="42"/>
      <c r="M378" s="21">
        <f>IF(OR(ISERROR(FIND(DBCS(検索!C$3),DBCS(B378))),検索!C$3=""),0,1)</f>
        <v>0</v>
      </c>
      <c r="N378" s="22">
        <f>IF(OR(ISERROR(FIND(DBCS(検索!D$3),DBCS(C378))),検索!D$3=""),0,1)</f>
        <v>0</v>
      </c>
      <c r="O378" s="22">
        <f>IF(OR(ISERROR(FIND(検索!E$3,D378)),検索!E$3=""),0,1)</f>
        <v>0</v>
      </c>
      <c r="P378" s="20">
        <f>IF(OR(ISERROR(FIND(検索!F$3,E378)),検索!F$3=""),0,1)</f>
        <v>0</v>
      </c>
      <c r="Q378" s="20">
        <f>IF(OR(ISERROR(FIND(検索!G$3,F378)),検索!G$3=""),0,1)</f>
        <v>0</v>
      </c>
      <c r="R378" s="20">
        <f>IF(OR(検索!J$3="00000",M378&amp;N378&amp;O378&amp;P378&amp;Q378&lt;&gt;検索!J$3),0,1)</f>
        <v>0</v>
      </c>
      <c r="S378" s="20">
        <f t="shared" si="21"/>
        <v>0</v>
      </c>
      <c r="T378" s="21">
        <f>IF(OR(ISERROR(FIND(DBCS(検索!C$5),DBCS(B378))),検索!C$5=""),0,1)</f>
        <v>0</v>
      </c>
      <c r="U378" s="22">
        <f>IF(OR(ISERROR(FIND(DBCS(検索!D$5),DBCS(C378))),検索!D$5=""),0,1)</f>
        <v>0</v>
      </c>
      <c r="V378" s="22">
        <f>IF(OR(ISERROR(FIND(検索!E$5,D378)),検索!E$5=""),0,1)</f>
        <v>0</v>
      </c>
      <c r="W378" s="22">
        <f>IF(OR(ISERROR(FIND(検索!F$5,E378)),検索!F$5=""),0,1)</f>
        <v>0</v>
      </c>
      <c r="X378" s="22">
        <f>IF(OR(ISERROR(FIND(検索!G$5,F378)),検索!G$5=""),0,1)</f>
        <v>0</v>
      </c>
      <c r="Y378" s="20">
        <f>IF(OR(検索!J$5="00000",T378&amp;U378&amp;V378&amp;W378&amp;X378&lt;&gt;検索!J$5),0,1)</f>
        <v>0</v>
      </c>
      <c r="Z378" s="23">
        <f t="shared" si="22"/>
        <v>0</v>
      </c>
      <c r="AA378" s="20">
        <f>IF(OR(ISERROR(FIND(DBCS(検索!C$7),DBCS(B378))),検索!C$7=""),0,1)</f>
        <v>0</v>
      </c>
      <c r="AB378" s="20">
        <f>IF(OR(ISERROR(FIND(DBCS(検索!D$7),DBCS(C378))),検索!D$7=""),0,1)</f>
        <v>0</v>
      </c>
      <c r="AC378" s="20">
        <f>IF(OR(ISERROR(FIND(検索!E$7,D378)),検索!E$7=""),0,1)</f>
        <v>0</v>
      </c>
      <c r="AD378" s="20">
        <f>IF(OR(ISERROR(FIND(検索!F$7,E378)),検索!F$7=""),0,1)</f>
        <v>0</v>
      </c>
      <c r="AE378" s="20">
        <f>IF(OR(ISERROR(FIND(検索!G$7,F378)),検索!G$7=""),0,1)</f>
        <v>0</v>
      </c>
      <c r="AF378" s="22">
        <f>IF(OR(検索!J$7="00000",AA378&amp;AB378&amp;AC378&amp;AD378&amp;AE378&lt;&gt;検索!J$7),0,1)</f>
        <v>0</v>
      </c>
      <c r="AG378" s="23">
        <f t="shared" si="23"/>
        <v>0</v>
      </c>
      <c r="AH378" s="20">
        <f>IF(検索!K$3=0,R378,S378)</f>
        <v>0</v>
      </c>
      <c r="AI378" s="20">
        <f>IF(検索!K$5=0,Y378,Z378)</f>
        <v>0</v>
      </c>
      <c r="AJ378" s="20">
        <f>IF(検索!K$7=0,AF378,AG378)</f>
        <v>0</v>
      </c>
      <c r="AK378" s="38">
        <f>IF(IF(検索!J$5="00000",AH378,IF(検索!K$4=0,AH378+AI378,AH378*AI378)*IF(AND(検索!K$6=1,検索!J$7&lt;&gt;"00000"),AJ378,1)+IF(AND(検索!K$6=0,検索!J$7&lt;&gt;"00000"),AJ378,0))&gt;0,MAX($AK$2:AK377)+1,0)</f>
        <v>0</v>
      </c>
    </row>
    <row r="379" spans="7:37" ht="13.5" customHeight="1" x14ac:dyDescent="0.15">
      <c r="G379" s="3">
        <v>378</v>
      </c>
      <c r="H379" s="187">
        <f t="shared" si="20"/>
        <v>0</v>
      </c>
      <c r="I379" s="42"/>
      <c r="M379" s="21">
        <f>IF(OR(ISERROR(FIND(DBCS(検索!C$3),DBCS(B379))),検索!C$3=""),0,1)</f>
        <v>0</v>
      </c>
      <c r="N379" s="22">
        <f>IF(OR(ISERROR(FIND(DBCS(検索!D$3),DBCS(C379))),検索!D$3=""),0,1)</f>
        <v>0</v>
      </c>
      <c r="O379" s="22">
        <f>IF(OR(ISERROR(FIND(検索!E$3,D379)),検索!E$3=""),0,1)</f>
        <v>0</v>
      </c>
      <c r="P379" s="20">
        <f>IF(OR(ISERROR(FIND(検索!F$3,E379)),検索!F$3=""),0,1)</f>
        <v>0</v>
      </c>
      <c r="Q379" s="20">
        <f>IF(OR(ISERROR(FIND(検索!G$3,F379)),検索!G$3=""),0,1)</f>
        <v>0</v>
      </c>
      <c r="R379" s="20">
        <f>IF(OR(検索!J$3="00000",M379&amp;N379&amp;O379&amp;P379&amp;Q379&lt;&gt;検索!J$3),0,1)</f>
        <v>0</v>
      </c>
      <c r="S379" s="20">
        <f t="shared" si="21"/>
        <v>0</v>
      </c>
      <c r="T379" s="21">
        <f>IF(OR(ISERROR(FIND(DBCS(検索!C$5),DBCS(B379))),検索!C$5=""),0,1)</f>
        <v>0</v>
      </c>
      <c r="U379" s="22">
        <f>IF(OR(ISERROR(FIND(DBCS(検索!D$5),DBCS(C379))),検索!D$5=""),0,1)</f>
        <v>0</v>
      </c>
      <c r="V379" s="22">
        <f>IF(OR(ISERROR(FIND(検索!E$5,D379)),検索!E$5=""),0,1)</f>
        <v>0</v>
      </c>
      <c r="W379" s="22">
        <f>IF(OR(ISERROR(FIND(検索!F$5,E379)),検索!F$5=""),0,1)</f>
        <v>0</v>
      </c>
      <c r="X379" s="22">
        <f>IF(OR(ISERROR(FIND(検索!G$5,F379)),検索!G$5=""),0,1)</f>
        <v>0</v>
      </c>
      <c r="Y379" s="20">
        <f>IF(OR(検索!J$5="00000",T379&amp;U379&amp;V379&amp;W379&amp;X379&lt;&gt;検索!J$5),0,1)</f>
        <v>0</v>
      </c>
      <c r="Z379" s="23">
        <f t="shared" si="22"/>
        <v>0</v>
      </c>
      <c r="AA379" s="20">
        <f>IF(OR(ISERROR(FIND(DBCS(検索!C$7),DBCS(B379))),検索!C$7=""),0,1)</f>
        <v>0</v>
      </c>
      <c r="AB379" s="20">
        <f>IF(OR(ISERROR(FIND(DBCS(検索!D$7),DBCS(C379))),検索!D$7=""),0,1)</f>
        <v>0</v>
      </c>
      <c r="AC379" s="20">
        <f>IF(OR(ISERROR(FIND(検索!E$7,D379)),検索!E$7=""),0,1)</f>
        <v>0</v>
      </c>
      <c r="AD379" s="20">
        <f>IF(OR(ISERROR(FIND(検索!F$7,E379)),検索!F$7=""),0,1)</f>
        <v>0</v>
      </c>
      <c r="AE379" s="20">
        <f>IF(OR(ISERROR(FIND(検索!G$7,F379)),検索!G$7=""),0,1)</f>
        <v>0</v>
      </c>
      <c r="AF379" s="22">
        <f>IF(OR(検索!J$7="00000",AA379&amp;AB379&amp;AC379&amp;AD379&amp;AE379&lt;&gt;検索!J$7),0,1)</f>
        <v>0</v>
      </c>
      <c r="AG379" s="23">
        <f t="shared" si="23"/>
        <v>0</v>
      </c>
      <c r="AH379" s="20">
        <f>IF(検索!K$3=0,R379,S379)</f>
        <v>0</v>
      </c>
      <c r="AI379" s="20">
        <f>IF(検索!K$5=0,Y379,Z379)</f>
        <v>0</v>
      </c>
      <c r="AJ379" s="20">
        <f>IF(検索!K$7=0,AF379,AG379)</f>
        <v>0</v>
      </c>
      <c r="AK379" s="38">
        <f>IF(IF(検索!J$5="00000",AH379,IF(検索!K$4=0,AH379+AI379,AH379*AI379)*IF(AND(検索!K$6=1,検索!J$7&lt;&gt;"00000"),AJ379,1)+IF(AND(検索!K$6=0,検索!J$7&lt;&gt;"00000"),AJ379,0))&gt;0,MAX($AK$2:AK378)+1,0)</f>
        <v>0</v>
      </c>
    </row>
    <row r="380" spans="7:37" ht="13.5" customHeight="1" x14ac:dyDescent="0.15">
      <c r="G380" s="3">
        <v>379</v>
      </c>
      <c r="H380" s="187">
        <f t="shared" si="20"/>
        <v>0</v>
      </c>
      <c r="I380" s="42"/>
      <c r="M380" s="21">
        <f>IF(OR(ISERROR(FIND(DBCS(検索!C$3),DBCS(B380))),検索!C$3=""),0,1)</f>
        <v>0</v>
      </c>
      <c r="N380" s="22">
        <f>IF(OR(ISERROR(FIND(DBCS(検索!D$3),DBCS(C380))),検索!D$3=""),0,1)</f>
        <v>0</v>
      </c>
      <c r="O380" s="22">
        <f>IF(OR(ISERROR(FIND(検索!E$3,D380)),検索!E$3=""),0,1)</f>
        <v>0</v>
      </c>
      <c r="P380" s="20">
        <f>IF(OR(ISERROR(FIND(検索!F$3,E380)),検索!F$3=""),0,1)</f>
        <v>0</v>
      </c>
      <c r="Q380" s="20">
        <f>IF(OR(ISERROR(FIND(検索!G$3,F380)),検索!G$3=""),0,1)</f>
        <v>0</v>
      </c>
      <c r="R380" s="20">
        <f>IF(OR(検索!J$3="00000",M380&amp;N380&amp;O380&amp;P380&amp;Q380&lt;&gt;検索!J$3),0,1)</f>
        <v>0</v>
      </c>
      <c r="S380" s="20">
        <f t="shared" si="21"/>
        <v>0</v>
      </c>
      <c r="T380" s="21">
        <f>IF(OR(ISERROR(FIND(DBCS(検索!C$5),DBCS(B380))),検索!C$5=""),0,1)</f>
        <v>0</v>
      </c>
      <c r="U380" s="22">
        <f>IF(OR(ISERROR(FIND(DBCS(検索!D$5),DBCS(C380))),検索!D$5=""),0,1)</f>
        <v>0</v>
      </c>
      <c r="V380" s="22">
        <f>IF(OR(ISERROR(FIND(検索!E$5,D380)),検索!E$5=""),0,1)</f>
        <v>0</v>
      </c>
      <c r="W380" s="22">
        <f>IF(OR(ISERROR(FIND(検索!F$5,E380)),検索!F$5=""),0,1)</f>
        <v>0</v>
      </c>
      <c r="X380" s="22">
        <f>IF(OR(ISERROR(FIND(検索!G$5,F380)),検索!G$5=""),0,1)</f>
        <v>0</v>
      </c>
      <c r="Y380" s="20">
        <f>IF(OR(検索!J$5="00000",T380&amp;U380&amp;V380&amp;W380&amp;X380&lt;&gt;検索!J$5),0,1)</f>
        <v>0</v>
      </c>
      <c r="Z380" s="23">
        <f t="shared" si="22"/>
        <v>0</v>
      </c>
      <c r="AA380" s="20">
        <f>IF(OR(ISERROR(FIND(DBCS(検索!C$7),DBCS(B380))),検索!C$7=""),0,1)</f>
        <v>0</v>
      </c>
      <c r="AB380" s="20">
        <f>IF(OR(ISERROR(FIND(DBCS(検索!D$7),DBCS(C380))),検索!D$7=""),0,1)</f>
        <v>0</v>
      </c>
      <c r="AC380" s="20">
        <f>IF(OR(ISERROR(FIND(検索!E$7,D380)),検索!E$7=""),0,1)</f>
        <v>0</v>
      </c>
      <c r="AD380" s="20">
        <f>IF(OR(ISERROR(FIND(検索!F$7,E380)),検索!F$7=""),0,1)</f>
        <v>0</v>
      </c>
      <c r="AE380" s="20">
        <f>IF(OR(ISERROR(FIND(検索!G$7,F380)),検索!G$7=""),0,1)</f>
        <v>0</v>
      </c>
      <c r="AF380" s="22">
        <f>IF(OR(検索!J$7="00000",AA380&amp;AB380&amp;AC380&amp;AD380&amp;AE380&lt;&gt;検索!J$7),0,1)</f>
        <v>0</v>
      </c>
      <c r="AG380" s="23">
        <f t="shared" si="23"/>
        <v>0</v>
      </c>
      <c r="AH380" s="20">
        <f>IF(検索!K$3=0,R380,S380)</f>
        <v>0</v>
      </c>
      <c r="AI380" s="20">
        <f>IF(検索!K$5=0,Y380,Z380)</f>
        <v>0</v>
      </c>
      <c r="AJ380" s="20">
        <f>IF(検索!K$7=0,AF380,AG380)</f>
        <v>0</v>
      </c>
      <c r="AK380" s="38">
        <f>IF(IF(検索!J$5="00000",AH380,IF(検索!K$4=0,AH380+AI380,AH380*AI380)*IF(AND(検索!K$6=1,検索!J$7&lt;&gt;"00000"),AJ380,1)+IF(AND(検索!K$6=0,検索!J$7&lt;&gt;"00000"),AJ380,0))&gt;0,MAX($AK$2:AK379)+1,0)</f>
        <v>0</v>
      </c>
    </row>
    <row r="381" spans="7:37" ht="13.5" customHeight="1" x14ac:dyDescent="0.15">
      <c r="G381" s="3">
        <v>380</v>
      </c>
      <c r="H381" s="187">
        <f t="shared" si="20"/>
        <v>0</v>
      </c>
      <c r="I381" s="42"/>
      <c r="M381" s="21">
        <f>IF(OR(ISERROR(FIND(DBCS(検索!C$3),DBCS(B381))),検索!C$3=""),0,1)</f>
        <v>0</v>
      </c>
      <c r="N381" s="22">
        <f>IF(OR(ISERROR(FIND(DBCS(検索!D$3),DBCS(C381))),検索!D$3=""),0,1)</f>
        <v>0</v>
      </c>
      <c r="O381" s="22">
        <f>IF(OR(ISERROR(FIND(検索!E$3,D381)),検索!E$3=""),0,1)</f>
        <v>0</v>
      </c>
      <c r="P381" s="20">
        <f>IF(OR(ISERROR(FIND(検索!F$3,E381)),検索!F$3=""),0,1)</f>
        <v>0</v>
      </c>
      <c r="Q381" s="20">
        <f>IF(OR(ISERROR(FIND(検索!G$3,F381)),検索!G$3=""),0,1)</f>
        <v>0</v>
      </c>
      <c r="R381" s="20">
        <f>IF(OR(検索!J$3="00000",M381&amp;N381&amp;O381&amp;P381&amp;Q381&lt;&gt;検索!J$3),0,1)</f>
        <v>0</v>
      </c>
      <c r="S381" s="20">
        <f t="shared" si="21"/>
        <v>0</v>
      </c>
      <c r="T381" s="21">
        <f>IF(OR(ISERROR(FIND(DBCS(検索!C$5),DBCS(B381))),検索!C$5=""),0,1)</f>
        <v>0</v>
      </c>
      <c r="U381" s="22">
        <f>IF(OR(ISERROR(FIND(DBCS(検索!D$5),DBCS(C381))),検索!D$5=""),0,1)</f>
        <v>0</v>
      </c>
      <c r="V381" s="22">
        <f>IF(OR(ISERROR(FIND(検索!E$5,D381)),検索!E$5=""),0,1)</f>
        <v>0</v>
      </c>
      <c r="W381" s="22">
        <f>IF(OR(ISERROR(FIND(検索!F$5,E381)),検索!F$5=""),0,1)</f>
        <v>0</v>
      </c>
      <c r="X381" s="22">
        <f>IF(OR(ISERROR(FIND(検索!G$5,F381)),検索!G$5=""),0,1)</f>
        <v>0</v>
      </c>
      <c r="Y381" s="20">
        <f>IF(OR(検索!J$5="00000",T381&amp;U381&amp;V381&amp;W381&amp;X381&lt;&gt;検索!J$5),0,1)</f>
        <v>0</v>
      </c>
      <c r="Z381" s="23">
        <f t="shared" si="22"/>
        <v>0</v>
      </c>
      <c r="AA381" s="20">
        <f>IF(OR(ISERROR(FIND(DBCS(検索!C$7),DBCS(B381))),検索!C$7=""),0,1)</f>
        <v>0</v>
      </c>
      <c r="AB381" s="20">
        <f>IF(OR(ISERROR(FIND(DBCS(検索!D$7),DBCS(C381))),検索!D$7=""),0,1)</f>
        <v>0</v>
      </c>
      <c r="AC381" s="20">
        <f>IF(OR(ISERROR(FIND(検索!E$7,D381)),検索!E$7=""),0,1)</f>
        <v>0</v>
      </c>
      <c r="AD381" s="20">
        <f>IF(OR(ISERROR(FIND(検索!F$7,E381)),検索!F$7=""),0,1)</f>
        <v>0</v>
      </c>
      <c r="AE381" s="20">
        <f>IF(OR(ISERROR(FIND(検索!G$7,F381)),検索!G$7=""),0,1)</f>
        <v>0</v>
      </c>
      <c r="AF381" s="22">
        <f>IF(OR(検索!J$7="00000",AA381&amp;AB381&amp;AC381&amp;AD381&amp;AE381&lt;&gt;検索!J$7),0,1)</f>
        <v>0</v>
      </c>
      <c r="AG381" s="23">
        <f t="shared" si="23"/>
        <v>0</v>
      </c>
      <c r="AH381" s="20">
        <f>IF(検索!K$3=0,R381,S381)</f>
        <v>0</v>
      </c>
      <c r="AI381" s="20">
        <f>IF(検索!K$5=0,Y381,Z381)</f>
        <v>0</v>
      </c>
      <c r="AJ381" s="20">
        <f>IF(検索!K$7=0,AF381,AG381)</f>
        <v>0</v>
      </c>
      <c r="AK381" s="38">
        <f>IF(IF(検索!J$5="00000",AH381,IF(検索!K$4=0,AH381+AI381,AH381*AI381)*IF(AND(検索!K$6=1,検索!J$7&lt;&gt;"00000"),AJ381,1)+IF(AND(検索!K$6=0,検索!J$7&lt;&gt;"00000"),AJ381,0))&gt;0,MAX($AK$2:AK380)+1,0)</f>
        <v>0</v>
      </c>
    </row>
    <row r="382" spans="7:37" ht="13.5" customHeight="1" x14ac:dyDescent="0.15">
      <c r="G382" s="3">
        <v>381</v>
      </c>
      <c r="H382" s="187">
        <f t="shared" si="20"/>
        <v>0</v>
      </c>
      <c r="I382" s="42"/>
      <c r="M382" s="21">
        <f>IF(OR(ISERROR(FIND(DBCS(検索!C$3),DBCS(B382))),検索!C$3=""),0,1)</f>
        <v>0</v>
      </c>
      <c r="N382" s="22">
        <f>IF(OR(ISERROR(FIND(DBCS(検索!D$3),DBCS(C382))),検索!D$3=""),0,1)</f>
        <v>0</v>
      </c>
      <c r="O382" s="22">
        <f>IF(OR(ISERROR(FIND(検索!E$3,D382)),検索!E$3=""),0,1)</f>
        <v>0</v>
      </c>
      <c r="P382" s="20">
        <f>IF(OR(ISERROR(FIND(検索!F$3,E382)),検索!F$3=""),0,1)</f>
        <v>0</v>
      </c>
      <c r="Q382" s="20">
        <f>IF(OR(ISERROR(FIND(検索!G$3,F382)),検索!G$3=""),0,1)</f>
        <v>0</v>
      </c>
      <c r="R382" s="20">
        <f>IF(OR(検索!J$3="00000",M382&amp;N382&amp;O382&amp;P382&amp;Q382&lt;&gt;検索!J$3),0,1)</f>
        <v>0</v>
      </c>
      <c r="S382" s="20">
        <f t="shared" si="21"/>
        <v>0</v>
      </c>
      <c r="T382" s="21">
        <f>IF(OR(ISERROR(FIND(DBCS(検索!C$5),DBCS(B382))),検索!C$5=""),0,1)</f>
        <v>0</v>
      </c>
      <c r="U382" s="22">
        <f>IF(OR(ISERROR(FIND(DBCS(検索!D$5),DBCS(C382))),検索!D$5=""),0,1)</f>
        <v>0</v>
      </c>
      <c r="V382" s="22">
        <f>IF(OR(ISERROR(FIND(検索!E$5,D382)),検索!E$5=""),0,1)</f>
        <v>0</v>
      </c>
      <c r="W382" s="22">
        <f>IF(OR(ISERROR(FIND(検索!F$5,E382)),検索!F$5=""),0,1)</f>
        <v>0</v>
      </c>
      <c r="X382" s="22">
        <f>IF(OR(ISERROR(FIND(検索!G$5,F382)),検索!G$5=""),0,1)</f>
        <v>0</v>
      </c>
      <c r="Y382" s="20">
        <f>IF(OR(検索!J$5="00000",T382&amp;U382&amp;V382&amp;W382&amp;X382&lt;&gt;検索!J$5),0,1)</f>
        <v>0</v>
      </c>
      <c r="Z382" s="23">
        <f t="shared" si="22"/>
        <v>0</v>
      </c>
      <c r="AA382" s="20">
        <f>IF(OR(ISERROR(FIND(DBCS(検索!C$7),DBCS(B382))),検索!C$7=""),0,1)</f>
        <v>0</v>
      </c>
      <c r="AB382" s="20">
        <f>IF(OR(ISERROR(FIND(DBCS(検索!D$7),DBCS(C382))),検索!D$7=""),0,1)</f>
        <v>0</v>
      </c>
      <c r="AC382" s="20">
        <f>IF(OR(ISERROR(FIND(検索!E$7,D382)),検索!E$7=""),0,1)</f>
        <v>0</v>
      </c>
      <c r="AD382" s="20">
        <f>IF(OR(ISERROR(FIND(検索!F$7,E382)),検索!F$7=""),0,1)</f>
        <v>0</v>
      </c>
      <c r="AE382" s="20">
        <f>IF(OR(ISERROR(FIND(検索!G$7,F382)),検索!G$7=""),0,1)</f>
        <v>0</v>
      </c>
      <c r="AF382" s="22">
        <f>IF(OR(検索!J$7="00000",AA382&amp;AB382&amp;AC382&amp;AD382&amp;AE382&lt;&gt;検索!J$7),0,1)</f>
        <v>0</v>
      </c>
      <c r="AG382" s="23">
        <f t="shared" si="23"/>
        <v>0</v>
      </c>
      <c r="AH382" s="20">
        <f>IF(検索!K$3=0,R382,S382)</f>
        <v>0</v>
      </c>
      <c r="AI382" s="20">
        <f>IF(検索!K$5=0,Y382,Z382)</f>
        <v>0</v>
      </c>
      <c r="AJ382" s="20">
        <f>IF(検索!K$7=0,AF382,AG382)</f>
        <v>0</v>
      </c>
      <c r="AK382" s="38">
        <f>IF(IF(検索!J$5="00000",AH382,IF(検索!K$4=0,AH382+AI382,AH382*AI382)*IF(AND(検索!K$6=1,検索!J$7&lt;&gt;"00000"),AJ382,1)+IF(AND(検索!K$6=0,検索!J$7&lt;&gt;"00000"),AJ382,0))&gt;0,MAX($AK$2:AK381)+1,0)</f>
        <v>0</v>
      </c>
    </row>
    <row r="383" spans="7:37" ht="13.5" customHeight="1" x14ac:dyDescent="0.15">
      <c r="G383" s="3">
        <v>382</v>
      </c>
      <c r="H383" s="187">
        <f t="shared" si="20"/>
        <v>0</v>
      </c>
      <c r="I383" s="42"/>
      <c r="M383" s="21">
        <f>IF(OR(ISERROR(FIND(DBCS(検索!C$3),DBCS(B383))),検索!C$3=""),0,1)</f>
        <v>0</v>
      </c>
      <c r="N383" s="22">
        <f>IF(OR(ISERROR(FIND(DBCS(検索!D$3),DBCS(C383))),検索!D$3=""),0,1)</f>
        <v>0</v>
      </c>
      <c r="O383" s="22">
        <f>IF(OR(ISERROR(FIND(検索!E$3,D383)),検索!E$3=""),0,1)</f>
        <v>0</v>
      </c>
      <c r="P383" s="20">
        <f>IF(OR(ISERROR(FIND(検索!F$3,E383)),検索!F$3=""),0,1)</f>
        <v>0</v>
      </c>
      <c r="Q383" s="20">
        <f>IF(OR(ISERROR(FIND(検索!G$3,F383)),検索!G$3=""),0,1)</f>
        <v>0</v>
      </c>
      <c r="R383" s="20">
        <f>IF(OR(検索!J$3="00000",M383&amp;N383&amp;O383&amp;P383&amp;Q383&lt;&gt;検索!J$3),0,1)</f>
        <v>0</v>
      </c>
      <c r="S383" s="20">
        <f t="shared" si="21"/>
        <v>0</v>
      </c>
      <c r="T383" s="21">
        <f>IF(OR(ISERROR(FIND(DBCS(検索!C$5),DBCS(B383))),検索!C$5=""),0,1)</f>
        <v>0</v>
      </c>
      <c r="U383" s="22">
        <f>IF(OR(ISERROR(FIND(DBCS(検索!D$5),DBCS(C383))),検索!D$5=""),0,1)</f>
        <v>0</v>
      </c>
      <c r="V383" s="22">
        <f>IF(OR(ISERROR(FIND(検索!E$5,D383)),検索!E$5=""),0,1)</f>
        <v>0</v>
      </c>
      <c r="W383" s="22">
        <f>IF(OR(ISERROR(FIND(検索!F$5,E383)),検索!F$5=""),0,1)</f>
        <v>0</v>
      </c>
      <c r="X383" s="22">
        <f>IF(OR(ISERROR(FIND(検索!G$5,F383)),検索!G$5=""),0,1)</f>
        <v>0</v>
      </c>
      <c r="Y383" s="20">
        <f>IF(OR(検索!J$5="00000",T383&amp;U383&amp;V383&amp;W383&amp;X383&lt;&gt;検索!J$5),0,1)</f>
        <v>0</v>
      </c>
      <c r="Z383" s="23">
        <f t="shared" si="22"/>
        <v>0</v>
      </c>
      <c r="AA383" s="20">
        <f>IF(OR(ISERROR(FIND(DBCS(検索!C$7),DBCS(B383))),検索!C$7=""),0,1)</f>
        <v>0</v>
      </c>
      <c r="AB383" s="20">
        <f>IF(OR(ISERROR(FIND(DBCS(検索!D$7),DBCS(C383))),検索!D$7=""),0,1)</f>
        <v>0</v>
      </c>
      <c r="AC383" s="20">
        <f>IF(OR(ISERROR(FIND(検索!E$7,D383)),検索!E$7=""),0,1)</f>
        <v>0</v>
      </c>
      <c r="AD383" s="20">
        <f>IF(OR(ISERROR(FIND(検索!F$7,E383)),検索!F$7=""),0,1)</f>
        <v>0</v>
      </c>
      <c r="AE383" s="20">
        <f>IF(OR(ISERROR(FIND(検索!G$7,F383)),検索!G$7=""),0,1)</f>
        <v>0</v>
      </c>
      <c r="AF383" s="22">
        <f>IF(OR(検索!J$7="00000",AA383&amp;AB383&amp;AC383&amp;AD383&amp;AE383&lt;&gt;検索!J$7),0,1)</f>
        <v>0</v>
      </c>
      <c r="AG383" s="23">
        <f t="shared" si="23"/>
        <v>0</v>
      </c>
      <c r="AH383" s="20">
        <f>IF(検索!K$3=0,R383,S383)</f>
        <v>0</v>
      </c>
      <c r="AI383" s="20">
        <f>IF(検索!K$5=0,Y383,Z383)</f>
        <v>0</v>
      </c>
      <c r="AJ383" s="20">
        <f>IF(検索!K$7=0,AF383,AG383)</f>
        <v>0</v>
      </c>
      <c r="AK383" s="38">
        <f>IF(IF(検索!J$5="00000",AH383,IF(検索!K$4=0,AH383+AI383,AH383*AI383)*IF(AND(検索!K$6=1,検索!J$7&lt;&gt;"00000"),AJ383,1)+IF(AND(検索!K$6=0,検索!J$7&lt;&gt;"00000"),AJ383,0))&gt;0,MAX($AK$2:AK382)+1,0)</f>
        <v>0</v>
      </c>
    </row>
    <row r="384" spans="7:37" ht="13.5" customHeight="1" x14ac:dyDescent="0.15">
      <c r="G384" s="3">
        <v>383</v>
      </c>
      <c r="H384" s="187">
        <f t="shared" si="20"/>
        <v>0</v>
      </c>
      <c r="I384" s="42"/>
      <c r="M384" s="21">
        <f>IF(OR(ISERROR(FIND(DBCS(検索!C$3),DBCS(B384))),検索!C$3=""),0,1)</f>
        <v>0</v>
      </c>
      <c r="N384" s="22">
        <f>IF(OR(ISERROR(FIND(DBCS(検索!D$3),DBCS(C384))),検索!D$3=""),0,1)</f>
        <v>0</v>
      </c>
      <c r="O384" s="22">
        <f>IF(OR(ISERROR(FIND(検索!E$3,D384)),検索!E$3=""),0,1)</f>
        <v>0</v>
      </c>
      <c r="P384" s="20">
        <f>IF(OR(ISERROR(FIND(検索!F$3,E384)),検索!F$3=""),0,1)</f>
        <v>0</v>
      </c>
      <c r="Q384" s="20">
        <f>IF(OR(ISERROR(FIND(検索!G$3,F384)),検索!G$3=""),0,1)</f>
        <v>0</v>
      </c>
      <c r="R384" s="20">
        <f>IF(OR(検索!J$3="00000",M384&amp;N384&amp;O384&amp;P384&amp;Q384&lt;&gt;検索!J$3),0,1)</f>
        <v>0</v>
      </c>
      <c r="S384" s="20">
        <f t="shared" si="21"/>
        <v>0</v>
      </c>
      <c r="T384" s="21">
        <f>IF(OR(ISERROR(FIND(DBCS(検索!C$5),DBCS(B384))),検索!C$5=""),0,1)</f>
        <v>0</v>
      </c>
      <c r="U384" s="22">
        <f>IF(OR(ISERROR(FIND(DBCS(検索!D$5),DBCS(C384))),検索!D$5=""),0,1)</f>
        <v>0</v>
      </c>
      <c r="V384" s="22">
        <f>IF(OR(ISERROR(FIND(検索!E$5,D384)),検索!E$5=""),0,1)</f>
        <v>0</v>
      </c>
      <c r="W384" s="22">
        <f>IF(OR(ISERROR(FIND(検索!F$5,E384)),検索!F$5=""),0,1)</f>
        <v>0</v>
      </c>
      <c r="X384" s="22">
        <f>IF(OR(ISERROR(FIND(検索!G$5,F384)),検索!G$5=""),0,1)</f>
        <v>0</v>
      </c>
      <c r="Y384" s="20">
        <f>IF(OR(検索!J$5="00000",T384&amp;U384&amp;V384&amp;W384&amp;X384&lt;&gt;検索!J$5),0,1)</f>
        <v>0</v>
      </c>
      <c r="Z384" s="23">
        <f t="shared" si="22"/>
        <v>0</v>
      </c>
      <c r="AA384" s="20">
        <f>IF(OR(ISERROR(FIND(DBCS(検索!C$7),DBCS(B384))),検索!C$7=""),0,1)</f>
        <v>0</v>
      </c>
      <c r="AB384" s="20">
        <f>IF(OR(ISERROR(FIND(DBCS(検索!D$7),DBCS(C384))),検索!D$7=""),0,1)</f>
        <v>0</v>
      </c>
      <c r="AC384" s="20">
        <f>IF(OR(ISERROR(FIND(検索!E$7,D384)),検索!E$7=""),0,1)</f>
        <v>0</v>
      </c>
      <c r="AD384" s="20">
        <f>IF(OR(ISERROR(FIND(検索!F$7,E384)),検索!F$7=""),0,1)</f>
        <v>0</v>
      </c>
      <c r="AE384" s="20">
        <f>IF(OR(ISERROR(FIND(検索!G$7,F384)),検索!G$7=""),0,1)</f>
        <v>0</v>
      </c>
      <c r="AF384" s="22">
        <f>IF(OR(検索!J$7="00000",AA384&amp;AB384&amp;AC384&amp;AD384&amp;AE384&lt;&gt;検索!J$7),0,1)</f>
        <v>0</v>
      </c>
      <c r="AG384" s="23">
        <f t="shared" si="23"/>
        <v>0</v>
      </c>
      <c r="AH384" s="20">
        <f>IF(検索!K$3=0,R384,S384)</f>
        <v>0</v>
      </c>
      <c r="AI384" s="20">
        <f>IF(検索!K$5=0,Y384,Z384)</f>
        <v>0</v>
      </c>
      <c r="AJ384" s="20">
        <f>IF(検索!K$7=0,AF384,AG384)</f>
        <v>0</v>
      </c>
      <c r="AK384" s="38">
        <f>IF(IF(検索!J$5="00000",AH384,IF(検索!K$4=0,AH384+AI384,AH384*AI384)*IF(AND(検索!K$6=1,検索!J$7&lt;&gt;"00000"),AJ384,1)+IF(AND(検索!K$6=0,検索!J$7&lt;&gt;"00000"),AJ384,0))&gt;0,MAX($AK$2:AK383)+1,0)</f>
        <v>0</v>
      </c>
    </row>
    <row r="385" spans="7:37" ht="13.5" customHeight="1" x14ac:dyDescent="0.15">
      <c r="G385" s="3">
        <v>384</v>
      </c>
      <c r="H385" s="187">
        <f t="shared" si="20"/>
        <v>0</v>
      </c>
      <c r="I385" s="42"/>
      <c r="M385" s="21">
        <f>IF(OR(ISERROR(FIND(DBCS(検索!C$3),DBCS(B385))),検索!C$3=""),0,1)</f>
        <v>0</v>
      </c>
      <c r="N385" s="22">
        <f>IF(OR(ISERROR(FIND(DBCS(検索!D$3),DBCS(C385))),検索!D$3=""),0,1)</f>
        <v>0</v>
      </c>
      <c r="O385" s="22">
        <f>IF(OR(ISERROR(FIND(検索!E$3,D385)),検索!E$3=""),0,1)</f>
        <v>0</v>
      </c>
      <c r="P385" s="20">
        <f>IF(OR(ISERROR(FIND(検索!F$3,E385)),検索!F$3=""),0,1)</f>
        <v>0</v>
      </c>
      <c r="Q385" s="20">
        <f>IF(OR(ISERROR(FIND(検索!G$3,F385)),検索!G$3=""),0,1)</f>
        <v>0</v>
      </c>
      <c r="R385" s="20">
        <f>IF(OR(検索!J$3="00000",M385&amp;N385&amp;O385&amp;P385&amp;Q385&lt;&gt;検索!J$3),0,1)</f>
        <v>0</v>
      </c>
      <c r="S385" s="20">
        <f t="shared" si="21"/>
        <v>0</v>
      </c>
      <c r="T385" s="21">
        <f>IF(OR(ISERROR(FIND(DBCS(検索!C$5),DBCS(B385))),検索!C$5=""),0,1)</f>
        <v>0</v>
      </c>
      <c r="U385" s="22">
        <f>IF(OR(ISERROR(FIND(DBCS(検索!D$5),DBCS(C385))),検索!D$5=""),0,1)</f>
        <v>0</v>
      </c>
      <c r="V385" s="22">
        <f>IF(OR(ISERROR(FIND(検索!E$5,D385)),検索!E$5=""),0,1)</f>
        <v>0</v>
      </c>
      <c r="W385" s="22">
        <f>IF(OR(ISERROR(FIND(検索!F$5,E385)),検索!F$5=""),0,1)</f>
        <v>0</v>
      </c>
      <c r="X385" s="22">
        <f>IF(OR(ISERROR(FIND(検索!G$5,F385)),検索!G$5=""),0,1)</f>
        <v>0</v>
      </c>
      <c r="Y385" s="20">
        <f>IF(OR(検索!J$5="00000",T385&amp;U385&amp;V385&amp;W385&amp;X385&lt;&gt;検索!J$5),0,1)</f>
        <v>0</v>
      </c>
      <c r="Z385" s="23">
        <f t="shared" si="22"/>
        <v>0</v>
      </c>
      <c r="AA385" s="20">
        <f>IF(OR(ISERROR(FIND(DBCS(検索!C$7),DBCS(B385))),検索!C$7=""),0,1)</f>
        <v>0</v>
      </c>
      <c r="AB385" s="20">
        <f>IF(OR(ISERROR(FIND(DBCS(検索!D$7),DBCS(C385))),検索!D$7=""),0,1)</f>
        <v>0</v>
      </c>
      <c r="AC385" s="20">
        <f>IF(OR(ISERROR(FIND(検索!E$7,D385)),検索!E$7=""),0,1)</f>
        <v>0</v>
      </c>
      <c r="AD385" s="20">
        <f>IF(OR(ISERROR(FIND(検索!F$7,E385)),検索!F$7=""),0,1)</f>
        <v>0</v>
      </c>
      <c r="AE385" s="20">
        <f>IF(OR(ISERROR(FIND(検索!G$7,F385)),検索!G$7=""),0,1)</f>
        <v>0</v>
      </c>
      <c r="AF385" s="22">
        <f>IF(OR(検索!J$7="00000",AA385&amp;AB385&amp;AC385&amp;AD385&amp;AE385&lt;&gt;検索!J$7),0,1)</f>
        <v>0</v>
      </c>
      <c r="AG385" s="23">
        <f t="shared" si="23"/>
        <v>0</v>
      </c>
      <c r="AH385" s="20">
        <f>IF(検索!K$3=0,R385,S385)</f>
        <v>0</v>
      </c>
      <c r="AI385" s="20">
        <f>IF(検索!K$5=0,Y385,Z385)</f>
        <v>0</v>
      </c>
      <c r="AJ385" s="20">
        <f>IF(検索!K$7=0,AF385,AG385)</f>
        <v>0</v>
      </c>
      <c r="AK385" s="38">
        <f>IF(IF(検索!J$5="00000",AH385,IF(検索!K$4=0,AH385+AI385,AH385*AI385)*IF(AND(検索!K$6=1,検索!J$7&lt;&gt;"00000"),AJ385,1)+IF(AND(検索!K$6=0,検索!J$7&lt;&gt;"00000"),AJ385,0))&gt;0,MAX($AK$2:AK384)+1,0)</f>
        <v>0</v>
      </c>
    </row>
    <row r="386" spans="7:37" ht="13.5" customHeight="1" x14ac:dyDescent="0.15">
      <c r="G386" s="3">
        <v>385</v>
      </c>
      <c r="H386" s="187">
        <f t="shared" si="20"/>
        <v>0</v>
      </c>
      <c r="I386" s="42"/>
      <c r="M386" s="21">
        <f>IF(OR(ISERROR(FIND(DBCS(検索!C$3),DBCS(B386))),検索!C$3=""),0,1)</f>
        <v>0</v>
      </c>
      <c r="N386" s="22">
        <f>IF(OR(ISERROR(FIND(DBCS(検索!D$3),DBCS(C386))),検索!D$3=""),0,1)</f>
        <v>0</v>
      </c>
      <c r="O386" s="22">
        <f>IF(OR(ISERROR(FIND(検索!E$3,D386)),検索!E$3=""),0,1)</f>
        <v>0</v>
      </c>
      <c r="P386" s="20">
        <f>IF(OR(ISERROR(FIND(検索!F$3,E386)),検索!F$3=""),0,1)</f>
        <v>0</v>
      </c>
      <c r="Q386" s="20">
        <f>IF(OR(ISERROR(FIND(検索!G$3,F386)),検索!G$3=""),0,1)</f>
        <v>0</v>
      </c>
      <c r="R386" s="20">
        <f>IF(OR(検索!J$3="00000",M386&amp;N386&amp;O386&amp;P386&amp;Q386&lt;&gt;検索!J$3),0,1)</f>
        <v>0</v>
      </c>
      <c r="S386" s="20">
        <f t="shared" si="21"/>
        <v>0</v>
      </c>
      <c r="T386" s="21">
        <f>IF(OR(ISERROR(FIND(DBCS(検索!C$5),DBCS(B386))),検索!C$5=""),0,1)</f>
        <v>0</v>
      </c>
      <c r="U386" s="22">
        <f>IF(OR(ISERROR(FIND(DBCS(検索!D$5),DBCS(C386))),検索!D$5=""),0,1)</f>
        <v>0</v>
      </c>
      <c r="V386" s="22">
        <f>IF(OR(ISERROR(FIND(検索!E$5,D386)),検索!E$5=""),0,1)</f>
        <v>0</v>
      </c>
      <c r="W386" s="22">
        <f>IF(OR(ISERROR(FIND(検索!F$5,E386)),検索!F$5=""),0,1)</f>
        <v>0</v>
      </c>
      <c r="X386" s="22">
        <f>IF(OR(ISERROR(FIND(検索!G$5,F386)),検索!G$5=""),0,1)</f>
        <v>0</v>
      </c>
      <c r="Y386" s="20">
        <f>IF(OR(検索!J$5="00000",T386&amp;U386&amp;V386&amp;W386&amp;X386&lt;&gt;検索!J$5),0,1)</f>
        <v>0</v>
      </c>
      <c r="Z386" s="23">
        <f t="shared" si="22"/>
        <v>0</v>
      </c>
      <c r="AA386" s="20">
        <f>IF(OR(ISERROR(FIND(DBCS(検索!C$7),DBCS(B386))),検索!C$7=""),0,1)</f>
        <v>0</v>
      </c>
      <c r="AB386" s="20">
        <f>IF(OR(ISERROR(FIND(DBCS(検索!D$7),DBCS(C386))),検索!D$7=""),0,1)</f>
        <v>0</v>
      </c>
      <c r="AC386" s="20">
        <f>IF(OR(ISERROR(FIND(検索!E$7,D386)),検索!E$7=""),0,1)</f>
        <v>0</v>
      </c>
      <c r="AD386" s="20">
        <f>IF(OR(ISERROR(FIND(検索!F$7,E386)),検索!F$7=""),0,1)</f>
        <v>0</v>
      </c>
      <c r="AE386" s="20">
        <f>IF(OR(ISERROR(FIND(検索!G$7,F386)),検索!G$7=""),0,1)</f>
        <v>0</v>
      </c>
      <c r="AF386" s="22">
        <f>IF(OR(検索!J$7="00000",AA386&amp;AB386&amp;AC386&amp;AD386&amp;AE386&lt;&gt;検索!J$7),0,1)</f>
        <v>0</v>
      </c>
      <c r="AG386" s="23">
        <f t="shared" si="23"/>
        <v>0</v>
      </c>
      <c r="AH386" s="20">
        <f>IF(検索!K$3=0,R386,S386)</f>
        <v>0</v>
      </c>
      <c r="AI386" s="20">
        <f>IF(検索!K$5=0,Y386,Z386)</f>
        <v>0</v>
      </c>
      <c r="AJ386" s="20">
        <f>IF(検索!K$7=0,AF386,AG386)</f>
        <v>0</v>
      </c>
      <c r="AK386" s="38">
        <f>IF(IF(検索!J$5="00000",AH386,IF(検索!K$4=0,AH386+AI386,AH386*AI386)*IF(AND(検索!K$6=1,検索!J$7&lt;&gt;"00000"),AJ386,1)+IF(AND(検索!K$6=0,検索!J$7&lt;&gt;"00000"),AJ386,0))&gt;0,MAX($AK$2:AK385)+1,0)</f>
        <v>0</v>
      </c>
    </row>
    <row r="387" spans="7:37" ht="13.5" customHeight="1" x14ac:dyDescent="0.15">
      <c r="G387" s="3">
        <v>386</v>
      </c>
      <c r="H387" s="187">
        <f t="shared" ref="H387:H450" si="24">SUMIF(B$2:B$500,B387,J$2:J$500)</f>
        <v>0</v>
      </c>
      <c r="I387" s="42"/>
      <c r="M387" s="21">
        <f>IF(OR(ISERROR(FIND(DBCS(検索!C$3),DBCS(B387))),検索!C$3=""),0,1)</f>
        <v>0</v>
      </c>
      <c r="N387" s="22">
        <f>IF(OR(ISERROR(FIND(DBCS(検索!D$3),DBCS(C387))),検索!D$3=""),0,1)</f>
        <v>0</v>
      </c>
      <c r="O387" s="22">
        <f>IF(OR(ISERROR(FIND(検索!E$3,D387)),検索!E$3=""),0,1)</f>
        <v>0</v>
      </c>
      <c r="P387" s="20">
        <f>IF(OR(ISERROR(FIND(検索!F$3,E387)),検索!F$3=""),0,1)</f>
        <v>0</v>
      </c>
      <c r="Q387" s="20">
        <f>IF(OR(ISERROR(FIND(検索!G$3,F387)),検索!G$3=""),0,1)</f>
        <v>0</v>
      </c>
      <c r="R387" s="20">
        <f>IF(OR(検索!J$3="00000",M387&amp;N387&amp;O387&amp;P387&amp;Q387&lt;&gt;検索!J$3),0,1)</f>
        <v>0</v>
      </c>
      <c r="S387" s="20">
        <f t="shared" ref="S387:S404" si="25">IF(SUM(M387:Q387)=0,0,1)</f>
        <v>0</v>
      </c>
      <c r="T387" s="21">
        <f>IF(OR(ISERROR(FIND(DBCS(検索!C$5),DBCS(B387))),検索!C$5=""),0,1)</f>
        <v>0</v>
      </c>
      <c r="U387" s="22">
        <f>IF(OR(ISERROR(FIND(DBCS(検索!D$5),DBCS(C387))),検索!D$5=""),0,1)</f>
        <v>0</v>
      </c>
      <c r="V387" s="22">
        <f>IF(OR(ISERROR(FIND(検索!E$5,D387)),検索!E$5=""),0,1)</f>
        <v>0</v>
      </c>
      <c r="W387" s="22">
        <f>IF(OR(ISERROR(FIND(検索!F$5,E387)),検索!F$5=""),0,1)</f>
        <v>0</v>
      </c>
      <c r="X387" s="22">
        <f>IF(OR(ISERROR(FIND(検索!G$5,F387)),検索!G$5=""),0,1)</f>
        <v>0</v>
      </c>
      <c r="Y387" s="20">
        <f>IF(OR(検索!J$5="00000",T387&amp;U387&amp;V387&amp;W387&amp;X387&lt;&gt;検索!J$5),0,1)</f>
        <v>0</v>
      </c>
      <c r="Z387" s="23">
        <f t="shared" ref="Z387:Z404" si="26">IF(SUM(T387:X387)=0,0,1)</f>
        <v>0</v>
      </c>
      <c r="AA387" s="20">
        <f>IF(OR(ISERROR(FIND(DBCS(検索!C$7),DBCS(B387))),検索!C$7=""),0,1)</f>
        <v>0</v>
      </c>
      <c r="AB387" s="20">
        <f>IF(OR(ISERROR(FIND(DBCS(検索!D$7),DBCS(C387))),検索!D$7=""),0,1)</f>
        <v>0</v>
      </c>
      <c r="AC387" s="20">
        <f>IF(OR(ISERROR(FIND(検索!E$7,D387)),検索!E$7=""),0,1)</f>
        <v>0</v>
      </c>
      <c r="AD387" s="20">
        <f>IF(OR(ISERROR(FIND(検索!F$7,E387)),検索!F$7=""),0,1)</f>
        <v>0</v>
      </c>
      <c r="AE387" s="20">
        <f>IF(OR(ISERROR(FIND(検索!G$7,F387)),検索!G$7=""),0,1)</f>
        <v>0</v>
      </c>
      <c r="AF387" s="22">
        <f>IF(OR(検索!J$7="00000",AA387&amp;AB387&amp;AC387&amp;AD387&amp;AE387&lt;&gt;検索!J$7),0,1)</f>
        <v>0</v>
      </c>
      <c r="AG387" s="23">
        <f t="shared" ref="AG387:AG404" si="27">IF(SUM(AA387:AE387)=0,0,1)</f>
        <v>0</v>
      </c>
      <c r="AH387" s="20">
        <f>IF(検索!K$3=0,R387,S387)</f>
        <v>0</v>
      </c>
      <c r="AI387" s="20">
        <f>IF(検索!K$5=0,Y387,Z387)</f>
        <v>0</v>
      </c>
      <c r="AJ387" s="20">
        <f>IF(検索!K$7=0,AF387,AG387)</f>
        <v>0</v>
      </c>
      <c r="AK387" s="38">
        <f>IF(IF(検索!J$5="00000",AH387,IF(検索!K$4=0,AH387+AI387,AH387*AI387)*IF(AND(検索!K$6=1,検索!J$7&lt;&gt;"00000"),AJ387,1)+IF(AND(検索!K$6=0,検索!J$7&lt;&gt;"00000"),AJ387,0))&gt;0,MAX($AK$2:AK386)+1,0)</f>
        <v>0</v>
      </c>
    </row>
    <row r="388" spans="7:37" ht="13.5" customHeight="1" x14ac:dyDescent="0.15">
      <c r="G388" s="3">
        <v>387</v>
      </c>
      <c r="H388" s="187">
        <f t="shared" si="24"/>
        <v>0</v>
      </c>
      <c r="I388" s="42"/>
      <c r="M388" s="21">
        <f>IF(OR(ISERROR(FIND(DBCS(検索!C$3),DBCS(B388))),検索!C$3=""),0,1)</f>
        <v>0</v>
      </c>
      <c r="N388" s="22">
        <f>IF(OR(ISERROR(FIND(DBCS(検索!D$3),DBCS(C388))),検索!D$3=""),0,1)</f>
        <v>0</v>
      </c>
      <c r="O388" s="22">
        <f>IF(OR(ISERROR(FIND(検索!E$3,D388)),検索!E$3=""),0,1)</f>
        <v>0</v>
      </c>
      <c r="P388" s="20">
        <f>IF(OR(ISERROR(FIND(検索!F$3,E388)),検索!F$3=""),0,1)</f>
        <v>0</v>
      </c>
      <c r="Q388" s="20">
        <f>IF(OR(ISERROR(FIND(検索!G$3,F388)),検索!G$3=""),0,1)</f>
        <v>0</v>
      </c>
      <c r="R388" s="20">
        <f>IF(OR(検索!J$3="00000",M388&amp;N388&amp;O388&amp;P388&amp;Q388&lt;&gt;検索!J$3),0,1)</f>
        <v>0</v>
      </c>
      <c r="S388" s="20">
        <f t="shared" si="25"/>
        <v>0</v>
      </c>
      <c r="T388" s="21">
        <f>IF(OR(ISERROR(FIND(DBCS(検索!C$5),DBCS(B388))),検索!C$5=""),0,1)</f>
        <v>0</v>
      </c>
      <c r="U388" s="22">
        <f>IF(OR(ISERROR(FIND(DBCS(検索!D$5),DBCS(C388))),検索!D$5=""),0,1)</f>
        <v>0</v>
      </c>
      <c r="V388" s="22">
        <f>IF(OR(ISERROR(FIND(検索!E$5,D388)),検索!E$5=""),0,1)</f>
        <v>0</v>
      </c>
      <c r="W388" s="22">
        <f>IF(OR(ISERROR(FIND(検索!F$5,E388)),検索!F$5=""),0,1)</f>
        <v>0</v>
      </c>
      <c r="X388" s="22">
        <f>IF(OR(ISERROR(FIND(検索!G$5,F388)),検索!G$5=""),0,1)</f>
        <v>0</v>
      </c>
      <c r="Y388" s="20">
        <f>IF(OR(検索!J$5="00000",T388&amp;U388&amp;V388&amp;W388&amp;X388&lt;&gt;検索!J$5),0,1)</f>
        <v>0</v>
      </c>
      <c r="Z388" s="23">
        <f t="shared" si="26"/>
        <v>0</v>
      </c>
      <c r="AA388" s="20">
        <f>IF(OR(ISERROR(FIND(DBCS(検索!C$7),DBCS(B388))),検索!C$7=""),0,1)</f>
        <v>0</v>
      </c>
      <c r="AB388" s="20">
        <f>IF(OR(ISERROR(FIND(DBCS(検索!D$7),DBCS(C388))),検索!D$7=""),0,1)</f>
        <v>0</v>
      </c>
      <c r="AC388" s="20">
        <f>IF(OR(ISERROR(FIND(検索!E$7,D388)),検索!E$7=""),0,1)</f>
        <v>0</v>
      </c>
      <c r="AD388" s="20">
        <f>IF(OR(ISERROR(FIND(検索!F$7,E388)),検索!F$7=""),0,1)</f>
        <v>0</v>
      </c>
      <c r="AE388" s="20">
        <f>IF(OR(ISERROR(FIND(検索!G$7,F388)),検索!G$7=""),0,1)</f>
        <v>0</v>
      </c>
      <c r="AF388" s="22">
        <f>IF(OR(検索!J$7="00000",AA388&amp;AB388&amp;AC388&amp;AD388&amp;AE388&lt;&gt;検索!J$7),0,1)</f>
        <v>0</v>
      </c>
      <c r="AG388" s="23">
        <f t="shared" si="27"/>
        <v>0</v>
      </c>
      <c r="AH388" s="20">
        <f>IF(検索!K$3=0,R388,S388)</f>
        <v>0</v>
      </c>
      <c r="AI388" s="20">
        <f>IF(検索!K$5=0,Y388,Z388)</f>
        <v>0</v>
      </c>
      <c r="AJ388" s="20">
        <f>IF(検索!K$7=0,AF388,AG388)</f>
        <v>0</v>
      </c>
      <c r="AK388" s="38">
        <f>IF(IF(検索!J$5="00000",AH388,IF(検索!K$4=0,AH388+AI388,AH388*AI388)*IF(AND(検索!K$6=1,検索!J$7&lt;&gt;"00000"),AJ388,1)+IF(AND(検索!K$6=0,検索!J$7&lt;&gt;"00000"),AJ388,0))&gt;0,MAX($AK$2:AK387)+1,0)</f>
        <v>0</v>
      </c>
    </row>
    <row r="389" spans="7:37" ht="13.5" customHeight="1" x14ac:dyDescent="0.15">
      <c r="G389" s="3">
        <v>388</v>
      </c>
      <c r="H389" s="187">
        <f t="shared" si="24"/>
        <v>0</v>
      </c>
      <c r="I389" s="42"/>
      <c r="M389" s="21">
        <f>IF(OR(ISERROR(FIND(DBCS(検索!C$3),DBCS(B389))),検索!C$3=""),0,1)</f>
        <v>0</v>
      </c>
      <c r="N389" s="22">
        <f>IF(OR(ISERROR(FIND(DBCS(検索!D$3),DBCS(C389))),検索!D$3=""),0,1)</f>
        <v>0</v>
      </c>
      <c r="O389" s="22">
        <f>IF(OR(ISERROR(FIND(検索!E$3,D389)),検索!E$3=""),0,1)</f>
        <v>0</v>
      </c>
      <c r="P389" s="20">
        <f>IF(OR(ISERROR(FIND(検索!F$3,E389)),検索!F$3=""),0,1)</f>
        <v>0</v>
      </c>
      <c r="Q389" s="20">
        <f>IF(OR(ISERROR(FIND(検索!G$3,F389)),検索!G$3=""),0,1)</f>
        <v>0</v>
      </c>
      <c r="R389" s="20">
        <f>IF(OR(検索!J$3="00000",M389&amp;N389&amp;O389&amp;P389&amp;Q389&lt;&gt;検索!J$3),0,1)</f>
        <v>0</v>
      </c>
      <c r="S389" s="20">
        <f t="shared" si="25"/>
        <v>0</v>
      </c>
      <c r="T389" s="21">
        <f>IF(OR(ISERROR(FIND(DBCS(検索!C$5),DBCS(B389))),検索!C$5=""),0,1)</f>
        <v>0</v>
      </c>
      <c r="U389" s="22">
        <f>IF(OR(ISERROR(FIND(DBCS(検索!D$5),DBCS(C389))),検索!D$5=""),0,1)</f>
        <v>0</v>
      </c>
      <c r="V389" s="22">
        <f>IF(OR(ISERROR(FIND(検索!E$5,D389)),検索!E$5=""),0,1)</f>
        <v>0</v>
      </c>
      <c r="W389" s="22">
        <f>IF(OR(ISERROR(FIND(検索!F$5,E389)),検索!F$5=""),0,1)</f>
        <v>0</v>
      </c>
      <c r="X389" s="22">
        <f>IF(OR(ISERROR(FIND(検索!G$5,F389)),検索!G$5=""),0,1)</f>
        <v>0</v>
      </c>
      <c r="Y389" s="20">
        <f>IF(OR(検索!J$5="00000",T389&amp;U389&amp;V389&amp;W389&amp;X389&lt;&gt;検索!J$5),0,1)</f>
        <v>0</v>
      </c>
      <c r="Z389" s="23">
        <f t="shared" si="26"/>
        <v>0</v>
      </c>
      <c r="AA389" s="20">
        <f>IF(OR(ISERROR(FIND(DBCS(検索!C$7),DBCS(B389))),検索!C$7=""),0,1)</f>
        <v>0</v>
      </c>
      <c r="AB389" s="20">
        <f>IF(OR(ISERROR(FIND(DBCS(検索!D$7),DBCS(C389))),検索!D$7=""),0,1)</f>
        <v>0</v>
      </c>
      <c r="AC389" s="20">
        <f>IF(OR(ISERROR(FIND(検索!E$7,D389)),検索!E$7=""),0,1)</f>
        <v>0</v>
      </c>
      <c r="AD389" s="20">
        <f>IF(OR(ISERROR(FIND(検索!F$7,E389)),検索!F$7=""),0,1)</f>
        <v>0</v>
      </c>
      <c r="AE389" s="20">
        <f>IF(OR(ISERROR(FIND(検索!G$7,F389)),検索!G$7=""),0,1)</f>
        <v>0</v>
      </c>
      <c r="AF389" s="22">
        <f>IF(OR(検索!J$7="00000",AA389&amp;AB389&amp;AC389&amp;AD389&amp;AE389&lt;&gt;検索!J$7),0,1)</f>
        <v>0</v>
      </c>
      <c r="AG389" s="23">
        <f t="shared" si="27"/>
        <v>0</v>
      </c>
      <c r="AH389" s="20">
        <f>IF(検索!K$3=0,R389,S389)</f>
        <v>0</v>
      </c>
      <c r="AI389" s="20">
        <f>IF(検索!K$5=0,Y389,Z389)</f>
        <v>0</v>
      </c>
      <c r="AJ389" s="20">
        <f>IF(検索!K$7=0,AF389,AG389)</f>
        <v>0</v>
      </c>
      <c r="AK389" s="38">
        <f>IF(IF(検索!J$5="00000",AH389,IF(検索!K$4=0,AH389+AI389,AH389*AI389)*IF(AND(検索!K$6=1,検索!J$7&lt;&gt;"00000"),AJ389,1)+IF(AND(検索!K$6=0,検索!J$7&lt;&gt;"00000"),AJ389,0))&gt;0,MAX($AK$2:AK388)+1,0)</f>
        <v>0</v>
      </c>
    </row>
    <row r="390" spans="7:37" ht="13.5" customHeight="1" x14ac:dyDescent="0.15">
      <c r="G390" s="3">
        <v>389</v>
      </c>
      <c r="H390" s="187">
        <f t="shared" si="24"/>
        <v>0</v>
      </c>
      <c r="I390" s="42"/>
      <c r="M390" s="21">
        <f>IF(OR(ISERROR(FIND(DBCS(検索!C$3),DBCS(B390))),検索!C$3=""),0,1)</f>
        <v>0</v>
      </c>
      <c r="N390" s="22">
        <f>IF(OR(ISERROR(FIND(DBCS(検索!D$3),DBCS(C390))),検索!D$3=""),0,1)</f>
        <v>0</v>
      </c>
      <c r="O390" s="22">
        <f>IF(OR(ISERROR(FIND(検索!E$3,D390)),検索!E$3=""),0,1)</f>
        <v>0</v>
      </c>
      <c r="P390" s="20">
        <f>IF(OR(ISERROR(FIND(検索!F$3,E390)),検索!F$3=""),0,1)</f>
        <v>0</v>
      </c>
      <c r="Q390" s="20">
        <f>IF(OR(ISERROR(FIND(検索!G$3,F390)),検索!G$3=""),0,1)</f>
        <v>0</v>
      </c>
      <c r="R390" s="20">
        <f>IF(OR(検索!J$3="00000",M390&amp;N390&amp;O390&amp;P390&amp;Q390&lt;&gt;検索!J$3),0,1)</f>
        <v>0</v>
      </c>
      <c r="S390" s="20">
        <f t="shared" si="25"/>
        <v>0</v>
      </c>
      <c r="T390" s="21">
        <f>IF(OR(ISERROR(FIND(DBCS(検索!C$5),DBCS(B390))),検索!C$5=""),0,1)</f>
        <v>0</v>
      </c>
      <c r="U390" s="22">
        <f>IF(OR(ISERROR(FIND(DBCS(検索!D$5),DBCS(C390))),検索!D$5=""),0,1)</f>
        <v>0</v>
      </c>
      <c r="V390" s="22">
        <f>IF(OR(ISERROR(FIND(検索!E$5,D390)),検索!E$5=""),0,1)</f>
        <v>0</v>
      </c>
      <c r="W390" s="22">
        <f>IF(OR(ISERROR(FIND(検索!F$5,E390)),検索!F$5=""),0,1)</f>
        <v>0</v>
      </c>
      <c r="X390" s="22">
        <f>IF(OR(ISERROR(FIND(検索!G$5,F390)),検索!G$5=""),0,1)</f>
        <v>0</v>
      </c>
      <c r="Y390" s="20">
        <f>IF(OR(検索!J$5="00000",T390&amp;U390&amp;V390&amp;W390&amp;X390&lt;&gt;検索!J$5),0,1)</f>
        <v>0</v>
      </c>
      <c r="Z390" s="23">
        <f t="shared" si="26"/>
        <v>0</v>
      </c>
      <c r="AA390" s="20">
        <f>IF(OR(ISERROR(FIND(DBCS(検索!C$7),DBCS(B390))),検索!C$7=""),0,1)</f>
        <v>0</v>
      </c>
      <c r="AB390" s="20">
        <f>IF(OR(ISERROR(FIND(DBCS(検索!D$7),DBCS(C390))),検索!D$7=""),0,1)</f>
        <v>0</v>
      </c>
      <c r="AC390" s="20">
        <f>IF(OR(ISERROR(FIND(検索!E$7,D390)),検索!E$7=""),0,1)</f>
        <v>0</v>
      </c>
      <c r="AD390" s="20">
        <f>IF(OR(ISERROR(FIND(検索!F$7,E390)),検索!F$7=""),0,1)</f>
        <v>0</v>
      </c>
      <c r="AE390" s="20">
        <f>IF(OR(ISERROR(FIND(検索!G$7,F390)),検索!G$7=""),0,1)</f>
        <v>0</v>
      </c>
      <c r="AF390" s="22">
        <f>IF(OR(検索!J$7="00000",AA390&amp;AB390&amp;AC390&amp;AD390&amp;AE390&lt;&gt;検索!J$7),0,1)</f>
        <v>0</v>
      </c>
      <c r="AG390" s="23">
        <f t="shared" si="27"/>
        <v>0</v>
      </c>
      <c r="AH390" s="20">
        <f>IF(検索!K$3=0,R390,S390)</f>
        <v>0</v>
      </c>
      <c r="AI390" s="20">
        <f>IF(検索!K$5=0,Y390,Z390)</f>
        <v>0</v>
      </c>
      <c r="AJ390" s="20">
        <f>IF(検索!K$7=0,AF390,AG390)</f>
        <v>0</v>
      </c>
      <c r="AK390" s="38">
        <f>IF(IF(検索!J$5="00000",AH390,IF(検索!K$4=0,AH390+AI390,AH390*AI390)*IF(AND(検索!K$6=1,検索!J$7&lt;&gt;"00000"),AJ390,1)+IF(AND(検索!K$6=0,検索!J$7&lt;&gt;"00000"),AJ390,0))&gt;0,MAX($AK$2:AK389)+1,0)</f>
        <v>0</v>
      </c>
    </row>
    <row r="391" spans="7:37" ht="13.5" customHeight="1" x14ac:dyDescent="0.15">
      <c r="G391" s="3">
        <v>390</v>
      </c>
      <c r="H391" s="187">
        <f t="shared" si="24"/>
        <v>0</v>
      </c>
      <c r="I391" s="42"/>
      <c r="M391" s="21">
        <f>IF(OR(ISERROR(FIND(DBCS(検索!C$3),DBCS(B391))),検索!C$3=""),0,1)</f>
        <v>0</v>
      </c>
      <c r="N391" s="22">
        <f>IF(OR(ISERROR(FIND(DBCS(検索!D$3),DBCS(C391))),検索!D$3=""),0,1)</f>
        <v>0</v>
      </c>
      <c r="O391" s="22">
        <f>IF(OR(ISERROR(FIND(検索!E$3,D391)),検索!E$3=""),0,1)</f>
        <v>0</v>
      </c>
      <c r="P391" s="20">
        <f>IF(OR(ISERROR(FIND(検索!F$3,E391)),検索!F$3=""),0,1)</f>
        <v>0</v>
      </c>
      <c r="Q391" s="20">
        <f>IF(OR(ISERROR(FIND(検索!G$3,F391)),検索!G$3=""),0,1)</f>
        <v>0</v>
      </c>
      <c r="R391" s="20">
        <f>IF(OR(検索!J$3="00000",M391&amp;N391&amp;O391&amp;P391&amp;Q391&lt;&gt;検索!J$3),0,1)</f>
        <v>0</v>
      </c>
      <c r="S391" s="20">
        <f t="shared" si="25"/>
        <v>0</v>
      </c>
      <c r="T391" s="21">
        <f>IF(OR(ISERROR(FIND(DBCS(検索!C$5),DBCS(B391))),検索!C$5=""),0,1)</f>
        <v>0</v>
      </c>
      <c r="U391" s="22">
        <f>IF(OR(ISERROR(FIND(DBCS(検索!D$5),DBCS(C391))),検索!D$5=""),0,1)</f>
        <v>0</v>
      </c>
      <c r="V391" s="22">
        <f>IF(OR(ISERROR(FIND(検索!E$5,D391)),検索!E$5=""),0,1)</f>
        <v>0</v>
      </c>
      <c r="W391" s="22">
        <f>IF(OR(ISERROR(FIND(検索!F$5,E391)),検索!F$5=""),0,1)</f>
        <v>0</v>
      </c>
      <c r="X391" s="22">
        <f>IF(OR(ISERROR(FIND(検索!G$5,F391)),検索!G$5=""),0,1)</f>
        <v>0</v>
      </c>
      <c r="Y391" s="20">
        <f>IF(OR(検索!J$5="00000",T391&amp;U391&amp;V391&amp;W391&amp;X391&lt;&gt;検索!J$5),0,1)</f>
        <v>0</v>
      </c>
      <c r="Z391" s="23">
        <f t="shared" si="26"/>
        <v>0</v>
      </c>
      <c r="AA391" s="20">
        <f>IF(OR(ISERROR(FIND(DBCS(検索!C$7),DBCS(B391))),検索!C$7=""),0,1)</f>
        <v>0</v>
      </c>
      <c r="AB391" s="20">
        <f>IF(OR(ISERROR(FIND(DBCS(検索!D$7),DBCS(C391))),検索!D$7=""),0,1)</f>
        <v>0</v>
      </c>
      <c r="AC391" s="20">
        <f>IF(OR(ISERROR(FIND(検索!E$7,D391)),検索!E$7=""),0,1)</f>
        <v>0</v>
      </c>
      <c r="AD391" s="20">
        <f>IF(OR(ISERROR(FIND(検索!F$7,E391)),検索!F$7=""),0,1)</f>
        <v>0</v>
      </c>
      <c r="AE391" s="20">
        <f>IF(OR(ISERROR(FIND(検索!G$7,F391)),検索!G$7=""),0,1)</f>
        <v>0</v>
      </c>
      <c r="AF391" s="22">
        <f>IF(OR(検索!J$7="00000",AA391&amp;AB391&amp;AC391&amp;AD391&amp;AE391&lt;&gt;検索!J$7),0,1)</f>
        <v>0</v>
      </c>
      <c r="AG391" s="23">
        <f t="shared" si="27"/>
        <v>0</v>
      </c>
      <c r="AH391" s="20">
        <f>IF(検索!K$3=0,R391,S391)</f>
        <v>0</v>
      </c>
      <c r="AI391" s="20">
        <f>IF(検索!K$5=0,Y391,Z391)</f>
        <v>0</v>
      </c>
      <c r="AJ391" s="20">
        <f>IF(検索!K$7=0,AF391,AG391)</f>
        <v>0</v>
      </c>
      <c r="AK391" s="38">
        <f>IF(IF(検索!J$5="00000",AH391,IF(検索!K$4=0,AH391+AI391,AH391*AI391)*IF(AND(検索!K$6=1,検索!J$7&lt;&gt;"00000"),AJ391,1)+IF(AND(検索!K$6=0,検索!J$7&lt;&gt;"00000"),AJ391,0))&gt;0,MAX($AK$2:AK390)+1,0)</f>
        <v>0</v>
      </c>
    </row>
    <row r="392" spans="7:37" ht="13.5" customHeight="1" x14ac:dyDescent="0.15">
      <c r="G392" s="3">
        <v>391</v>
      </c>
      <c r="H392" s="187">
        <f t="shared" si="24"/>
        <v>0</v>
      </c>
      <c r="I392" s="42"/>
      <c r="M392" s="21">
        <f>IF(OR(ISERROR(FIND(DBCS(検索!C$3),DBCS(B392))),検索!C$3=""),0,1)</f>
        <v>0</v>
      </c>
      <c r="N392" s="22">
        <f>IF(OR(ISERROR(FIND(DBCS(検索!D$3),DBCS(C392))),検索!D$3=""),0,1)</f>
        <v>0</v>
      </c>
      <c r="O392" s="22">
        <f>IF(OR(ISERROR(FIND(検索!E$3,D392)),検索!E$3=""),0,1)</f>
        <v>0</v>
      </c>
      <c r="P392" s="20">
        <f>IF(OR(ISERROR(FIND(検索!F$3,E392)),検索!F$3=""),0,1)</f>
        <v>0</v>
      </c>
      <c r="Q392" s="20">
        <f>IF(OR(ISERROR(FIND(検索!G$3,F392)),検索!G$3=""),0,1)</f>
        <v>0</v>
      </c>
      <c r="R392" s="20">
        <f>IF(OR(検索!J$3="00000",M392&amp;N392&amp;O392&amp;P392&amp;Q392&lt;&gt;検索!J$3),0,1)</f>
        <v>0</v>
      </c>
      <c r="S392" s="20">
        <f t="shared" si="25"/>
        <v>0</v>
      </c>
      <c r="T392" s="21">
        <f>IF(OR(ISERROR(FIND(DBCS(検索!C$5),DBCS(B392))),検索!C$5=""),0,1)</f>
        <v>0</v>
      </c>
      <c r="U392" s="22">
        <f>IF(OR(ISERROR(FIND(DBCS(検索!D$5),DBCS(C392))),検索!D$5=""),0,1)</f>
        <v>0</v>
      </c>
      <c r="V392" s="22">
        <f>IF(OR(ISERROR(FIND(検索!E$5,D392)),検索!E$5=""),0,1)</f>
        <v>0</v>
      </c>
      <c r="W392" s="22">
        <f>IF(OR(ISERROR(FIND(検索!F$5,E392)),検索!F$5=""),0,1)</f>
        <v>0</v>
      </c>
      <c r="X392" s="22">
        <f>IF(OR(ISERROR(FIND(検索!G$5,F392)),検索!G$5=""),0,1)</f>
        <v>0</v>
      </c>
      <c r="Y392" s="20">
        <f>IF(OR(検索!J$5="00000",T392&amp;U392&amp;V392&amp;W392&amp;X392&lt;&gt;検索!J$5),0,1)</f>
        <v>0</v>
      </c>
      <c r="Z392" s="23">
        <f t="shared" si="26"/>
        <v>0</v>
      </c>
      <c r="AA392" s="20">
        <f>IF(OR(ISERROR(FIND(DBCS(検索!C$7),DBCS(B392))),検索!C$7=""),0,1)</f>
        <v>0</v>
      </c>
      <c r="AB392" s="20">
        <f>IF(OR(ISERROR(FIND(DBCS(検索!D$7),DBCS(C392))),検索!D$7=""),0,1)</f>
        <v>0</v>
      </c>
      <c r="AC392" s="20">
        <f>IF(OR(ISERROR(FIND(検索!E$7,D392)),検索!E$7=""),0,1)</f>
        <v>0</v>
      </c>
      <c r="AD392" s="20">
        <f>IF(OR(ISERROR(FIND(検索!F$7,E392)),検索!F$7=""),0,1)</f>
        <v>0</v>
      </c>
      <c r="AE392" s="20">
        <f>IF(OR(ISERROR(FIND(検索!G$7,F392)),検索!G$7=""),0,1)</f>
        <v>0</v>
      </c>
      <c r="AF392" s="22">
        <f>IF(OR(検索!J$7="00000",AA392&amp;AB392&amp;AC392&amp;AD392&amp;AE392&lt;&gt;検索!J$7),0,1)</f>
        <v>0</v>
      </c>
      <c r="AG392" s="23">
        <f t="shared" si="27"/>
        <v>0</v>
      </c>
      <c r="AH392" s="20">
        <f>IF(検索!K$3=0,R392,S392)</f>
        <v>0</v>
      </c>
      <c r="AI392" s="20">
        <f>IF(検索!K$5=0,Y392,Z392)</f>
        <v>0</v>
      </c>
      <c r="AJ392" s="20">
        <f>IF(検索!K$7=0,AF392,AG392)</f>
        <v>0</v>
      </c>
      <c r="AK392" s="38">
        <f>IF(IF(検索!J$5="00000",AH392,IF(検索!K$4=0,AH392+AI392,AH392*AI392)*IF(AND(検索!K$6=1,検索!J$7&lt;&gt;"00000"),AJ392,1)+IF(AND(検索!K$6=0,検索!J$7&lt;&gt;"00000"),AJ392,0))&gt;0,MAX($AK$2:AK391)+1,0)</f>
        <v>0</v>
      </c>
    </row>
    <row r="393" spans="7:37" ht="13.5" customHeight="1" x14ac:dyDescent="0.15">
      <c r="G393" s="3">
        <v>392</v>
      </c>
      <c r="H393" s="187">
        <f t="shared" si="24"/>
        <v>0</v>
      </c>
      <c r="I393" s="42"/>
      <c r="M393" s="21">
        <f>IF(OR(ISERROR(FIND(DBCS(検索!C$3),DBCS(B393))),検索!C$3=""),0,1)</f>
        <v>0</v>
      </c>
      <c r="N393" s="22">
        <f>IF(OR(ISERROR(FIND(DBCS(検索!D$3),DBCS(C393))),検索!D$3=""),0,1)</f>
        <v>0</v>
      </c>
      <c r="O393" s="22">
        <f>IF(OR(ISERROR(FIND(検索!E$3,D393)),検索!E$3=""),0,1)</f>
        <v>0</v>
      </c>
      <c r="P393" s="20">
        <f>IF(OR(ISERROR(FIND(検索!F$3,E393)),検索!F$3=""),0,1)</f>
        <v>0</v>
      </c>
      <c r="Q393" s="20">
        <f>IF(OR(ISERROR(FIND(検索!G$3,F393)),検索!G$3=""),0,1)</f>
        <v>0</v>
      </c>
      <c r="R393" s="20">
        <f>IF(OR(検索!J$3="00000",M393&amp;N393&amp;O393&amp;P393&amp;Q393&lt;&gt;検索!J$3),0,1)</f>
        <v>0</v>
      </c>
      <c r="S393" s="20">
        <f t="shared" si="25"/>
        <v>0</v>
      </c>
      <c r="T393" s="21">
        <f>IF(OR(ISERROR(FIND(DBCS(検索!C$5),DBCS(B393))),検索!C$5=""),0,1)</f>
        <v>0</v>
      </c>
      <c r="U393" s="22">
        <f>IF(OR(ISERROR(FIND(DBCS(検索!D$5),DBCS(C393))),検索!D$5=""),0,1)</f>
        <v>0</v>
      </c>
      <c r="V393" s="22">
        <f>IF(OR(ISERROR(FIND(検索!E$5,D393)),検索!E$5=""),0,1)</f>
        <v>0</v>
      </c>
      <c r="W393" s="22">
        <f>IF(OR(ISERROR(FIND(検索!F$5,E393)),検索!F$5=""),0,1)</f>
        <v>0</v>
      </c>
      <c r="X393" s="22">
        <f>IF(OR(ISERROR(FIND(検索!G$5,F393)),検索!G$5=""),0,1)</f>
        <v>0</v>
      </c>
      <c r="Y393" s="20">
        <f>IF(OR(検索!J$5="00000",T393&amp;U393&amp;V393&amp;W393&amp;X393&lt;&gt;検索!J$5),0,1)</f>
        <v>0</v>
      </c>
      <c r="Z393" s="23">
        <f t="shared" si="26"/>
        <v>0</v>
      </c>
      <c r="AA393" s="20">
        <f>IF(OR(ISERROR(FIND(DBCS(検索!C$7),DBCS(B393))),検索!C$7=""),0,1)</f>
        <v>0</v>
      </c>
      <c r="AB393" s="20">
        <f>IF(OR(ISERROR(FIND(DBCS(検索!D$7),DBCS(C393))),検索!D$7=""),0,1)</f>
        <v>0</v>
      </c>
      <c r="AC393" s="20">
        <f>IF(OR(ISERROR(FIND(検索!E$7,D393)),検索!E$7=""),0,1)</f>
        <v>0</v>
      </c>
      <c r="AD393" s="20">
        <f>IF(OR(ISERROR(FIND(検索!F$7,E393)),検索!F$7=""),0,1)</f>
        <v>0</v>
      </c>
      <c r="AE393" s="20">
        <f>IF(OR(ISERROR(FIND(検索!G$7,F393)),検索!G$7=""),0,1)</f>
        <v>0</v>
      </c>
      <c r="AF393" s="22">
        <f>IF(OR(検索!J$7="00000",AA393&amp;AB393&amp;AC393&amp;AD393&amp;AE393&lt;&gt;検索!J$7),0,1)</f>
        <v>0</v>
      </c>
      <c r="AG393" s="23">
        <f t="shared" si="27"/>
        <v>0</v>
      </c>
      <c r="AH393" s="20">
        <f>IF(検索!K$3=0,R393,S393)</f>
        <v>0</v>
      </c>
      <c r="AI393" s="20">
        <f>IF(検索!K$5=0,Y393,Z393)</f>
        <v>0</v>
      </c>
      <c r="AJ393" s="20">
        <f>IF(検索!K$7=0,AF393,AG393)</f>
        <v>0</v>
      </c>
      <c r="AK393" s="38">
        <f>IF(IF(検索!J$5="00000",AH393,IF(検索!K$4=0,AH393+AI393,AH393*AI393)*IF(AND(検索!K$6=1,検索!J$7&lt;&gt;"00000"),AJ393,1)+IF(AND(検索!K$6=0,検索!J$7&lt;&gt;"00000"),AJ393,0))&gt;0,MAX($AK$2:AK392)+1,0)</f>
        <v>0</v>
      </c>
    </row>
    <row r="394" spans="7:37" ht="13.5" customHeight="1" x14ac:dyDescent="0.15">
      <c r="G394" s="3">
        <v>393</v>
      </c>
      <c r="H394" s="187">
        <f t="shared" si="24"/>
        <v>0</v>
      </c>
      <c r="I394" s="42"/>
      <c r="M394" s="21">
        <f>IF(OR(ISERROR(FIND(DBCS(検索!C$3),DBCS(B394))),検索!C$3=""),0,1)</f>
        <v>0</v>
      </c>
      <c r="N394" s="22">
        <f>IF(OR(ISERROR(FIND(DBCS(検索!D$3),DBCS(C394))),検索!D$3=""),0,1)</f>
        <v>0</v>
      </c>
      <c r="O394" s="22">
        <f>IF(OR(ISERROR(FIND(検索!E$3,D394)),検索!E$3=""),0,1)</f>
        <v>0</v>
      </c>
      <c r="P394" s="20">
        <f>IF(OR(ISERROR(FIND(検索!F$3,E394)),検索!F$3=""),0,1)</f>
        <v>0</v>
      </c>
      <c r="Q394" s="20">
        <f>IF(OR(ISERROR(FIND(検索!G$3,F394)),検索!G$3=""),0,1)</f>
        <v>0</v>
      </c>
      <c r="R394" s="20">
        <f>IF(OR(検索!J$3="00000",M394&amp;N394&amp;O394&amp;P394&amp;Q394&lt;&gt;検索!J$3),0,1)</f>
        <v>0</v>
      </c>
      <c r="S394" s="20">
        <f t="shared" si="25"/>
        <v>0</v>
      </c>
      <c r="T394" s="21">
        <f>IF(OR(ISERROR(FIND(DBCS(検索!C$5),DBCS(B394))),検索!C$5=""),0,1)</f>
        <v>0</v>
      </c>
      <c r="U394" s="22">
        <f>IF(OR(ISERROR(FIND(DBCS(検索!D$5),DBCS(C394))),検索!D$5=""),0,1)</f>
        <v>0</v>
      </c>
      <c r="V394" s="22">
        <f>IF(OR(ISERROR(FIND(検索!E$5,D394)),検索!E$5=""),0,1)</f>
        <v>0</v>
      </c>
      <c r="W394" s="22">
        <f>IF(OR(ISERROR(FIND(検索!F$5,E394)),検索!F$5=""),0,1)</f>
        <v>0</v>
      </c>
      <c r="X394" s="22">
        <f>IF(OR(ISERROR(FIND(検索!G$5,F394)),検索!G$5=""),0,1)</f>
        <v>0</v>
      </c>
      <c r="Y394" s="20">
        <f>IF(OR(検索!J$5="00000",T394&amp;U394&amp;V394&amp;W394&amp;X394&lt;&gt;検索!J$5),0,1)</f>
        <v>0</v>
      </c>
      <c r="Z394" s="23">
        <f t="shared" si="26"/>
        <v>0</v>
      </c>
      <c r="AA394" s="20">
        <f>IF(OR(ISERROR(FIND(DBCS(検索!C$7),DBCS(B394))),検索!C$7=""),0,1)</f>
        <v>0</v>
      </c>
      <c r="AB394" s="20">
        <f>IF(OR(ISERROR(FIND(DBCS(検索!D$7),DBCS(C394))),検索!D$7=""),0,1)</f>
        <v>0</v>
      </c>
      <c r="AC394" s="20">
        <f>IF(OR(ISERROR(FIND(検索!E$7,D394)),検索!E$7=""),0,1)</f>
        <v>0</v>
      </c>
      <c r="AD394" s="20">
        <f>IF(OR(ISERROR(FIND(検索!F$7,E394)),検索!F$7=""),0,1)</f>
        <v>0</v>
      </c>
      <c r="AE394" s="20">
        <f>IF(OR(ISERROR(FIND(検索!G$7,F394)),検索!G$7=""),0,1)</f>
        <v>0</v>
      </c>
      <c r="AF394" s="22">
        <f>IF(OR(検索!J$7="00000",AA394&amp;AB394&amp;AC394&amp;AD394&amp;AE394&lt;&gt;検索!J$7),0,1)</f>
        <v>0</v>
      </c>
      <c r="AG394" s="23">
        <f t="shared" si="27"/>
        <v>0</v>
      </c>
      <c r="AH394" s="20">
        <f>IF(検索!K$3=0,R394,S394)</f>
        <v>0</v>
      </c>
      <c r="AI394" s="20">
        <f>IF(検索!K$5=0,Y394,Z394)</f>
        <v>0</v>
      </c>
      <c r="AJ394" s="20">
        <f>IF(検索!K$7=0,AF394,AG394)</f>
        <v>0</v>
      </c>
      <c r="AK394" s="38">
        <f>IF(IF(検索!J$5="00000",AH394,IF(検索!K$4=0,AH394+AI394,AH394*AI394)*IF(AND(検索!K$6=1,検索!J$7&lt;&gt;"00000"),AJ394,1)+IF(AND(検索!K$6=0,検索!J$7&lt;&gt;"00000"),AJ394,0))&gt;0,MAX($AK$2:AK393)+1,0)</f>
        <v>0</v>
      </c>
    </row>
    <row r="395" spans="7:37" ht="13.5" customHeight="1" x14ac:dyDescent="0.15">
      <c r="G395" s="3">
        <v>394</v>
      </c>
      <c r="H395" s="187">
        <f t="shared" si="24"/>
        <v>0</v>
      </c>
      <c r="I395" s="42"/>
      <c r="M395" s="21">
        <f>IF(OR(ISERROR(FIND(DBCS(検索!C$3),DBCS(B395))),検索!C$3=""),0,1)</f>
        <v>0</v>
      </c>
      <c r="N395" s="22">
        <f>IF(OR(ISERROR(FIND(DBCS(検索!D$3),DBCS(C395))),検索!D$3=""),0,1)</f>
        <v>0</v>
      </c>
      <c r="O395" s="22">
        <f>IF(OR(ISERROR(FIND(検索!E$3,D395)),検索!E$3=""),0,1)</f>
        <v>0</v>
      </c>
      <c r="P395" s="20">
        <f>IF(OR(ISERROR(FIND(検索!F$3,E395)),検索!F$3=""),0,1)</f>
        <v>0</v>
      </c>
      <c r="Q395" s="20">
        <f>IF(OR(ISERROR(FIND(検索!G$3,F395)),検索!G$3=""),0,1)</f>
        <v>0</v>
      </c>
      <c r="R395" s="20">
        <f>IF(OR(検索!J$3="00000",M395&amp;N395&amp;O395&amp;P395&amp;Q395&lt;&gt;検索!J$3),0,1)</f>
        <v>0</v>
      </c>
      <c r="S395" s="20">
        <f t="shared" si="25"/>
        <v>0</v>
      </c>
      <c r="T395" s="21">
        <f>IF(OR(ISERROR(FIND(DBCS(検索!C$5),DBCS(B395))),検索!C$5=""),0,1)</f>
        <v>0</v>
      </c>
      <c r="U395" s="22">
        <f>IF(OR(ISERROR(FIND(DBCS(検索!D$5),DBCS(C395))),検索!D$5=""),0,1)</f>
        <v>0</v>
      </c>
      <c r="V395" s="22">
        <f>IF(OR(ISERROR(FIND(検索!E$5,D395)),検索!E$5=""),0,1)</f>
        <v>0</v>
      </c>
      <c r="W395" s="22">
        <f>IF(OR(ISERROR(FIND(検索!F$5,E395)),検索!F$5=""),0,1)</f>
        <v>0</v>
      </c>
      <c r="X395" s="22">
        <f>IF(OR(ISERROR(FIND(検索!G$5,F395)),検索!G$5=""),0,1)</f>
        <v>0</v>
      </c>
      <c r="Y395" s="20">
        <f>IF(OR(検索!J$5="00000",T395&amp;U395&amp;V395&amp;W395&amp;X395&lt;&gt;検索!J$5),0,1)</f>
        <v>0</v>
      </c>
      <c r="Z395" s="23">
        <f t="shared" si="26"/>
        <v>0</v>
      </c>
      <c r="AA395" s="20">
        <f>IF(OR(ISERROR(FIND(DBCS(検索!C$7),DBCS(B395))),検索!C$7=""),0,1)</f>
        <v>0</v>
      </c>
      <c r="AB395" s="20">
        <f>IF(OR(ISERROR(FIND(DBCS(検索!D$7),DBCS(C395))),検索!D$7=""),0,1)</f>
        <v>0</v>
      </c>
      <c r="AC395" s="20">
        <f>IF(OR(ISERROR(FIND(検索!E$7,D395)),検索!E$7=""),0,1)</f>
        <v>0</v>
      </c>
      <c r="AD395" s="20">
        <f>IF(OR(ISERROR(FIND(検索!F$7,E395)),検索!F$7=""),0,1)</f>
        <v>0</v>
      </c>
      <c r="AE395" s="20">
        <f>IF(OR(ISERROR(FIND(検索!G$7,F395)),検索!G$7=""),0,1)</f>
        <v>0</v>
      </c>
      <c r="AF395" s="22">
        <f>IF(OR(検索!J$7="00000",AA395&amp;AB395&amp;AC395&amp;AD395&amp;AE395&lt;&gt;検索!J$7),0,1)</f>
        <v>0</v>
      </c>
      <c r="AG395" s="23">
        <f t="shared" si="27"/>
        <v>0</v>
      </c>
      <c r="AH395" s="20">
        <f>IF(検索!K$3=0,R395,S395)</f>
        <v>0</v>
      </c>
      <c r="AI395" s="20">
        <f>IF(検索!K$5=0,Y395,Z395)</f>
        <v>0</v>
      </c>
      <c r="AJ395" s="20">
        <f>IF(検索!K$7=0,AF395,AG395)</f>
        <v>0</v>
      </c>
      <c r="AK395" s="38">
        <f>IF(IF(検索!J$5="00000",AH395,IF(検索!K$4=0,AH395+AI395,AH395*AI395)*IF(AND(検索!K$6=1,検索!J$7&lt;&gt;"00000"),AJ395,1)+IF(AND(検索!K$6=0,検索!J$7&lt;&gt;"00000"),AJ395,0))&gt;0,MAX($AK$2:AK394)+1,0)</f>
        <v>0</v>
      </c>
    </row>
    <row r="396" spans="7:37" ht="13.5" customHeight="1" x14ac:dyDescent="0.15">
      <c r="G396" s="3">
        <v>395</v>
      </c>
      <c r="H396" s="187">
        <f t="shared" si="24"/>
        <v>0</v>
      </c>
      <c r="I396" s="42"/>
      <c r="M396" s="21">
        <f>IF(OR(ISERROR(FIND(DBCS(検索!C$3),DBCS(B396))),検索!C$3=""),0,1)</f>
        <v>0</v>
      </c>
      <c r="N396" s="22">
        <f>IF(OR(ISERROR(FIND(DBCS(検索!D$3),DBCS(C396))),検索!D$3=""),0,1)</f>
        <v>0</v>
      </c>
      <c r="O396" s="22">
        <f>IF(OR(ISERROR(FIND(検索!E$3,D396)),検索!E$3=""),0,1)</f>
        <v>0</v>
      </c>
      <c r="P396" s="20">
        <f>IF(OR(ISERROR(FIND(検索!F$3,E396)),検索!F$3=""),0,1)</f>
        <v>0</v>
      </c>
      <c r="Q396" s="20">
        <f>IF(OR(ISERROR(FIND(検索!G$3,F396)),検索!G$3=""),0,1)</f>
        <v>0</v>
      </c>
      <c r="R396" s="20">
        <f>IF(OR(検索!J$3="00000",M396&amp;N396&amp;O396&amp;P396&amp;Q396&lt;&gt;検索!J$3),0,1)</f>
        <v>0</v>
      </c>
      <c r="S396" s="20">
        <f t="shared" si="25"/>
        <v>0</v>
      </c>
      <c r="T396" s="21">
        <f>IF(OR(ISERROR(FIND(DBCS(検索!C$5),DBCS(B396))),検索!C$5=""),0,1)</f>
        <v>0</v>
      </c>
      <c r="U396" s="22">
        <f>IF(OR(ISERROR(FIND(DBCS(検索!D$5),DBCS(C396))),検索!D$5=""),0,1)</f>
        <v>0</v>
      </c>
      <c r="V396" s="22">
        <f>IF(OR(ISERROR(FIND(検索!E$5,D396)),検索!E$5=""),0,1)</f>
        <v>0</v>
      </c>
      <c r="W396" s="22">
        <f>IF(OR(ISERROR(FIND(検索!F$5,E396)),検索!F$5=""),0,1)</f>
        <v>0</v>
      </c>
      <c r="X396" s="22">
        <f>IF(OR(ISERROR(FIND(検索!G$5,F396)),検索!G$5=""),0,1)</f>
        <v>0</v>
      </c>
      <c r="Y396" s="20">
        <f>IF(OR(検索!J$5="00000",T396&amp;U396&amp;V396&amp;W396&amp;X396&lt;&gt;検索!J$5),0,1)</f>
        <v>0</v>
      </c>
      <c r="Z396" s="23">
        <f t="shared" si="26"/>
        <v>0</v>
      </c>
      <c r="AA396" s="20">
        <f>IF(OR(ISERROR(FIND(DBCS(検索!C$7),DBCS(B396))),検索!C$7=""),0,1)</f>
        <v>0</v>
      </c>
      <c r="AB396" s="20">
        <f>IF(OR(ISERROR(FIND(DBCS(検索!D$7),DBCS(C396))),検索!D$7=""),0,1)</f>
        <v>0</v>
      </c>
      <c r="AC396" s="20">
        <f>IF(OR(ISERROR(FIND(検索!E$7,D396)),検索!E$7=""),0,1)</f>
        <v>0</v>
      </c>
      <c r="AD396" s="20">
        <f>IF(OR(ISERROR(FIND(検索!F$7,E396)),検索!F$7=""),0,1)</f>
        <v>0</v>
      </c>
      <c r="AE396" s="20">
        <f>IF(OR(ISERROR(FIND(検索!G$7,F396)),検索!G$7=""),0,1)</f>
        <v>0</v>
      </c>
      <c r="AF396" s="22">
        <f>IF(OR(検索!J$7="00000",AA396&amp;AB396&amp;AC396&amp;AD396&amp;AE396&lt;&gt;検索!J$7),0,1)</f>
        <v>0</v>
      </c>
      <c r="AG396" s="23">
        <f t="shared" si="27"/>
        <v>0</v>
      </c>
      <c r="AH396" s="20">
        <f>IF(検索!K$3=0,R396,S396)</f>
        <v>0</v>
      </c>
      <c r="AI396" s="20">
        <f>IF(検索!K$5=0,Y396,Z396)</f>
        <v>0</v>
      </c>
      <c r="AJ396" s="20">
        <f>IF(検索!K$7=0,AF396,AG396)</f>
        <v>0</v>
      </c>
      <c r="AK396" s="38">
        <f>IF(IF(検索!J$5="00000",AH396,IF(検索!K$4=0,AH396+AI396,AH396*AI396)*IF(AND(検索!K$6=1,検索!J$7&lt;&gt;"00000"),AJ396,1)+IF(AND(検索!K$6=0,検索!J$7&lt;&gt;"00000"),AJ396,0))&gt;0,MAX($AK$2:AK395)+1,0)</f>
        <v>0</v>
      </c>
    </row>
    <row r="397" spans="7:37" ht="13.5" customHeight="1" x14ac:dyDescent="0.15">
      <c r="G397" s="3">
        <v>396</v>
      </c>
      <c r="H397" s="187">
        <f t="shared" si="24"/>
        <v>0</v>
      </c>
      <c r="I397" s="42"/>
      <c r="M397" s="21">
        <f>IF(OR(ISERROR(FIND(DBCS(検索!C$3),DBCS(B397))),検索!C$3=""),0,1)</f>
        <v>0</v>
      </c>
      <c r="N397" s="22">
        <f>IF(OR(ISERROR(FIND(DBCS(検索!D$3),DBCS(C397))),検索!D$3=""),0,1)</f>
        <v>0</v>
      </c>
      <c r="O397" s="22">
        <f>IF(OR(ISERROR(FIND(検索!E$3,D397)),検索!E$3=""),0,1)</f>
        <v>0</v>
      </c>
      <c r="P397" s="20">
        <f>IF(OR(ISERROR(FIND(検索!F$3,E397)),検索!F$3=""),0,1)</f>
        <v>0</v>
      </c>
      <c r="Q397" s="20">
        <f>IF(OR(ISERROR(FIND(検索!G$3,F397)),検索!G$3=""),0,1)</f>
        <v>0</v>
      </c>
      <c r="R397" s="20">
        <f>IF(OR(検索!J$3="00000",M397&amp;N397&amp;O397&amp;P397&amp;Q397&lt;&gt;検索!J$3),0,1)</f>
        <v>0</v>
      </c>
      <c r="S397" s="20">
        <f t="shared" si="25"/>
        <v>0</v>
      </c>
      <c r="T397" s="21">
        <f>IF(OR(ISERROR(FIND(DBCS(検索!C$5),DBCS(B397))),検索!C$5=""),0,1)</f>
        <v>0</v>
      </c>
      <c r="U397" s="22">
        <f>IF(OR(ISERROR(FIND(DBCS(検索!D$5),DBCS(C397))),検索!D$5=""),0,1)</f>
        <v>0</v>
      </c>
      <c r="V397" s="22">
        <f>IF(OR(ISERROR(FIND(検索!E$5,D397)),検索!E$5=""),0,1)</f>
        <v>0</v>
      </c>
      <c r="W397" s="22">
        <f>IF(OR(ISERROR(FIND(検索!F$5,E397)),検索!F$5=""),0,1)</f>
        <v>0</v>
      </c>
      <c r="X397" s="22">
        <f>IF(OR(ISERROR(FIND(検索!G$5,F397)),検索!G$5=""),0,1)</f>
        <v>0</v>
      </c>
      <c r="Y397" s="20">
        <f>IF(OR(検索!J$5="00000",T397&amp;U397&amp;V397&amp;W397&amp;X397&lt;&gt;検索!J$5),0,1)</f>
        <v>0</v>
      </c>
      <c r="Z397" s="23">
        <f t="shared" si="26"/>
        <v>0</v>
      </c>
      <c r="AA397" s="20">
        <f>IF(OR(ISERROR(FIND(DBCS(検索!C$7),DBCS(B397))),検索!C$7=""),0,1)</f>
        <v>0</v>
      </c>
      <c r="AB397" s="20">
        <f>IF(OR(ISERROR(FIND(DBCS(検索!D$7),DBCS(C397))),検索!D$7=""),0,1)</f>
        <v>0</v>
      </c>
      <c r="AC397" s="20">
        <f>IF(OR(ISERROR(FIND(検索!E$7,D397)),検索!E$7=""),0,1)</f>
        <v>0</v>
      </c>
      <c r="AD397" s="20">
        <f>IF(OR(ISERROR(FIND(検索!F$7,E397)),検索!F$7=""),0,1)</f>
        <v>0</v>
      </c>
      <c r="AE397" s="20">
        <f>IF(OR(ISERROR(FIND(検索!G$7,F397)),検索!G$7=""),0,1)</f>
        <v>0</v>
      </c>
      <c r="AF397" s="22">
        <f>IF(OR(検索!J$7="00000",AA397&amp;AB397&amp;AC397&amp;AD397&amp;AE397&lt;&gt;検索!J$7),0,1)</f>
        <v>0</v>
      </c>
      <c r="AG397" s="23">
        <f t="shared" si="27"/>
        <v>0</v>
      </c>
      <c r="AH397" s="20">
        <f>IF(検索!K$3=0,R397,S397)</f>
        <v>0</v>
      </c>
      <c r="AI397" s="20">
        <f>IF(検索!K$5=0,Y397,Z397)</f>
        <v>0</v>
      </c>
      <c r="AJ397" s="20">
        <f>IF(検索!K$7=0,AF397,AG397)</f>
        <v>0</v>
      </c>
      <c r="AK397" s="38">
        <f>IF(IF(検索!J$5="00000",AH397,IF(検索!K$4=0,AH397+AI397,AH397*AI397)*IF(AND(検索!K$6=1,検索!J$7&lt;&gt;"00000"),AJ397,1)+IF(AND(検索!K$6=0,検索!J$7&lt;&gt;"00000"),AJ397,0))&gt;0,MAX($AK$2:AK396)+1,0)</f>
        <v>0</v>
      </c>
    </row>
    <row r="398" spans="7:37" ht="13.5" customHeight="1" x14ac:dyDescent="0.15">
      <c r="G398" s="3">
        <v>397</v>
      </c>
      <c r="H398" s="187">
        <f t="shared" si="24"/>
        <v>0</v>
      </c>
      <c r="I398" s="42"/>
      <c r="M398" s="21">
        <f>IF(OR(ISERROR(FIND(DBCS(検索!C$3),DBCS(B398))),検索!C$3=""),0,1)</f>
        <v>0</v>
      </c>
      <c r="N398" s="22">
        <f>IF(OR(ISERROR(FIND(DBCS(検索!D$3),DBCS(C398))),検索!D$3=""),0,1)</f>
        <v>0</v>
      </c>
      <c r="O398" s="22">
        <f>IF(OR(ISERROR(FIND(検索!E$3,D398)),検索!E$3=""),0,1)</f>
        <v>0</v>
      </c>
      <c r="P398" s="20">
        <f>IF(OR(ISERROR(FIND(検索!F$3,E398)),検索!F$3=""),0,1)</f>
        <v>0</v>
      </c>
      <c r="Q398" s="20">
        <f>IF(OR(ISERROR(FIND(検索!G$3,F398)),検索!G$3=""),0,1)</f>
        <v>0</v>
      </c>
      <c r="R398" s="20">
        <f>IF(OR(検索!J$3="00000",M398&amp;N398&amp;O398&amp;P398&amp;Q398&lt;&gt;検索!J$3),0,1)</f>
        <v>0</v>
      </c>
      <c r="S398" s="20">
        <f t="shared" si="25"/>
        <v>0</v>
      </c>
      <c r="T398" s="21">
        <f>IF(OR(ISERROR(FIND(DBCS(検索!C$5),DBCS(B398))),検索!C$5=""),0,1)</f>
        <v>0</v>
      </c>
      <c r="U398" s="22">
        <f>IF(OR(ISERROR(FIND(DBCS(検索!D$5),DBCS(C398))),検索!D$5=""),0,1)</f>
        <v>0</v>
      </c>
      <c r="V398" s="22">
        <f>IF(OR(ISERROR(FIND(検索!E$5,D398)),検索!E$5=""),0,1)</f>
        <v>0</v>
      </c>
      <c r="W398" s="22">
        <f>IF(OR(ISERROR(FIND(検索!F$5,E398)),検索!F$5=""),0,1)</f>
        <v>0</v>
      </c>
      <c r="X398" s="22">
        <f>IF(OR(ISERROR(FIND(検索!G$5,F398)),検索!G$5=""),0,1)</f>
        <v>0</v>
      </c>
      <c r="Y398" s="20">
        <f>IF(OR(検索!J$5="00000",T398&amp;U398&amp;V398&amp;W398&amp;X398&lt;&gt;検索!J$5),0,1)</f>
        <v>0</v>
      </c>
      <c r="Z398" s="23">
        <f t="shared" si="26"/>
        <v>0</v>
      </c>
      <c r="AA398" s="20">
        <f>IF(OR(ISERROR(FIND(DBCS(検索!C$7),DBCS(B398))),検索!C$7=""),0,1)</f>
        <v>0</v>
      </c>
      <c r="AB398" s="20">
        <f>IF(OR(ISERROR(FIND(DBCS(検索!D$7),DBCS(C398))),検索!D$7=""),0,1)</f>
        <v>0</v>
      </c>
      <c r="AC398" s="20">
        <f>IF(OR(ISERROR(FIND(検索!E$7,D398)),検索!E$7=""),0,1)</f>
        <v>0</v>
      </c>
      <c r="AD398" s="20">
        <f>IF(OR(ISERROR(FIND(検索!F$7,E398)),検索!F$7=""),0,1)</f>
        <v>0</v>
      </c>
      <c r="AE398" s="20">
        <f>IF(OR(ISERROR(FIND(検索!G$7,F398)),検索!G$7=""),0,1)</f>
        <v>0</v>
      </c>
      <c r="AF398" s="22">
        <f>IF(OR(検索!J$7="00000",AA398&amp;AB398&amp;AC398&amp;AD398&amp;AE398&lt;&gt;検索!J$7),0,1)</f>
        <v>0</v>
      </c>
      <c r="AG398" s="23">
        <f t="shared" si="27"/>
        <v>0</v>
      </c>
      <c r="AH398" s="20">
        <f>IF(検索!K$3=0,R398,S398)</f>
        <v>0</v>
      </c>
      <c r="AI398" s="20">
        <f>IF(検索!K$5=0,Y398,Z398)</f>
        <v>0</v>
      </c>
      <c r="AJ398" s="20">
        <f>IF(検索!K$7=0,AF398,AG398)</f>
        <v>0</v>
      </c>
      <c r="AK398" s="38">
        <f>IF(IF(検索!J$5="00000",AH398,IF(検索!K$4=0,AH398+AI398,AH398*AI398)*IF(AND(検索!K$6=1,検索!J$7&lt;&gt;"00000"),AJ398,1)+IF(AND(検索!K$6=0,検索!J$7&lt;&gt;"00000"),AJ398,0))&gt;0,MAX($AK$2:AK397)+1,0)</f>
        <v>0</v>
      </c>
    </row>
    <row r="399" spans="7:37" ht="13.5" customHeight="1" x14ac:dyDescent="0.15">
      <c r="G399" s="3">
        <v>398</v>
      </c>
      <c r="H399" s="187">
        <f t="shared" si="24"/>
        <v>0</v>
      </c>
      <c r="I399" s="42"/>
      <c r="M399" s="21">
        <f>IF(OR(ISERROR(FIND(DBCS(検索!C$3),DBCS(B399))),検索!C$3=""),0,1)</f>
        <v>0</v>
      </c>
      <c r="N399" s="22">
        <f>IF(OR(ISERROR(FIND(DBCS(検索!D$3),DBCS(C399))),検索!D$3=""),0,1)</f>
        <v>0</v>
      </c>
      <c r="O399" s="22">
        <f>IF(OR(ISERROR(FIND(検索!E$3,D399)),検索!E$3=""),0,1)</f>
        <v>0</v>
      </c>
      <c r="P399" s="20">
        <f>IF(OR(ISERROR(FIND(検索!F$3,E399)),検索!F$3=""),0,1)</f>
        <v>0</v>
      </c>
      <c r="Q399" s="20">
        <f>IF(OR(ISERROR(FIND(検索!G$3,F399)),検索!G$3=""),0,1)</f>
        <v>0</v>
      </c>
      <c r="R399" s="20">
        <f>IF(OR(検索!J$3="00000",M399&amp;N399&amp;O399&amp;P399&amp;Q399&lt;&gt;検索!J$3),0,1)</f>
        <v>0</v>
      </c>
      <c r="S399" s="20">
        <f t="shared" si="25"/>
        <v>0</v>
      </c>
      <c r="T399" s="21">
        <f>IF(OR(ISERROR(FIND(DBCS(検索!C$5),DBCS(B399))),検索!C$5=""),0,1)</f>
        <v>0</v>
      </c>
      <c r="U399" s="22">
        <f>IF(OR(ISERROR(FIND(DBCS(検索!D$5),DBCS(C399))),検索!D$5=""),0,1)</f>
        <v>0</v>
      </c>
      <c r="V399" s="22">
        <f>IF(OR(ISERROR(FIND(検索!E$5,D399)),検索!E$5=""),0,1)</f>
        <v>0</v>
      </c>
      <c r="W399" s="22">
        <f>IF(OR(ISERROR(FIND(検索!F$5,E399)),検索!F$5=""),0,1)</f>
        <v>0</v>
      </c>
      <c r="X399" s="22">
        <f>IF(OR(ISERROR(FIND(検索!G$5,F399)),検索!G$5=""),0,1)</f>
        <v>0</v>
      </c>
      <c r="Y399" s="20">
        <f>IF(OR(検索!J$5="00000",T399&amp;U399&amp;V399&amp;W399&amp;X399&lt;&gt;検索!J$5),0,1)</f>
        <v>0</v>
      </c>
      <c r="Z399" s="23">
        <f t="shared" si="26"/>
        <v>0</v>
      </c>
      <c r="AA399" s="20">
        <f>IF(OR(ISERROR(FIND(DBCS(検索!C$7),DBCS(B399))),検索!C$7=""),0,1)</f>
        <v>0</v>
      </c>
      <c r="AB399" s="20">
        <f>IF(OR(ISERROR(FIND(DBCS(検索!D$7),DBCS(C399))),検索!D$7=""),0,1)</f>
        <v>0</v>
      </c>
      <c r="AC399" s="20">
        <f>IF(OR(ISERROR(FIND(検索!E$7,D399)),検索!E$7=""),0,1)</f>
        <v>0</v>
      </c>
      <c r="AD399" s="20">
        <f>IF(OR(ISERROR(FIND(検索!F$7,E399)),検索!F$7=""),0,1)</f>
        <v>0</v>
      </c>
      <c r="AE399" s="20">
        <f>IF(OR(ISERROR(FIND(検索!G$7,F399)),検索!G$7=""),0,1)</f>
        <v>0</v>
      </c>
      <c r="AF399" s="22">
        <f>IF(OR(検索!J$7="00000",AA399&amp;AB399&amp;AC399&amp;AD399&amp;AE399&lt;&gt;検索!J$7),0,1)</f>
        <v>0</v>
      </c>
      <c r="AG399" s="23">
        <f t="shared" si="27"/>
        <v>0</v>
      </c>
      <c r="AH399" s="20">
        <f>IF(検索!K$3=0,R399,S399)</f>
        <v>0</v>
      </c>
      <c r="AI399" s="20">
        <f>IF(検索!K$5=0,Y399,Z399)</f>
        <v>0</v>
      </c>
      <c r="AJ399" s="20">
        <f>IF(検索!K$7=0,AF399,AG399)</f>
        <v>0</v>
      </c>
      <c r="AK399" s="38">
        <f>IF(IF(検索!J$5="00000",AH399,IF(検索!K$4=0,AH399+AI399,AH399*AI399)*IF(AND(検索!K$6=1,検索!J$7&lt;&gt;"00000"),AJ399,1)+IF(AND(検索!K$6=0,検索!J$7&lt;&gt;"00000"),AJ399,0))&gt;0,MAX($AK$2:AK398)+1,0)</f>
        <v>0</v>
      </c>
    </row>
    <row r="400" spans="7:37" ht="13.5" customHeight="1" x14ac:dyDescent="0.15">
      <c r="G400" s="3">
        <v>399</v>
      </c>
      <c r="H400" s="187">
        <f t="shared" si="24"/>
        <v>0</v>
      </c>
      <c r="I400" s="42"/>
      <c r="M400" s="21">
        <f>IF(OR(ISERROR(FIND(DBCS(検索!C$3),DBCS(B400))),検索!C$3=""),0,1)</f>
        <v>0</v>
      </c>
      <c r="N400" s="22">
        <f>IF(OR(ISERROR(FIND(DBCS(検索!D$3),DBCS(C400))),検索!D$3=""),0,1)</f>
        <v>0</v>
      </c>
      <c r="O400" s="22">
        <f>IF(OR(ISERROR(FIND(検索!E$3,D400)),検索!E$3=""),0,1)</f>
        <v>0</v>
      </c>
      <c r="P400" s="20">
        <f>IF(OR(ISERROR(FIND(検索!F$3,E400)),検索!F$3=""),0,1)</f>
        <v>0</v>
      </c>
      <c r="Q400" s="20">
        <f>IF(OR(ISERROR(FIND(検索!G$3,F400)),検索!G$3=""),0,1)</f>
        <v>0</v>
      </c>
      <c r="R400" s="20">
        <f>IF(OR(検索!J$3="00000",M400&amp;N400&amp;O400&amp;P400&amp;Q400&lt;&gt;検索!J$3),0,1)</f>
        <v>0</v>
      </c>
      <c r="S400" s="20">
        <f t="shared" si="25"/>
        <v>0</v>
      </c>
      <c r="T400" s="21">
        <f>IF(OR(ISERROR(FIND(DBCS(検索!C$5),DBCS(B400))),検索!C$5=""),0,1)</f>
        <v>0</v>
      </c>
      <c r="U400" s="22">
        <f>IF(OR(ISERROR(FIND(DBCS(検索!D$5),DBCS(C400))),検索!D$5=""),0,1)</f>
        <v>0</v>
      </c>
      <c r="V400" s="22">
        <f>IF(OR(ISERROR(FIND(検索!E$5,D400)),検索!E$5=""),0,1)</f>
        <v>0</v>
      </c>
      <c r="W400" s="22">
        <f>IF(OR(ISERROR(FIND(検索!F$5,E400)),検索!F$5=""),0,1)</f>
        <v>0</v>
      </c>
      <c r="X400" s="22">
        <f>IF(OR(ISERROR(FIND(検索!G$5,F400)),検索!G$5=""),0,1)</f>
        <v>0</v>
      </c>
      <c r="Y400" s="20">
        <f>IF(OR(検索!J$5="00000",T400&amp;U400&amp;V400&amp;W400&amp;X400&lt;&gt;検索!J$5),0,1)</f>
        <v>0</v>
      </c>
      <c r="Z400" s="23">
        <f t="shared" si="26"/>
        <v>0</v>
      </c>
      <c r="AA400" s="20">
        <f>IF(OR(ISERROR(FIND(DBCS(検索!C$7),DBCS(B400))),検索!C$7=""),0,1)</f>
        <v>0</v>
      </c>
      <c r="AB400" s="20">
        <f>IF(OR(ISERROR(FIND(DBCS(検索!D$7),DBCS(C400))),検索!D$7=""),0,1)</f>
        <v>0</v>
      </c>
      <c r="AC400" s="20">
        <f>IF(OR(ISERROR(FIND(検索!E$7,D400)),検索!E$7=""),0,1)</f>
        <v>0</v>
      </c>
      <c r="AD400" s="20">
        <f>IF(OR(ISERROR(FIND(検索!F$7,E400)),検索!F$7=""),0,1)</f>
        <v>0</v>
      </c>
      <c r="AE400" s="20">
        <f>IF(OR(ISERROR(FIND(検索!G$7,F400)),検索!G$7=""),0,1)</f>
        <v>0</v>
      </c>
      <c r="AF400" s="22">
        <f>IF(OR(検索!J$7="00000",AA400&amp;AB400&amp;AC400&amp;AD400&amp;AE400&lt;&gt;検索!J$7),0,1)</f>
        <v>0</v>
      </c>
      <c r="AG400" s="23">
        <f t="shared" si="27"/>
        <v>0</v>
      </c>
      <c r="AH400" s="20">
        <f>IF(検索!K$3=0,R400,S400)</f>
        <v>0</v>
      </c>
      <c r="AI400" s="20">
        <f>IF(検索!K$5=0,Y400,Z400)</f>
        <v>0</v>
      </c>
      <c r="AJ400" s="20">
        <f>IF(検索!K$7=0,AF400,AG400)</f>
        <v>0</v>
      </c>
      <c r="AK400" s="38">
        <f>IF(IF(検索!J$5="00000",AH400,IF(検索!K$4=0,AH400+AI400,AH400*AI400)*IF(AND(検索!K$6=1,検索!J$7&lt;&gt;"00000"),AJ400,1)+IF(AND(検索!K$6=0,検索!J$7&lt;&gt;"00000"),AJ400,0))&gt;0,MAX($AK$2:AK399)+1,0)</f>
        <v>0</v>
      </c>
    </row>
    <row r="401" spans="7:37" ht="13.5" customHeight="1" x14ac:dyDescent="0.15">
      <c r="G401" s="3">
        <v>400</v>
      </c>
      <c r="H401" s="187">
        <f t="shared" si="24"/>
        <v>0</v>
      </c>
      <c r="I401" s="42"/>
      <c r="M401" s="21">
        <f>IF(OR(ISERROR(FIND(DBCS(検索!C$3),DBCS(B401))),検索!C$3=""),0,1)</f>
        <v>0</v>
      </c>
      <c r="N401" s="22">
        <f>IF(OR(ISERROR(FIND(DBCS(検索!D$3),DBCS(C401))),検索!D$3=""),0,1)</f>
        <v>0</v>
      </c>
      <c r="O401" s="22">
        <f>IF(OR(ISERROR(FIND(検索!E$3,D401)),検索!E$3=""),0,1)</f>
        <v>0</v>
      </c>
      <c r="P401" s="20">
        <f>IF(OR(ISERROR(FIND(検索!F$3,E401)),検索!F$3=""),0,1)</f>
        <v>0</v>
      </c>
      <c r="Q401" s="20">
        <f>IF(OR(ISERROR(FIND(検索!G$3,F401)),検索!G$3=""),0,1)</f>
        <v>0</v>
      </c>
      <c r="R401" s="20">
        <f>IF(OR(検索!J$3="00000",M401&amp;N401&amp;O401&amp;P401&amp;Q401&lt;&gt;検索!J$3),0,1)</f>
        <v>0</v>
      </c>
      <c r="S401" s="20">
        <f t="shared" si="25"/>
        <v>0</v>
      </c>
      <c r="T401" s="21">
        <f>IF(OR(ISERROR(FIND(DBCS(検索!C$5),DBCS(B401))),検索!C$5=""),0,1)</f>
        <v>0</v>
      </c>
      <c r="U401" s="22">
        <f>IF(OR(ISERROR(FIND(DBCS(検索!D$5),DBCS(C401))),検索!D$5=""),0,1)</f>
        <v>0</v>
      </c>
      <c r="V401" s="22">
        <f>IF(OR(ISERROR(FIND(検索!E$5,D401)),検索!E$5=""),0,1)</f>
        <v>0</v>
      </c>
      <c r="W401" s="22">
        <f>IF(OR(ISERROR(FIND(検索!F$5,E401)),検索!F$5=""),0,1)</f>
        <v>0</v>
      </c>
      <c r="X401" s="22">
        <f>IF(OR(ISERROR(FIND(検索!G$5,F401)),検索!G$5=""),0,1)</f>
        <v>0</v>
      </c>
      <c r="Y401" s="20">
        <f>IF(OR(検索!J$5="00000",T401&amp;U401&amp;V401&amp;W401&amp;X401&lt;&gt;検索!J$5),0,1)</f>
        <v>0</v>
      </c>
      <c r="Z401" s="23">
        <f t="shared" si="26"/>
        <v>0</v>
      </c>
      <c r="AA401" s="20">
        <f>IF(OR(ISERROR(FIND(DBCS(検索!C$7),DBCS(B401))),検索!C$7=""),0,1)</f>
        <v>0</v>
      </c>
      <c r="AB401" s="20">
        <f>IF(OR(ISERROR(FIND(DBCS(検索!D$7),DBCS(C401))),検索!D$7=""),0,1)</f>
        <v>0</v>
      </c>
      <c r="AC401" s="20">
        <f>IF(OR(ISERROR(FIND(検索!E$7,D401)),検索!E$7=""),0,1)</f>
        <v>0</v>
      </c>
      <c r="AD401" s="20">
        <f>IF(OR(ISERROR(FIND(検索!F$7,E401)),検索!F$7=""),0,1)</f>
        <v>0</v>
      </c>
      <c r="AE401" s="20">
        <f>IF(OR(ISERROR(FIND(検索!G$7,F401)),検索!G$7=""),0,1)</f>
        <v>0</v>
      </c>
      <c r="AF401" s="22">
        <f>IF(OR(検索!J$7="00000",AA401&amp;AB401&amp;AC401&amp;AD401&amp;AE401&lt;&gt;検索!J$7),0,1)</f>
        <v>0</v>
      </c>
      <c r="AG401" s="23">
        <f t="shared" si="27"/>
        <v>0</v>
      </c>
      <c r="AH401" s="20">
        <f>IF(検索!K$3=0,R401,S401)</f>
        <v>0</v>
      </c>
      <c r="AI401" s="20">
        <f>IF(検索!K$5=0,Y401,Z401)</f>
        <v>0</v>
      </c>
      <c r="AJ401" s="20">
        <f>IF(検索!K$7=0,AF401,AG401)</f>
        <v>0</v>
      </c>
      <c r="AK401" s="38">
        <f>IF(IF(検索!J$5="00000",AH401,IF(検索!K$4=0,AH401+AI401,AH401*AI401)*IF(AND(検索!K$6=1,検索!J$7&lt;&gt;"00000"),AJ401,1)+IF(AND(検索!K$6=0,検索!J$7&lt;&gt;"00000"),AJ401,0))&gt;0,MAX($AK$2:AK400)+1,0)</f>
        <v>0</v>
      </c>
    </row>
    <row r="402" spans="7:37" ht="13.5" customHeight="1" x14ac:dyDescent="0.15">
      <c r="G402" s="3">
        <v>401</v>
      </c>
      <c r="H402" s="187">
        <f t="shared" si="24"/>
        <v>0</v>
      </c>
      <c r="M402" s="21">
        <f>IF(OR(ISERROR(FIND(DBCS(検索!C$3),DBCS(B402))),検索!C$3=""),0,1)</f>
        <v>0</v>
      </c>
      <c r="N402" s="22">
        <f>IF(OR(ISERROR(FIND(DBCS(検索!D$3),DBCS(C402))),検索!D$3=""),0,1)</f>
        <v>0</v>
      </c>
      <c r="O402" s="22">
        <f>IF(OR(ISERROR(FIND(検索!E$3,D402)),検索!E$3=""),0,1)</f>
        <v>0</v>
      </c>
      <c r="P402" s="20">
        <f>IF(OR(ISERROR(FIND(検索!F$3,E402)),検索!F$3=""),0,1)</f>
        <v>0</v>
      </c>
      <c r="Q402" s="20">
        <f>IF(OR(ISERROR(FIND(検索!G$3,F402)),検索!G$3=""),0,1)</f>
        <v>0</v>
      </c>
      <c r="R402" s="20">
        <f>IF(OR(検索!J$3="00000",M402&amp;N402&amp;O402&amp;P402&amp;Q402&lt;&gt;検索!J$3),0,1)</f>
        <v>0</v>
      </c>
      <c r="S402" s="20">
        <f t="shared" si="25"/>
        <v>0</v>
      </c>
      <c r="T402" s="21">
        <f>IF(OR(ISERROR(FIND(DBCS(検索!C$5),DBCS(B402))),検索!C$5=""),0,1)</f>
        <v>0</v>
      </c>
      <c r="U402" s="22">
        <f>IF(OR(ISERROR(FIND(DBCS(検索!D$5),DBCS(C402))),検索!D$5=""),0,1)</f>
        <v>0</v>
      </c>
      <c r="V402" s="22">
        <f>IF(OR(ISERROR(FIND(検索!E$5,D402)),検索!E$5=""),0,1)</f>
        <v>0</v>
      </c>
      <c r="W402" s="22">
        <f>IF(OR(ISERROR(FIND(検索!F$5,E402)),検索!F$5=""),0,1)</f>
        <v>0</v>
      </c>
      <c r="X402" s="22">
        <f>IF(OR(ISERROR(FIND(検索!G$5,F402)),検索!G$5=""),0,1)</f>
        <v>0</v>
      </c>
      <c r="Y402" s="20">
        <f>IF(OR(検索!J$5="00000",T402&amp;U402&amp;V402&amp;W402&amp;X402&lt;&gt;検索!J$5),0,1)</f>
        <v>0</v>
      </c>
      <c r="Z402" s="23">
        <f t="shared" si="26"/>
        <v>0</v>
      </c>
      <c r="AA402" s="20">
        <f>IF(OR(ISERROR(FIND(DBCS(検索!C$7),DBCS(B402))),検索!C$7=""),0,1)</f>
        <v>0</v>
      </c>
      <c r="AB402" s="20">
        <f>IF(OR(ISERROR(FIND(DBCS(検索!D$7),DBCS(C402))),検索!D$7=""),0,1)</f>
        <v>0</v>
      </c>
      <c r="AC402" s="20">
        <f>IF(OR(ISERROR(FIND(検索!E$7,D402)),検索!E$7=""),0,1)</f>
        <v>0</v>
      </c>
      <c r="AD402" s="20">
        <f>IF(OR(ISERROR(FIND(検索!F$7,E402)),検索!F$7=""),0,1)</f>
        <v>0</v>
      </c>
      <c r="AE402" s="20">
        <f>IF(OR(ISERROR(FIND(検索!G$7,F402)),検索!G$7=""),0,1)</f>
        <v>0</v>
      </c>
      <c r="AF402" s="22">
        <f>IF(OR(検索!J$7="00000",AA402&amp;AB402&amp;AC402&amp;AD402&amp;AE402&lt;&gt;検索!J$7),0,1)</f>
        <v>0</v>
      </c>
      <c r="AG402" s="23">
        <f t="shared" si="27"/>
        <v>0</v>
      </c>
      <c r="AH402" s="20">
        <f>IF(検索!K$3=0,R402,S402)</f>
        <v>0</v>
      </c>
      <c r="AI402" s="20">
        <f>IF(検索!K$5=0,Y402,Z402)</f>
        <v>0</v>
      </c>
      <c r="AJ402" s="20">
        <f>IF(検索!K$7=0,AF402,AG402)</f>
        <v>0</v>
      </c>
      <c r="AK402" s="38">
        <f>IF(IF(検索!J$5="00000",AH402,IF(検索!K$4=0,AH402+AI402,AH402*AI402)*IF(AND(検索!K$6=1,検索!J$7&lt;&gt;"00000"),AJ402,1)+IF(AND(検索!K$6=0,検索!J$7&lt;&gt;"00000"),AJ402,0))&gt;0,MAX($AK$2:AK401)+1,0)</f>
        <v>0</v>
      </c>
    </row>
    <row r="403" spans="7:37" ht="13.5" customHeight="1" x14ac:dyDescent="0.15">
      <c r="G403" s="3">
        <v>402</v>
      </c>
      <c r="H403" s="187">
        <f t="shared" si="24"/>
        <v>0</v>
      </c>
      <c r="M403" s="21">
        <f>IF(OR(ISERROR(FIND(DBCS(検索!C$3),DBCS(B403))),検索!C$3=""),0,1)</f>
        <v>0</v>
      </c>
      <c r="N403" s="22">
        <f>IF(OR(ISERROR(FIND(DBCS(検索!D$3),DBCS(C403))),検索!D$3=""),0,1)</f>
        <v>0</v>
      </c>
      <c r="O403" s="22">
        <f>IF(OR(ISERROR(FIND(検索!E$3,D403)),検索!E$3=""),0,1)</f>
        <v>0</v>
      </c>
      <c r="P403" s="20">
        <f>IF(OR(ISERROR(FIND(検索!F$3,E403)),検索!F$3=""),0,1)</f>
        <v>0</v>
      </c>
      <c r="Q403" s="20">
        <f>IF(OR(ISERROR(FIND(検索!G$3,F403)),検索!G$3=""),0,1)</f>
        <v>0</v>
      </c>
      <c r="R403" s="20">
        <f>IF(OR(検索!J$3="00000",M403&amp;N403&amp;O403&amp;P403&amp;Q403&lt;&gt;検索!J$3),0,1)</f>
        <v>0</v>
      </c>
      <c r="S403" s="20">
        <f t="shared" si="25"/>
        <v>0</v>
      </c>
      <c r="T403" s="21">
        <f>IF(OR(ISERROR(FIND(DBCS(検索!C$5),DBCS(B403))),検索!C$5=""),0,1)</f>
        <v>0</v>
      </c>
      <c r="U403" s="22">
        <f>IF(OR(ISERROR(FIND(DBCS(検索!D$5),DBCS(C403))),検索!D$5=""),0,1)</f>
        <v>0</v>
      </c>
      <c r="V403" s="22">
        <f>IF(OR(ISERROR(FIND(検索!E$5,D403)),検索!E$5=""),0,1)</f>
        <v>0</v>
      </c>
      <c r="W403" s="22">
        <f>IF(OR(ISERROR(FIND(検索!F$5,E403)),検索!F$5=""),0,1)</f>
        <v>0</v>
      </c>
      <c r="X403" s="22">
        <f>IF(OR(ISERROR(FIND(検索!G$5,F403)),検索!G$5=""),0,1)</f>
        <v>0</v>
      </c>
      <c r="Y403" s="20">
        <f>IF(OR(検索!J$5="00000",T403&amp;U403&amp;V403&amp;W403&amp;X403&lt;&gt;検索!J$5),0,1)</f>
        <v>0</v>
      </c>
      <c r="Z403" s="23">
        <f t="shared" si="26"/>
        <v>0</v>
      </c>
      <c r="AA403" s="20">
        <f>IF(OR(ISERROR(FIND(DBCS(検索!C$7),DBCS(B403))),検索!C$7=""),0,1)</f>
        <v>0</v>
      </c>
      <c r="AB403" s="20">
        <f>IF(OR(ISERROR(FIND(DBCS(検索!D$7),DBCS(C403))),検索!D$7=""),0,1)</f>
        <v>0</v>
      </c>
      <c r="AC403" s="20">
        <f>IF(OR(ISERROR(FIND(検索!E$7,D403)),検索!E$7=""),0,1)</f>
        <v>0</v>
      </c>
      <c r="AD403" s="20">
        <f>IF(OR(ISERROR(FIND(検索!F$7,E403)),検索!F$7=""),0,1)</f>
        <v>0</v>
      </c>
      <c r="AE403" s="20">
        <f>IF(OR(ISERROR(FIND(検索!G$7,F403)),検索!G$7=""),0,1)</f>
        <v>0</v>
      </c>
      <c r="AF403" s="22">
        <f>IF(OR(検索!J$7="00000",AA403&amp;AB403&amp;AC403&amp;AD403&amp;AE403&lt;&gt;検索!J$7),0,1)</f>
        <v>0</v>
      </c>
      <c r="AG403" s="23">
        <f t="shared" si="27"/>
        <v>0</v>
      </c>
      <c r="AH403" s="20">
        <f>IF(検索!K$3=0,R403,S403)</f>
        <v>0</v>
      </c>
      <c r="AI403" s="20">
        <f>IF(検索!K$5=0,Y403,Z403)</f>
        <v>0</v>
      </c>
      <c r="AJ403" s="20">
        <f>IF(検索!K$7=0,AF403,AG403)</f>
        <v>0</v>
      </c>
      <c r="AK403" s="38">
        <f>IF(IF(検索!J$5="00000",AH403,IF(検索!K$4=0,AH403+AI403,AH403*AI403)*IF(AND(検索!K$6=1,検索!J$7&lt;&gt;"00000"),AJ403,1)+IF(AND(検索!K$6=0,検索!J$7&lt;&gt;"00000"),AJ403,0))&gt;0,MAX($AK$2:AK402)+1,0)</f>
        <v>0</v>
      </c>
    </row>
    <row r="404" spans="7:37" ht="13.5" customHeight="1" x14ac:dyDescent="0.15">
      <c r="G404" s="3">
        <v>403</v>
      </c>
      <c r="H404" s="187">
        <f t="shared" si="24"/>
        <v>0</v>
      </c>
      <c r="M404" s="21">
        <f>IF(OR(ISERROR(FIND(DBCS(検索!C$3),DBCS(B404))),検索!C$3=""),0,1)</f>
        <v>0</v>
      </c>
      <c r="N404" s="22">
        <f>IF(OR(ISERROR(FIND(DBCS(検索!D$3),DBCS(C404))),検索!D$3=""),0,1)</f>
        <v>0</v>
      </c>
      <c r="O404" s="22">
        <f>IF(OR(ISERROR(FIND(検索!E$3,D404)),検索!E$3=""),0,1)</f>
        <v>0</v>
      </c>
      <c r="P404" s="20">
        <f>IF(OR(ISERROR(FIND(検索!F$3,E404)),検索!F$3=""),0,1)</f>
        <v>0</v>
      </c>
      <c r="Q404" s="20">
        <f>IF(OR(ISERROR(FIND(検索!G$3,F404)),検索!G$3=""),0,1)</f>
        <v>0</v>
      </c>
      <c r="R404" s="20">
        <f>IF(OR(検索!J$3="00000",M404&amp;N404&amp;O404&amp;P404&amp;Q404&lt;&gt;検索!J$3),0,1)</f>
        <v>0</v>
      </c>
      <c r="S404" s="20">
        <f t="shared" si="25"/>
        <v>0</v>
      </c>
      <c r="T404" s="21">
        <f>IF(OR(ISERROR(FIND(DBCS(検索!C$5),DBCS(B404))),検索!C$5=""),0,1)</f>
        <v>0</v>
      </c>
      <c r="U404" s="22">
        <f>IF(OR(ISERROR(FIND(DBCS(検索!D$5),DBCS(C404))),検索!D$5=""),0,1)</f>
        <v>0</v>
      </c>
      <c r="V404" s="22">
        <f>IF(OR(ISERROR(FIND(検索!E$5,D404)),検索!E$5=""),0,1)</f>
        <v>0</v>
      </c>
      <c r="W404" s="22">
        <f>IF(OR(ISERROR(FIND(検索!F$5,E404)),検索!F$5=""),0,1)</f>
        <v>0</v>
      </c>
      <c r="X404" s="22">
        <f>IF(OR(ISERROR(FIND(検索!G$5,F404)),検索!G$5=""),0,1)</f>
        <v>0</v>
      </c>
      <c r="Y404" s="20">
        <f>IF(OR(検索!J$5="00000",T404&amp;U404&amp;V404&amp;W404&amp;X404&lt;&gt;検索!J$5),0,1)</f>
        <v>0</v>
      </c>
      <c r="Z404" s="23">
        <f t="shared" si="26"/>
        <v>0</v>
      </c>
      <c r="AA404" s="20">
        <f>IF(OR(ISERROR(FIND(DBCS(検索!C$7),DBCS(B404))),検索!C$7=""),0,1)</f>
        <v>0</v>
      </c>
      <c r="AB404" s="20">
        <f>IF(OR(ISERROR(FIND(DBCS(検索!D$7),DBCS(C404))),検索!D$7=""),0,1)</f>
        <v>0</v>
      </c>
      <c r="AC404" s="20">
        <f>IF(OR(ISERROR(FIND(検索!E$7,D404)),検索!E$7=""),0,1)</f>
        <v>0</v>
      </c>
      <c r="AD404" s="20">
        <f>IF(OR(ISERROR(FIND(検索!F$7,E404)),検索!F$7=""),0,1)</f>
        <v>0</v>
      </c>
      <c r="AE404" s="20">
        <f>IF(OR(ISERROR(FIND(検索!G$7,F404)),検索!G$7=""),0,1)</f>
        <v>0</v>
      </c>
      <c r="AF404" s="22">
        <f>IF(OR(検索!J$7="00000",AA404&amp;AB404&amp;AC404&amp;AD404&amp;AE404&lt;&gt;検索!J$7),0,1)</f>
        <v>0</v>
      </c>
      <c r="AG404" s="23">
        <f t="shared" si="27"/>
        <v>0</v>
      </c>
      <c r="AH404" s="20">
        <f>IF(検索!K$3=0,R404,S404)</f>
        <v>0</v>
      </c>
      <c r="AI404" s="20">
        <f>IF(検索!K$5=0,Y404,Z404)</f>
        <v>0</v>
      </c>
      <c r="AJ404" s="20">
        <f>IF(検索!K$7=0,AF404,AG404)</f>
        <v>0</v>
      </c>
      <c r="AK404" s="38">
        <f>IF(IF(検索!J$5="00000",AH404,IF(検索!K$4=0,AH404+AI404,AH404*AI404)*IF(AND(検索!K$6=1,検索!J$7&lt;&gt;"00000"),AJ404,1)+IF(AND(検索!K$6=0,検索!J$7&lt;&gt;"00000"),AJ404,0))&gt;0,MAX($AK$2:AK403)+1,0)</f>
        <v>0</v>
      </c>
    </row>
    <row r="405" spans="7:37" x14ac:dyDescent="0.15">
      <c r="G405" s="3">
        <v>404</v>
      </c>
      <c r="H405" s="187">
        <f t="shared" si="24"/>
        <v>0</v>
      </c>
      <c r="M405" s="21">
        <f>IF(OR(ISERROR(FIND(DBCS(検索!C$3),DBCS(B405))),検索!C$3=""),0,1)</f>
        <v>0</v>
      </c>
      <c r="N405" s="22">
        <f>IF(OR(ISERROR(FIND(DBCS(検索!D$3),DBCS(C405))),検索!D$3=""),0,1)</f>
        <v>0</v>
      </c>
      <c r="O405" s="22">
        <f>IF(OR(ISERROR(FIND(検索!E$3,D405)),検索!E$3=""),0,1)</f>
        <v>0</v>
      </c>
      <c r="P405" s="20">
        <f>IF(OR(ISERROR(FIND(検索!F$3,E405)),検索!F$3=""),0,1)</f>
        <v>0</v>
      </c>
      <c r="Q405" s="20">
        <f>IF(OR(ISERROR(FIND(検索!G$3,F405)),検索!G$3=""),0,1)</f>
        <v>0</v>
      </c>
      <c r="R405" s="20">
        <f>IF(OR(検索!J$3="00000",M405&amp;N405&amp;O405&amp;P405&amp;Q405&lt;&gt;検索!J$3),0,1)</f>
        <v>0</v>
      </c>
      <c r="S405" s="20">
        <f t="shared" ref="S405:S468" si="28">IF(SUM(M405:Q405)=0,0,1)</f>
        <v>0</v>
      </c>
      <c r="T405" s="21">
        <f>IF(OR(ISERROR(FIND(DBCS(検索!C$5),DBCS(B405))),検索!C$5=""),0,1)</f>
        <v>0</v>
      </c>
      <c r="U405" s="22">
        <f>IF(OR(ISERROR(FIND(DBCS(検索!D$5),DBCS(C405))),検索!D$5=""),0,1)</f>
        <v>0</v>
      </c>
      <c r="V405" s="22">
        <f>IF(OR(ISERROR(FIND(検索!E$5,D405)),検索!E$5=""),0,1)</f>
        <v>0</v>
      </c>
      <c r="W405" s="22">
        <f>IF(OR(ISERROR(FIND(検索!F$5,E405)),検索!F$5=""),0,1)</f>
        <v>0</v>
      </c>
      <c r="X405" s="22">
        <f>IF(OR(ISERROR(FIND(検索!G$5,F405)),検索!G$5=""),0,1)</f>
        <v>0</v>
      </c>
      <c r="Y405" s="20">
        <f>IF(OR(検索!J$5="00000",T405&amp;U405&amp;V405&amp;W405&amp;X405&lt;&gt;検索!J$5),0,1)</f>
        <v>0</v>
      </c>
      <c r="Z405" s="23">
        <f t="shared" ref="Z405:Z468" si="29">IF(SUM(T405:X405)=0,0,1)</f>
        <v>0</v>
      </c>
      <c r="AA405" s="20">
        <f>IF(OR(ISERROR(FIND(DBCS(検索!C$7),DBCS(B405))),検索!C$7=""),0,1)</f>
        <v>0</v>
      </c>
      <c r="AB405" s="20">
        <f>IF(OR(ISERROR(FIND(DBCS(検索!D$7),DBCS(C405))),検索!D$7=""),0,1)</f>
        <v>0</v>
      </c>
      <c r="AC405" s="20">
        <f>IF(OR(ISERROR(FIND(検索!E$7,D405)),検索!E$7=""),0,1)</f>
        <v>0</v>
      </c>
      <c r="AD405" s="20">
        <f>IF(OR(ISERROR(FIND(検索!F$7,E405)),検索!F$7=""),0,1)</f>
        <v>0</v>
      </c>
      <c r="AE405" s="20">
        <f>IF(OR(ISERROR(FIND(検索!G$7,F405)),検索!G$7=""),0,1)</f>
        <v>0</v>
      </c>
      <c r="AF405" s="22">
        <f>IF(OR(検索!J$7="00000",AA405&amp;AB405&amp;AC405&amp;AD405&amp;AE405&lt;&gt;検索!J$7),0,1)</f>
        <v>0</v>
      </c>
      <c r="AG405" s="23">
        <f t="shared" ref="AG405:AG468" si="30">IF(SUM(AA405:AE405)=0,0,1)</f>
        <v>0</v>
      </c>
      <c r="AH405" s="20">
        <f>IF(検索!K$3=0,R405,S405)</f>
        <v>0</v>
      </c>
      <c r="AI405" s="20">
        <f>IF(検索!K$5=0,Y405,Z405)</f>
        <v>0</v>
      </c>
      <c r="AJ405" s="20">
        <f>IF(検索!K$7=0,AF405,AG405)</f>
        <v>0</v>
      </c>
      <c r="AK405" s="38">
        <f>IF(IF(検索!J$5="00000",AH405,IF(検索!K$4=0,AH405+AI405,AH405*AI405)*IF(AND(検索!K$6=1,検索!J$7&lt;&gt;"00000"),AJ405,1)+IF(AND(検索!K$6=0,検索!J$7&lt;&gt;"00000"),AJ405,0))&gt;0,MAX($AK$2:AK404)+1,0)</f>
        <v>0</v>
      </c>
    </row>
    <row r="406" spans="7:37" x14ac:dyDescent="0.15">
      <c r="G406" s="3">
        <v>405</v>
      </c>
      <c r="H406" s="187">
        <f t="shared" si="24"/>
        <v>0</v>
      </c>
      <c r="M406" s="21">
        <f>IF(OR(ISERROR(FIND(DBCS(検索!C$3),DBCS(B406))),検索!C$3=""),0,1)</f>
        <v>0</v>
      </c>
      <c r="N406" s="22">
        <f>IF(OR(ISERROR(FIND(DBCS(検索!D$3),DBCS(C406))),検索!D$3=""),0,1)</f>
        <v>0</v>
      </c>
      <c r="O406" s="22">
        <f>IF(OR(ISERROR(FIND(検索!E$3,D406)),検索!E$3=""),0,1)</f>
        <v>0</v>
      </c>
      <c r="P406" s="20">
        <f>IF(OR(ISERROR(FIND(検索!F$3,E406)),検索!F$3=""),0,1)</f>
        <v>0</v>
      </c>
      <c r="Q406" s="20">
        <f>IF(OR(ISERROR(FIND(検索!G$3,F406)),検索!G$3=""),0,1)</f>
        <v>0</v>
      </c>
      <c r="R406" s="20">
        <f>IF(OR(検索!J$3="00000",M406&amp;N406&amp;O406&amp;P406&amp;Q406&lt;&gt;検索!J$3),0,1)</f>
        <v>0</v>
      </c>
      <c r="S406" s="20">
        <f t="shared" si="28"/>
        <v>0</v>
      </c>
      <c r="T406" s="21">
        <f>IF(OR(ISERROR(FIND(DBCS(検索!C$5),DBCS(B406))),検索!C$5=""),0,1)</f>
        <v>0</v>
      </c>
      <c r="U406" s="22">
        <f>IF(OR(ISERROR(FIND(DBCS(検索!D$5),DBCS(C406))),検索!D$5=""),0,1)</f>
        <v>0</v>
      </c>
      <c r="V406" s="22">
        <f>IF(OR(ISERROR(FIND(検索!E$5,D406)),検索!E$5=""),0,1)</f>
        <v>0</v>
      </c>
      <c r="W406" s="22">
        <f>IF(OR(ISERROR(FIND(検索!F$5,E406)),検索!F$5=""),0,1)</f>
        <v>0</v>
      </c>
      <c r="X406" s="22">
        <f>IF(OR(ISERROR(FIND(検索!G$5,F406)),検索!G$5=""),0,1)</f>
        <v>0</v>
      </c>
      <c r="Y406" s="20">
        <f>IF(OR(検索!J$5="00000",T406&amp;U406&amp;V406&amp;W406&amp;X406&lt;&gt;検索!J$5),0,1)</f>
        <v>0</v>
      </c>
      <c r="Z406" s="23">
        <f t="shared" si="29"/>
        <v>0</v>
      </c>
      <c r="AA406" s="20">
        <f>IF(OR(ISERROR(FIND(DBCS(検索!C$7),DBCS(B406))),検索!C$7=""),0,1)</f>
        <v>0</v>
      </c>
      <c r="AB406" s="20">
        <f>IF(OR(ISERROR(FIND(DBCS(検索!D$7),DBCS(C406))),検索!D$7=""),0,1)</f>
        <v>0</v>
      </c>
      <c r="AC406" s="20">
        <f>IF(OR(ISERROR(FIND(検索!E$7,D406)),検索!E$7=""),0,1)</f>
        <v>0</v>
      </c>
      <c r="AD406" s="20">
        <f>IF(OR(ISERROR(FIND(検索!F$7,E406)),検索!F$7=""),0,1)</f>
        <v>0</v>
      </c>
      <c r="AE406" s="20">
        <f>IF(OR(ISERROR(FIND(検索!G$7,F406)),検索!G$7=""),0,1)</f>
        <v>0</v>
      </c>
      <c r="AF406" s="22">
        <f>IF(OR(検索!J$7="00000",AA406&amp;AB406&amp;AC406&amp;AD406&amp;AE406&lt;&gt;検索!J$7),0,1)</f>
        <v>0</v>
      </c>
      <c r="AG406" s="23">
        <f t="shared" si="30"/>
        <v>0</v>
      </c>
      <c r="AH406" s="20">
        <f>IF(検索!K$3=0,R406,S406)</f>
        <v>0</v>
      </c>
      <c r="AI406" s="20">
        <f>IF(検索!K$5=0,Y406,Z406)</f>
        <v>0</v>
      </c>
      <c r="AJ406" s="20">
        <f>IF(検索!K$7=0,AF406,AG406)</f>
        <v>0</v>
      </c>
      <c r="AK406" s="38">
        <f>IF(IF(検索!J$5="00000",AH406,IF(検索!K$4=0,AH406+AI406,AH406*AI406)*IF(AND(検索!K$6=1,検索!J$7&lt;&gt;"00000"),AJ406,1)+IF(AND(検索!K$6=0,検索!J$7&lt;&gt;"00000"),AJ406,0))&gt;0,MAX($AK$2:AK405)+1,0)</f>
        <v>0</v>
      </c>
    </row>
    <row r="407" spans="7:37" x14ac:dyDescent="0.15">
      <c r="G407" s="3">
        <v>406</v>
      </c>
      <c r="H407" s="187">
        <f t="shared" si="24"/>
        <v>0</v>
      </c>
      <c r="M407" s="21">
        <f>IF(OR(ISERROR(FIND(DBCS(検索!C$3),DBCS(B407))),検索!C$3=""),0,1)</f>
        <v>0</v>
      </c>
      <c r="N407" s="22">
        <f>IF(OR(ISERROR(FIND(DBCS(検索!D$3),DBCS(C407))),検索!D$3=""),0,1)</f>
        <v>0</v>
      </c>
      <c r="O407" s="22">
        <f>IF(OR(ISERROR(FIND(検索!E$3,D407)),検索!E$3=""),0,1)</f>
        <v>0</v>
      </c>
      <c r="P407" s="20">
        <f>IF(OR(ISERROR(FIND(検索!F$3,E407)),検索!F$3=""),0,1)</f>
        <v>0</v>
      </c>
      <c r="Q407" s="20">
        <f>IF(OR(ISERROR(FIND(検索!G$3,F407)),検索!G$3=""),0,1)</f>
        <v>0</v>
      </c>
      <c r="R407" s="20">
        <f>IF(OR(検索!J$3="00000",M407&amp;N407&amp;O407&amp;P407&amp;Q407&lt;&gt;検索!J$3),0,1)</f>
        <v>0</v>
      </c>
      <c r="S407" s="20">
        <f t="shared" si="28"/>
        <v>0</v>
      </c>
      <c r="T407" s="21">
        <f>IF(OR(ISERROR(FIND(DBCS(検索!C$5),DBCS(B407))),検索!C$5=""),0,1)</f>
        <v>0</v>
      </c>
      <c r="U407" s="22">
        <f>IF(OR(ISERROR(FIND(DBCS(検索!D$5),DBCS(C407))),検索!D$5=""),0,1)</f>
        <v>0</v>
      </c>
      <c r="V407" s="22">
        <f>IF(OR(ISERROR(FIND(検索!E$5,D407)),検索!E$5=""),0,1)</f>
        <v>0</v>
      </c>
      <c r="W407" s="22">
        <f>IF(OR(ISERROR(FIND(検索!F$5,E407)),検索!F$5=""),0,1)</f>
        <v>0</v>
      </c>
      <c r="X407" s="22">
        <f>IF(OR(ISERROR(FIND(検索!G$5,F407)),検索!G$5=""),0,1)</f>
        <v>0</v>
      </c>
      <c r="Y407" s="20">
        <f>IF(OR(検索!J$5="00000",T407&amp;U407&amp;V407&amp;W407&amp;X407&lt;&gt;検索!J$5),0,1)</f>
        <v>0</v>
      </c>
      <c r="Z407" s="23">
        <f t="shared" si="29"/>
        <v>0</v>
      </c>
      <c r="AA407" s="20">
        <f>IF(OR(ISERROR(FIND(DBCS(検索!C$7),DBCS(B407))),検索!C$7=""),0,1)</f>
        <v>0</v>
      </c>
      <c r="AB407" s="20">
        <f>IF(OR(ISERROR(FIND(DBCS(検索!D$7),DBCS(C407))),検索!D$7=""),0,1)</f>
        <v>0</v>
      </c>
      <c r="AC407" s="20">
        <f>IF(OR(ISERROR(FIND(検索!E$7,D407)),検索!E$7=""),0,1)</f>
        <v>0</v>
      </c>
      <c r="AD407" s="20">
        <f>IF(OR(ISERROR(FIND(検索!F$7,E407)),検索!F$7=""),0,1)</f>
        <v>0</v>
      </c>
      <c r="AE407" s="20">
        <f>IF(OR(ISERROR(FIND(検索!G$7,F407)),検索!G$7=""),0,1)</f>
        <v>0</v>
      </c>
      <c r="AF407" s="22">
        <f>IF(OR(検索!J$7="00000",AA407&amp;AB407&amp;AC407&amp;AD407&amp;AE407&lt;&gt;検索!J$7),0,1)</f>
        <v>0</v>
      </c>
      <c r="AG407" s="23">
        <f t="shared" si="30"/>
        <v>0</v>
      </c>
      <c r="AH407" s="20">
        <f>IF(検索!K$3=0,R407,S407)</f>
        <v>0</v>
      </c>
      <c r="AI407" s="20">
        <f>IF(検索!K$5=0,Y407,Z407)</f>
        <v>0</v>
      </c>
      <c r="AJ407" s="20">
        <f>IF(検索!K$7=0,AF407,AG407)</f>
        <v>0</v>
      </c>
      <c r="AK407" s="38">
        <f>IF(IF(検索!J$5="00000",AH407,IF(検索!K$4=0,AH407+AI407,AH407*AI407)*IF(AND(検索!K$6=1,検索!J$7&lt;&gt;"00000"),AJ407,1)+IF(AND(検索!K$6=0,検索!J$7&lt;&gt;"00000"),AJ407,0))&gt;0,MAX($AK$2:AK406)+1,0)</f>
        <v>0</v>
      </c>
    </row>
    <row r="408" spans="7:37" x14ac:dyDescent="0.15">
      <c r="G408" s="3">
        <v>407</v>
      </c>
      <c r="H408" s="187">
        <f t="shared" si="24"/>
        <v>0</v>
      </c>
      <c r="M408" s="21">
        <f>IF(OR(ISERROR(FIND(DBCS(検索!C$3),DBCS(B408))),検索!C$3=""),0,1)</f>
        <v>0</v>
      </c>
      <c r="N408" s="22">
        <f>IF(OR(ISERROR(FIND(DBCS(検索!D$3),DBCS(C408))),検索!D$3=""),0,1)</f>
        <v>0</v>
      </c>
      <c r="O408" s="22">
        <f>IF(OR(ISERROR(FIND(検索!E$3,D408)),検索!E$3=""),0,1)</f>
        <v>0</v>
      </c>
      <c r="P408" s="20">
        <f>IF(OR(ISERROR(FIND(検索!F$3,E408)),検索!F$3=""),0,1)</f>
        <v>0</v>
      </c>
      <c r="Q408" s="20">
        <f>IF(OR(ISERROR(FIND(検索!G$3,F408)),検索!G$3=""),0,1)</f>
        <v>0</v>
      </c>
      <c r="R408" s="20">
        <f>IF(OR(検索!J$3="00000",M408&amp;N408&amp;O408&amp;P408&amp;Q408&lt;&gt;検索!J$3),0,1)</f>
        <v>0</v>
      </c>
      <c r="S408" s="20">
        <f t="shared" si="28"/>
        <v>0</v>
      </c>
      <c r="T408" s="21">
        <f>IF(OR(ISERROR(FIND(DBCS(検索!C$5),DBCS(B408))),検索!C$5=""),0,1)</f>
        <v>0</v>
      </c>
      <c r="U408" s="22">
        <f>IF(OR(ISERROR(FIND(DBCS(検索!D$5),DBCS(C408))),検索!D$5=""),0,1)</f>
        <v>0</v>
      </c>
      <c r="V408" s="22">
        <f>IF(OR(ISERROR(FIND(検索!E$5,D408)),検索!E$5=""),0,1)</f>
        <v>0</v>
      </c>
      <c r="W408" s="22">
        <f>IF(OR(ISERROR(FIND(検索!F$5,E408)),検索!F$5=""),0,1)</f>
        <v>0</v>
      </c>
      <c r="X408" s="22">
        <f>IF(OR(ISERROR(FIND(検索!G$5,F408)),検索!G$5=""),0,1)</f>
        <v>0</v>
      </c>
      <c r="Y408" s="20">
        <f>IF(OR(検索!J$5="00000",T408&amp;U408&amp;V408&amp;W408&amp;X408&lt;&gt;検索!J$5),0,1)</f>
        <v>0</v>
      </c>
      <c r="Z408" s="23">
        <f t="shared" si="29"/>
        <v>0</v>
      </c>
      <c r="AA408" s="20">
        <f>IF(OR(ISERROR(FIND(DBCS(検索!C$7),DBCS(B408))),検索!C$7=""),0,1)</f>
        <v>0</v>
      </c>
      <c r="AB408" s="20">
        <f>IF(OR(ISERROR(FIND(DBCS(検索!D$7),DBCS(C408))),検索!D$7=""),0,1)</f>
        <v>0</v>
      </c>
      <c r="AC408" s="20">
        <f>IF(OR(ISERROR(FIND(検索!E$7,D408)),検索!E$7=""),0,1)</f>
        <v>0</v>
      </c>
      <c r="AD408" s="20">
        <f>IF(OR(ISERROR(FIND(検索!F$7,E408)),検索!F$7=""),0,1)</f>
        <v>0</v>
      </c>
      <c r="AE408" s="20">
        <f>IF(OR(ISERROR(FIND(検索!G$7,F408)),検索!G$7=""),0,1)</f>
        <v>0</v>
      </c>
      <c r="AF408" s="22">
        <f>IF(OR(検索!J$7="00000",AA408&amp;AB408&amp;AC408&amp;AD408&amp;AE408&lt;&gt;検索!J$7),0,1)</f>
        <v>0</v>
      </c>
      <c r="AG408" s="23">
        <f t="shared" si="30"/>
        <v>0</v>
      </c>
      <c r="AH408" s="20">
        <f>IF(検索!K$3=0,R408,S408)</f>
        <v>0</v>
      </c>
      <c r="AI408" s="20">
        <f>IF(検索!K$5=0,Y408,Z408)</f>
        <v>0</v>
      </c>
      <c r="AJ408" s="20">
        <f>IF(検索!K$7=0,AF408,AG408)</f>
        <v>0</v>
      </c>
      <c r="AK408" s="38">
        <f>IF(IF(検索!J$5="00000",AH408,IF(検索!K$4=0,AH408+AI408,AH408*AI408)*IF(AND(検索!K$6=1,検索!J$7&lt;&gt;"00000"),AJ408,1)+IF(AND(検索!K$6=0,検索!J$7&lt;&gt;"00000"),AJ408,0))&gt;0,MAX($AK$2:AK407)+1,0)</f>
        <v>0</v>
      </c>
    </row>
    <row r="409" spans="7:37" x14ac:dyDescent="0.15">
      <c r="G409" s="3">
        <v>408</v>
      </c>
      <c r="H409" s="187">
        <f t="shared" si="24"/>
        <v>0</v>
      </c>
      <c r="M409" s="21">
        <f>IF(OR(ISERROR(FIND(DBCS(検索!C$3),DBCS(B409))),検索!C$3=""),0,1)</f>
        <v>0</v>
      </c>
      <c r="N409" s="22">
        <f>IF(OR(ISERROR(FIND(DBCS(検索!D$3),DBCS(C409))),検索!D$3=""),0,1)</f>
        <v>0</v>
      </c>
      <c r="O409" s="22">
        <f>IF(OR(ISERROR(FIND(検索!E$3,D409)),検索!E$3=""),0,1)</f>
        <v>0</v>
      </c>
      <c r="P409" s="20">
        <f>IF(OR(ISERROR(FIND(検索!F$3,E409)),検索!F$3=""),0,1)</f>
        <v>0</v>
      </c>
      <c r="Q409" s="20">
        <f>IF(OR(ISERROR(FIND(検索!G$3,F409)),検索!G$3=""),0,1)</f>
        <v>0</v>
      </c>
      <c r="R409" s="20">
        <f>IF(OR(検索!J$3="00000",M409&amp;N409&amp;O409&amp;P409&amp;Q409&lt;&gt;検索!J$3),0,1)</f>
        <v>0</v>
      </c>
      <c r="S409" s="20">
        <f t="shared" si="28"/>
        <v>0</v>
      </c>
      <c r="T409" s="21">
        <f>IF(OR(ISERROR(FIND(DBCS(検索!C$5),DBCS(B409))),検索!C$5=""),0,1)</f>
        <v>0</v>
      </c>
      <c r="U409" s="22">
        <f>IF(OR(ISERROR(FIND(DBCS(検索!D$5),DBCS(C409))),検索!D$5=""),0,1)</f>
        <v>0</v>
      </c>
      <c r="V409" s="22">
        <f>IF(OR(ISERROR(FIND(検索!E$5,D409)),検索!E$5=""),0,1)</f>
        <v>0</v>
      </c>
      <c r="W409" s="22">
        <f>IF(OR(ISERROR(FIND(検索!F$5,E409)),検索!F$5=""),0,1)</f>
        <v>0</v>
      </c>
      <c r="X409" s="22">
        <f>IF(OR(ISERROR(FIND(検索!G$5,F409)),検索!G$5=""),0,1)</f>
        <v>0</v>
      </c>
      <c r="Y409" s="20">
        <f>IF(OR(検索!J$5="00000",T409&amp;U409&amp;V409&amp;W409&amp;X409&lt;&gt;検索!J$5),0,1)</f>
        <v>0</v>
      </c>
      <c r="Z409" s="23">
        <f t="shared" si="29"/>
        <v>0</v>
      </c>
      <c r="AA409" s="20">
        <f>IF(OR(ISERROR(FIND(DBCS(検索!C$7),DBCS(B409))),検索!C$7=""),0,1)</f>
        <v>0</v>
      </c>
      <c r="AB409" s="20">
        <f>IF(OR(ISERROR(FIND(DBCS(検索!D$7),DBCS(C409))),検索!D$7=""),0,1)</f>
        <v>0</v>
      </c>
      <c r="AC409" s="20">
        <f>IF(OR(ISERROR(FIND(検索!E$7,D409)),検索!E$7=""),0,1)</f>
        <v>0</v>
      </c>
      <c r="AD409" s="20">
        <f>IF(OR(ISERROR(FIND(検索!F$7,E409)),検索!F$7=""),0,1)</f>
        <v>0</v>
      </c>
      <c r="AE409" s="20">
        <f>IF(OR(ISERROR(FIND(検索!G$7,F409)),検索!G$7=""),0,1)</f>
        <v>0</v>
      </c>
      <c r="AF409" s="22">
        <f>IF(OR(検索!J$7="00000",AA409&amp;AB409&amp;AC409&amp;AD409&amp;AE409&lt;&gt;検索!J$7),0,1)</f>
        <v>0</v>
      </c>
      <c r="AG409" s="23">
        <f t="shared" si="30"/>
        <v>0</v>
      </c>
      <c r="AH409" s="20">
        <f>IF(検索!K$3=0,R409,S409)</f>
        <v>0</v>
      </c>
      <c r="AI409" s="20">
        <f>IF(検索!K$5=0,Y409,Z409)</f>
        <v>0</v>
      </c>
      <c r="AJ409" s="20">
        <f>IF(検索!K$7=0,AF409,AG409)</f>
        <v>0</v>
      </c>
      <c r="AK409" s="38">
        <f>IF(IF(検索!J$5="00000",AH409,IF(検索!K$4=0,AH409+AI409,AH409*AI409)*IF(AND(検索!K$6=1,検索!J$7&lt;&gt;"00000"),AJ409,1)+IF(AND(検索!K$6=0,検索!J$7&lt;&gt;"00000"),AJ409,0))&gt;0,MAX($AK$2:AK408)+1,0)</f>
        <v>0</v>
      </c>
    </row>
    <row r="410" spans="7:37" x14ac:dyDescent="0.15">
      <c r="G410" s="3">
        <v>409</v>
      </c>
      <c r="H410" s="187">
        <f t="shared" si="24"/>
        <v>0</v>
      </c>
      <c r="M410" s="21">
        <f>IF(OR(ISERROR(FIND(DBCS(検索!C$3),DBCS(B410))),検索!C$3=""),0,1)</f>
        <v>0</v>
      </c>
      <c r="N410" s="22">
        <f>IF(OR(ISERROR(FIND(DBCS(検索!D$3),DBCS(C410))),検索!D$3=""),0,1)</f>
        <v>0</v>
      </c>
      <c r="O410" s="22">
        <f>IF(OR(ISERROR(FIND(検索!E$3,D410)),検索!E$3=""),0,1)</f>
        <v>0</v>
      </c>
      <c r="P410" s="20">
        <f>IF(OR(ISERROR(FIND(検索!F$3,E410)),検索!F$3=""),0,1)</f>
        <v>0</v>
      </c>
      <c r="Q410" s="20">
        <f>IF(OR(ISERROR(FIND(検索!G$3,F410)),検索!G$3=""),0,1)</f>
        <v>0</v>
      </c>
      <c r="R410" s="20">
        <f>IF(OR(検索!J$3="00000",M410&amp;N410&amp;O410&amp;P410&amp;Q410&lt;&gt;検索!J$3),0,1)</f>
        <v>0</v>
      </c>
      <c r="S410" s="20">
        <f t="shared" si="28"/>
        <v>0</v>
      </c>
      <c r="T410" s="21">
        <f>IF(OR(ISERROR(FIND(DBCS(検索!C$5),DBCS(B410))),検索!C$5=""),0,1)</f>
        <v>0</v>
      </c>
      <c r="U410" s="22">
        <f>IF(OR(ISERROR(FIND(DBCS(検索!D$5),DBCS(C410))),検索!D$5=""),0,1)</f>
        <v>0</v>
      </c>
      <c r="V410" s="22">
        <f>IF(OR(ISERROR(FIND(検索!E$5,D410)),検索!E$5=""),0,1)</f>
        <v>0</v>
      </c>
      <c r="W410" s="22">
        <f>IF(OR(ISERROR(FIND(検索!F$5,E410)),検索!F$5=""),0,1)</f>
        <v>0</v>
      </c>
      <c r="X410" s="22">
        <f>IF(OR(ISERROR(FIND(検索!G$5,F410)),検索!G$5=""),0,1)</f>
        <v>0</v>
      </c>
      <c r="Y410" s="20">
        <f>IF(OR(検索!J$5="00000",T410&amp;U410&amp;V410&amp;W410&amp;X410&lt;&gt;検索!J$5),0,1)</f>
        <v>0</v>
      </c>
      <c r="Z410" s="23">
        <f t="shared" si="29"/>
        <v>0</v>
      </c>
      <c r="AA410" s="20">
        <f>IF(OR(ISERROR(FIND(DBCS(検索!C$7),DBCS(B410))),検索!C$7=""),0,1)</f>
        <v>0</v>
      </c>
      <c r="AB410" s="20">
        <f>IF(OR(ISERROR(FIND(DBCS(検索!D$7),DBCS(C410))),検索!D$7=""),0,1)</f>
        <v>0</v>
      </c>
      <c r="AC410" s="20">
        <f>IF(OR(ISERROR(FIND(検索!E$7,D410)),検索!E$7=""),0,1)</f>
        <v>0</v>
      </c>
      <c r="AD410" s="20">
        <f>IF(OR(ISERROR(FIND(検索!F$7,E410)),検索!F$7=""),0,1)</f>
        <v>0</v>
      </c>
      <c r="AE410" s="20">
        <f>IF(OR(ISERROR(FIND(検索!G$7,F410)),検索!G$7=""),0,1)</f>
        <v>0</v>
      </c>
      <c r="AF410" s="22">
        <f>IF(OR(検索!J$7="00000",AA410&amp;AB410&amp;AC410&amp;AD410&amp;AE410&lt;&gt;検索!J$7),0,1)</f>
        <v>0</v>
      </c>
      <c r="AG410" s="23">
        <f t="shared" si="30"/>
        <v>0</v>
      </c>
      <c r="AH410" s="20">
        <f>IF(検索!K$3=0,R410,S410)</f>
        <v>0</v>
      </c>
      <c r="AI410" s="20">
        <f>IF(検索!K$5=0,Y410,Z410)</f>
        <v>0</v>
      </c>
      <c r="AJ410" s="20">
        <f>IF(検索!K$7=0,AF410,AG410)</f>
        <v>0</v>
      </c>
      <c r="AK410" s="38">
        <f>IF(IF(検索!J$5="00000",AH410,IF(検索!K$4=0,AH410+AI410,AH410*AI410)*IF(AND(検索!K$6=1,検索!J$7&lt;&gt;"00000"),AJ410,1)+IF(AND(検索!K$6=0,検索!J$7&lt;&gt;"00000"),AJ410,0))&gt;0,MAX($AK$2:AK409)+1,0)</f>
        <v>0</v>
      </c>
    </row>
    <row r="411" spans="7:37" x14ac:dyDescent="0.15">
      <c r="G411" s="3">
        <v>410</v>
      </c>
      <c r="H411" s="187">
        <f t="shared" si="24"/>
        <v>0</v>
      </c>
      <c r="M411" s="21">
        <f>IF(OR(ISERROR(FIND(DBCS(検索!C$3),DBCS(B411))),検索!C$3=""),0,1)</f>
        <v>0</v>
      </c>
      <c r="N411" s="22">
        <f>IF(OR(ISERROR(FIND(DBCS(検索!D$3),DBCS(C411))),検索!D$3=""),0,1)</f>
        <v>0</v>
      </c>
      <c r="O411" s="22">
        <f>IF(OR(ISERROR(FIND(検索!E$3,D411)),検索!E$3=""),0,1)</f>
        <v>0</v>
      </c>
      <c r="P411" s="20">
        <f>IF(OR(ISERROR(FIND(検索!F$3,E411)),検索!F$3=""),0,1)</f>
        <v>0</v>
      </c>
      <c r="Q411" s="20">
        <f>IF(OR(ISERROR(FIND(検索!G$3,F411)),検索!G$3=""),0,1)</f>
        <v>0</v>
      </c>
      <c r="R411" s="20">
        <f>IF(OR(検索!J$3="00000",M411&amp;N411&amp;O411&amp;P411&amp;Q411&lt;&gt;検索!J$3),0,1)</f>
        <v>0</v>
      </c>
      <c r="S411" s="20">
        <f t="shared" si="28"/>
        <v>0</v>
      </c>
      <c r="T411" s="21">
        <f>IF(OR(ISERROR(FIND(DBCS(検索!C$5),DBCS(B411))),検索!C$5=""),0,1)</f>
        <v>0</v>
      </c>
      <c r="U411" s="22">
        <f>IF(OR(ISERROR(FIND(DBCS(検索!D$5),DBCS(C411))),検索!D$5=""),0,1)</f>
        <v>0</v>
      </c>
      <c r="V411" s="22">
        <f>IF(OR(ISERROR(FIND(検索!E$5,D411)),検索!E$5=""),0,1)</f>
        <v>0</v>
      </c>
      <c r="W411" s="22">
        <f>IF(OR(ISERROR(FIND(検索!F$5,E411)),検索!F$5=""),0,1)</f>
        <v>0</v>
      </c>
      <c r="X411" s="22">
        <f>IF(OR(ISERROR(FIND(検索!G$5,F411)),検索!G$5=""),0,1)</f>
        <v>0</v>
      </c>
      <c r="Y411" s="20">
        <f>IF(OR(検索!J$5="00000",T411&amp;U411&amp;V411&amp;W411&amp;X411&lt;&gt;検索!J$5),0,1)</f>
        <v>0</v>
      </c>
      <c r="Z411" s="23">
        <f t="shared" si="29"/>
        <v>0</v>
      </c>
      <c r="AA411" s="20">
        <f>IF(OR(ISERROR(FIND(DBCS(検索!C$7),DBCS(B411))),検索!C$7=""),0,1)</f>
        <v>0</v>
      </c>
      <c r="AB411" s="20">
        <f>IF(OR(ISERROR(FIND(DBCS(検索!D$7),DBCS(C411))),検索!D$7=""),0,1)</f>
        <v>0</v>
      </c>
      <c r="AC411" s="20">
        <f>IF(OR(ISERROR(FIND(検索!E$7,D411)),検索!E$7=""),0,1)</f>
        <v>0</v>
      </c>
      <c r="AD411" s="20">
        <f>IF(OR(ISERROR(FIND(検索!F$7,E411)),検索!F$7=""),0,1)</f>
        <v>0</v>
      </c>
      <c r="AE411" s="20">
        <f>IF(OR(ISERROR(FIND(検索!G$7,F411)),検索!G$7=""),0,1)</f>
        <v>0</v>
      </c>
      <c r="AF411" s="22">
        <f>IF(OR(検索!J$7="00000",AA411&amp;AB411&amp;AC411&amp;AD411&amp;AE411&lt;&gt;検索!J$7),0,1)</f>
        <v>0</v>
      </c>
      <c r="AG411" s="23">
        <f t="shared" si="30"/>
        <v>0</v>
      </c>
      <c r="AH411" s="20">
        <f>IF(検索!K$3=0,R411,S411)</f>
        <v>0</v>
      </c>
      <c r="AI411" s="20">
        <f>IF(検索!K$5=0,Y411,Z411)</f>
        <v>0</v>
      </c>
      <c r="AJ411" s="20">
        <f>IF(検索!K$7=0,AF411,AG411)</f>
        <v>0</v>
      </c>
      <c r="AK411" s="38">
        <f>IF(IF(検索!J$5="00000",AH411,IF(検索!K$4=0,AH411+AI411,AH411*AI411)*IF(AND(検索!K$6=1,検索!J$7&lt;&gt;"00000"),AJ411,1)+IF(AND(検索!K$6=0,検索!J$7&lt;&gt;"00000"),AJ411,0))&gt;0,MAX($AK$2:AK410)+1,0)</f>
        <v>0</v>
      </c>
    </row>
    <row r="412" spans="7:37" x14ac:dyDescent="0.15">
      <c r="G412" s="3">
        <v>411</v>
      </c>
      <c r="H412" s="187">
        <f t="shared" si="24"/>
        <v>0</v>
      </c>
      <c r="M412" s="21">
        <f>IF(OR(ISERROR(FIND(DBCS(検索!C$3),DBCS(B412))),検索!C$3=""),0,1)</f>
        <v>0</v>
      </c>
      <c r="N412" s="22">
        <f>IF(OR(ISERROR(FIND(DBCS(検索!D$3),DBCS(C412))),検索!D$3=""),0,1)</f>
        <v>0</v>
      </c>
      <c r="O412" s="22">
        <f>IF(OR(ISERROR(FIND(検索!E$3,D412)),検索!E$3=""),0,1)</f>
        <v>0</v>
      </c>
      <c r="P412" s="20">
        <f>IF(OR(ISERROR(FIND(検索!F$3,E412)),検索!F$3=""),0,1)</f>
        <v>0</v>
      </c>
      <c r="Q412" s="20">
        <f>IF(OR(ISERROR(FIND(検索!G$3,F412)),検索!G$3=""),0,1)</f>
        <v>0</v>
      </c>
      <c r="R412" s="20">
        <f>IF(OR(検索!J$3="00000",M412&amp;N412&amp;O412&amp;P412&amp;Q412&lt;&gt;検索!J$3),0,1)</f>
        <v>0</v>
      </c>
      <c r="S412" s="20">
        <f t="shared" si="28"/>
        <v>0</v>
      </c>
      <c r="T412" s="21">
        <f>IF(OR(ISERROR(FIND(DBCS(検索!C$5),DBCS(B412))),検索!C$5=""),0,1)</f>
        <v>0</v>
      </c>
      <c r="U412" s="22">
        <f>IF(OR(ISERROR(FIND(DBCS(検索!D$5),DBCS(C412))),検索!D$5=""),0,1)</f>
        <v>0</v>
      </c>
      <c r="V412" s="22">
        <f>IF(OR(ISERROR(FIND(検索!E$5,D412)),検索!E$5=""),0,1)</f>
        <v>0</v>
      </c>
      <c r="W412" s="22">
        <f>IF(OR(ISERROR(FIND(検索!F$5,E412)),検索!F$5=""),0,1)</f>
        <v>0</v>
      </c>
      <c r="X412" s="22">
        <f>IF(OR(ISERROR(FIND(検索!G$5,F412)),検索!G$5=""),0,1)</f>
        <v>0</v>
      </c>
      <c r="Y412" s="20">
        <f>IF(OR(検索!J$5="00000",T412&amp;U412&amp;V412&amp;W412&amp;X412&lt;&gt;検索!J$5),0,1)</f>
        <v>0</v>
      </c>
      <c r="Z412" s="23">
        <f t="shared" si="29"/>
        <v>0</v>
      </c>
      <c r="AA412" s="20">
        <f>IF(OR(ISERROR(FIND(DBCS(検索!C$7),DBCS(B412))),検索!C$7=""),0,1)</f>
        <v>0</v>
      </c>
      <c r="AB412" s="20">
        <f>IF(OR(ISERROR(FIND(DBCS(検索!D$7),DBCS(C412))),検索!D$7=""),0,1)</f>
        <v>0</v>
      </c>
      <c r="AC412" s="20">
        <f>IF(OR(ISERROR(FIND(検索!E$7,D412)),検索!E$7=""),0,1)</f>
        <v>0</v>
      </c>
      <c r="AD412" s="20">
        <f>IF(OR(ISERROR(FIND(検索!F$7,E412)),検索!F$7=""),0,1)</f>
        <v>0</v>
      </c>
      <c r="AE412" s="20">
        <f>IF(OR(ISERROR(FIND(検索!G$7,F412)),検索!G$7=""),0,1)</f>
        <v>0</v>
      </c>
      <c r="AF412" s="22">
        <f>IF(OR(検索!J$7="00000",AA412&amp;AB412&amp;AC412&amp;AD412&amp;AE412&lt;&gt;検索!J$7),0,1)</f>
        <v>0</v>
      </c>
      <c r="AG412" s="23">
        <f t="shared" si="30"/>
        <v>0</v>
      </c>
      <c r="AH412" s="20">
        <f>IF(検索!K$3=0,R412,S412)</f>
        <v>0</v>
      </c>
      <c r="AI412" s="20">
        <f>IF(検索!K$5=0,Y412,Z412)</f>
        <v>0</v>
      </c>
      <c r="AJ412" s="20">
        <f>IF(検索!K$7=0,AF412,AG412)</f>
        <v>0</v>
      </c>
      <c r="AK412" s="38">
        <f>IF(IF(検索!J$5="00000",AH412,IF(検索!K$4=0,AH412+AI412,AH412*AI412)*IF(AND(検索!K$6=1,検索!J$7&lt;&gt;"00000"),AJ412,1)+IF(AND(検索!K$6=0,検索!J$7&lt;&gt;"00000"),AJ412,0))&gt;0,MAX($AK$2:AK411)+1,0)</f>
        <v>0</v>
      </c>
    </row>
    <row r="413" spans="7:37" x14ac:dyDescent="0.15">
      <c r="G413" s="3">
        <v>412</v>
      </c>
      <c r="H413" s="187">
        <f t="shared" si="24"/>
        <v>0</v>
      </c>
      <c r="M413" s="21">
        <f>IF(OR(ISERROR(FIND(DBCS(検索!C$3),DBCS(B413))),検索!C$3=""),0,1)</f>
        <v>0</v>
      </c>
      <c r="N413" s="22">
        <f>IF(OR(ISERROR(FIND(DBCS(検索!D$3),DBCS(C413))),検索!D$3=""),0,1)</f>
        <v>0</v>
      </c>
      <c r="O413" s="22">
        <f>IF(OR(ISERROR(FIND(検索!E$3,D413)),検索!E$3=""),0,1)</f>
        <v>0</v>
      </c>
      <c r="P413" s="20">
        <f>IF(OR(ISERROR(FIND(検索!F$3,E413)),検索!F$3=""),0,1)</f>
        <v>0</v>
      </c>
      <c r="Q413" s="20">
        <f>IF(OR(ISERROR(FIND(検索!G$3,F413)),検索!G$3=""),0,1)</f>
        <v>0</v>
      </c>
      <c r="R413" s="20">
        <f>IF(OR(検索!J$3="00000",M413&amp;N413&amp;O413&amp;P413&amp;Q413&lt;&gt;検索!J$3),0,1)</f>
        <v>0</v>
      </c>
      <c r="S413" s="20">
        <f t="shared" si="28"/>
        <v>0</v>
      </c>
      <c r="T413" s="21">
        <f>IF(OR(ISERROR(FIND(DBCS(検索!C$5),DBCS(B413))),検索!C$5=""),0,1)</f>
        <v>0</v>
      </c>
      <c r="U413" s="22">
        <f>IF(OR(ISERROR(FIND(DBCS(検索!D$5),DBCS(C413))),検索!D$5=""),0,1)</f>
        <v>0</v>
      </c>
      <c r="V413" s="22">
        <f>IF(OR(ISERROR(FIND(検索!E$5,D413)),検索!E$5=""),0,1)</f>
        <v>0</v>
      </c>
      <c r="W413" s="22">
        <f>IF(OR(ISERROR(FIND(検索!F$5,E413)),検索!F$5=""),0,1)</f>
        <v>0</v>
      </c>
      <c r="X413" s="22">
        <f>IF(OR(ISERROR(FIND(検索!G$5,F413)),検索!G$5=""),0,1)</f>
        <v>0</v>
      </c>
      <c r="Y413" s="20">
        <f>IF(OR(検索!J$5="00000",T413&amp;U413&amp;V413&amp;W413&amp;X413&lt;&gt;検索!J$5),0,1)</f>
        <v>0</v>
      </c>
      <c r="Z413" s="23">
        <f t="shared" si="29"/>
        <v>0</v>
      </c>
      <c r="AA413" s="20">
        <f>IF(OR(ISERROR(FIND(DBCS(検索!C$7),DBCS(B413))),検索!C$7=""),0,1)</f>
        <v>0</v>
      </c>
      <c r="AB413" s="20">
        <f>IF(OR(ISERROR(FIND(DBCS(検索!D$7),DBCS(C413))),検索!D$7=""),0,1)</f>
        <v>0</v>
      </c>
      <c r="AC413" s="20">
        <f>IF(OR(ISERROR(FIND(検索!E$7,D413)),検索!E$7=""),0,1)</f>
        <v>0</v>
      </c>
      <c r="AD413" s="20">
        <f>IF(OR(ISERROR(FIND(検索!F$7,E413)),検索!F$7=""),0,1)</f>
        <v>0</v>
      </c>
      <c r="AE413" s="20">
        <f>IF(OR(ISERROR(FIND(検索!G$7,F413)),検索!G$7=""),0,1)</f>
        <v>0</v>
      </c>
      <c r="AF413" s="22">
        <f>IF(OR(検索!J$7="00000",AA413&amp;AB413&amp;AC413&amp;AD413&amp;AE413&lt;&gt;検索!J$7),0,1)</f>
        <v>0</v>
      </c>
      <c r="AG413" s="23">
        <f t="shared" si="30"/>
        <v>0</v>
      </c>
      <c r="AH413" s="20">
        <f>IF(検索!K$3=0,R413,S413)</f>
        <v>0</v>
      </c>
      <c r="AI413" s="20">
        <f>IF(検索!K$5=0,Y413,Z413)</f>
        <v>0</v>
      </c>
      <c r="AJ413" s="20">
        <f>IF(検索!K$7=0,AF413,AG413)</f>
        <v>0</v>
      </c>
      <c r="AK413" s="38">
        <f>IF(IF(検索!J$5="00000",AH413,IF(検索!K$4=0,AH413+AI413,AH413*AI413)*IF(AND(検索!K$6=1,検索!J$7&lt;&gt;"00000"),AJ413,1)+IF(AND(検索!K$6=0,検索!J$7&lt;&gt;"00000"),AJ413,0))&gt;0,MAX($AK$2:AK412)+1,0)</f>
        <v>0</v>
      </c>
    </row>
    <row r="414" spans="7:37" x14ac:dyDescent="0.15">
      <c r="G414" s="3">
        <v>413</v>
      </c>
      <c r="H414" s="187">
        <f t="shared" si="24"/>
        <v>0</v>
      </c>
      <c r="M414" s="21">
        <f>IF(OR(ISERROR(FIND(DBCS(検索!C$3),DBCS(B414))),検索!C$3=""),0,1)</f>
        <v>0</v>
      </c>
      <c r="N414" s="22">
        <f>IF(OR(ISERROR(FIND(DBCS(検索!D$3),DBCS(C414))),検索!D$3=""),0,1)</f>
        <v>0</v>
      </c>
      <c r="O414" s="22">
        <f>IF(OR(ISERROR(FIND(検索!E$3,D414)),検索!E$3=""),0,1)</f>
        <v>0</v>
      </c>
      <c r="P414" s="20">
        <f>IF(OR(ISERROR(FIND(検索!F$3,E414)),検索!F$3=""),0,1)</f>
        <v>0</v>
      </c>
      <c r="Q414" s="20">
        <f>IF(OR(ISERROR(FIND(検索!G$3,F414)),検索!G$3=""),0,1)</f>
        <v>0</v>
      </c>
      <c r="R414" s="20">
        <f>IF(OR(検索!J$3="00000",M414&amp;N414&amp;O414&amp;P414&amp;Q414&lt;&gt;検索!J$3),0,1)</f>
        <v>0</v>
      </c>
      <c r="S414" s="20">
        <f t="shared" si="28"/>
        <v>0</v>
      </c>
      <c r="T414" s="21">
        <f>IF(OR(ISERROR(FIND(DBCS(検索!C$5),DBCS(B414))),検索!C$5=""),0,1)</f>
        <v>0</v>
      </c>
      <c r="U414" s="22">
        <f>IF(OR(ISERROR(FIND(DBCS(検索!D$5),DBCS(C414))),検索!D$5=""),0,1)</f>
        <v>0</v>
      </c>
      <c r="V414" s="22">
        <f>IF(OR(ISERROR(FIND(検索!E$5,D414)),検索!E$5=""),0,1)</f>
        <v>0</v>
      </c>
      <c r="W414" s="22">
        <f>IF(OR(ISERROR(FIND(検索!F$5,E414)),検索!F$5=""),0,1)</f>
        <v>0</v>
      </c>
      <c r="X414" s="22">
        <f>IF(OR(ISERROR(FIND(検索!G$5,F414)),検索!G$5=""),0,1)</f>
        <v>0</v>
      </c>
      <c r="Y414" s="20">
        <f>IF(OR(検索!J$5="00000",T414&amp;U414&amp;V414&amp;W414&amp;X414&lt;&gt;検索!J$5),0,1)</f>
        <v>0</v>
      </c>
      <c r="Z414" s="23">
        <f t="shared" si="29"/>
        <v>0</v>
      </c>
      <c r="AA414" s="20">
        <f>IF(OR(ISERROR(FIND(DBCS(検索!C$7),DBCS(B414))),検索!C$7=""),0,1)</f>
        <v>0</v>
      </c>
      <c r="AB414" s="20">
        <f>IF(OR(ISERROR(FIND(DBCS(検索!D$7),DBCS(C414))),検索!D$7=""),0,1)</f>
        <v>0</v>
      </c>
      <c r="AC414" s="20">
        <f>IF(OR(ISERROR(FIND(検索!E$7,D414)),検索!E$7=""),0,1)</f>
        <v>0</v>
      </c>
      <c r="AD414" s="20">
        <f>IF(OR(ISERROR(FIND(検索!F$7,E414)),検索!F$7=""),0,1)</f>
        <v>0</v>
      </c>
      <c r="AE414" s="20">
        <f>IF(OR(ISERROR(FIND(検索!G$7,F414)),検索!G$7=""),0,1)</f>
        <v>0</v>
      </c>
      <c r="AF414" s="22">
        <f>IF(OR(検索!J$7="00000",AA414&amp;AB414&amp;AC414&amp;AD414&amp;AE414&lt;&gt;検索!J$7),0,1)</f>
        <v>0</v>
      </c>
      <c r="AG414" s="23">
        <f t="shared" si="30"/>
        <v>0</v>
      </c>
      <c r="AH414" s="20">
        <f>IF(検索!K$3=0,R414,S414)</f>
        <v>0</v>
      </c>
      <c r="AI414" s="20">
        <f>IF(検索!K$5=0,Y414,Z414)</f>
        <v>0</v>
      </c>
      <c r="AJ414" s="20">
        <f>IF(検索!K$7=0,AF414,AG414)</f>
        <v>0</v>
      </c>
      <c r="AK414" s="38">
        <f>IF(IF(検索!J$5="00000",AH414,IF(検索!K$4=0,AH414+AI414,AH414*AI414)*IF(AND(検索!K$6=1,検索!J$7&lt;&gt;"00000"),AJ414,1)+IF(AND(検索!K$6=0,検索!J$7&lt;&gt;"00000"),AJ414,0))&gt;0,MAX($AK$2:AK413)+1,0)</f>
        <v>0</v>
      </c>
    </row>
    <row r="415" spans="7:37" x14ac:dyDescent="0.15">
      <c r="G415" s="3">
        <v>414</v>
      </c>
      <c r="H415" s="187">
        <f t="shared" si="24"/>
        <v>0</v>
      </c>
      <c r="M415" s="21">
        <f>IF(OR(ISERROR(FIND(DBCS(検索!C$3),DBCS(B415))),検索!C$3=""),0,1)</f>
        <v>0</v>
      </c>
      <c r="N415" s="22">
        <f>IF(OR(ISERROR(FIND(DBCS(検索!D$3),DBCS(C415))),検索!D$3=""),0,1)</f>
        <v>0</v>
      </c>
      <c r="O415" s="22">
        <f>IF(OR(ISERROR(FIND(検索!E$3,D415)),検索!E$3=""),0,1)</f>
        <v>0</v>
      </c>
      <c r="P415" s="20">
        <f>IF(OR(ISERROR(FIND(検索!F$3,E415)),検索!F$3=""),0,1)</f>
        <v>0</v>
      </c>
      <c r="Q415" s="20">
        <f>IF(OR(ISERROR(FIND(検索!G$3,F415)),検索!G$3=""),0,1)</f>
        <v>0</v>
      </c>
      <c r="R415" s="20">
        <f>IF(OR(検索!J$3="00000",M415&amp;N415&amp;O415&amp;P415&amp;Q415&lt;&gt;検索!J$3),0,1)</f>
        <v>0</v>
      </c>
      <c r="S415" s="20">
        <f t="shared" si="28"/>
        <v>0</v>
      </c>
      <c r="T415" s="21">
        <f>IF(OR(ISERROR(FIND(DBCS(検索!C$5),DBCS(B415))),検索!C$5=""),0,1)</f>
        <v>0</v>
      </c>
      <c r="U415" s="22">
        <f>IF(OR(ISERROR(FIND(DBCS(検索!D$5),DBCS(C415))),検索!D$5=""),0,1)</f>
        <v>0</v>
      </c>
      <c r="V415" s="22">
        <f>IF(OR(ISERROR(FIND(検索!E$5,D415)),検索!E$5=""),0,1)</f>
        <v>0</v>
      </c>
      <c r="W415" s="22">
        <f>IF(OR(ISERROR(FIND(検索!F$5,E415)),検索!F$5=""),0,1)</f>
        <v>0</v>
      </c>
      <c r="X415" s="22">
        <f>IF(OR(ISERROR(FIND(検索!G$5,F415)),検索!G$5=""),0,1)</f>
        <v>0</v>
      </c>
      <c r="Y415" s="20">
        <f>IF(OR(検索!J$5="00000",T415&amp;U415&amp;V415&amp;W415&amp;X415&lt;&gt;検索!J$5),0,1)</f>
        <v>0</v>
      </c>
      <c r="Z415" s="23">
        <f t="shared" si="29"/>
        <v>0</v>
      </c>
      <c r="AA415" s="20">
        <f>IF(OR(ISERROR(FIND(DBCS(検索!C$7),DBCS(B415))),検索!C$7=""),0,1)</f>
        <v>0</v>
      </c>
      <c r="AB415" s="20">
        <f>IF(OR(ISERROR(FIND(DBCS(検索!D$7),DBCS(C415))),検索!D$7=""),0,1)</f>
        <v>0</v>
      </c>
      <c r="AC415" s="20">
        <f>IF(OR(ISERROR(FIND(検索!E$7,D415)),検索!E$7=""),0,1)</f>
        <v>0</v>
      </c>
      <c r="AD415" s="20">
        <f>IF(OR(ISERROR(FIND(検索!F$7,E415)),検索!F$7=""),0,1)</f>
        <v>0</v>
      </c>
      <c r="AE415" s="20">
        <f>IF(OR(ISERROR(FIND(検索!G$7,F415)),検索!G$7=""),0,1)</f>
        <v>0</v>
      </c>
      <c r="AF415" s="22">
        <f>IF(OR(検索!J$7="00000",AA415&amp;AB415&amp;AC415&amp;AD415&amp;AE415&lt;&gt;検索!J$7),0,1)</f>
        <v>0</v>
      </c>
      <c r="AG415" s="23">
        <f t="shared" si="30"/>
        <v>0</v>
      </c>
      <c r="AH415" s="20">
        <f>IF(検索!K$3=0,R415,S415)</f>
        <v>0</v>
      </c>
      <c r="AI415" s="20">
        <f>IF(検索!K$5=0,Y415,Z415)</f>
        <v>0</v>
      </c>
      <c r="AJ415" s="20">
        <f>IF(検索!K$7=0,AF415,AG415)</f>
        <v>0</v>
      </c>
      <c r="AK415" s="38">
        <f>IF(IF(検索!J$5="00000",AH415,IF(検索!K$4=0,AH415+AI415,AH415*AI415)*IF(AND(検索!K$6=1,検索!J$7&lt;&gt;"00000"),AJ415,1)+IF(AND(検索!K$6=0,検索!J$7&lt;&gt;"00000"),AJ415,0))&gt;0,MAX($AK$2:AK414)+1,0)</f>
        <v>0</v>
      </c>
    </row>
    <row r="416" spans="7:37" x14ac:dyDescent="0.15">
      <c r="G416" s="3">
        <v>415</v>
      </c>
      <c r="H416" s="187">
        <f t="shared" si="24"/>
        <v>0</v>
      </c>
      <c r="M416" s="21">
        <f>IF(OR(ISERROR(FIND(DBCS(検索!C$3),DBCS(B416))),検索!C$3=""),0,1)</f>
        <v>0</v>
      </c>
      <c r="N416" s="22">
        <f>IF(OR(ISERROR(FIND(DBCS(検索!D$3),DBCS(C416))),検索!D$3=""),0,1)</f>
        <v>0</v>
      </c>
      <c r="O416" s="22">
        <f>IF(OR(ISERROR(FIND(検索!E$3,D416)),検索!E$3=""),0,1)</f>
        <v>0</v>
      </c>
      <c r="P416" s="20">
        <f>IF(OR(ISERROR(FIND(検索!F$3,E416)),検索!F$3=""),0,1)</f>
        <v>0</v>
      </c>
      <c r="Q416" s="20">
        <f>IF(OR(ISERROR(FIND(検索!G$3,F416)),検索!G$3=""),0,1)</f>
        <v>0</v>
      </c>
      <c r="R416" s="20">
        <f>IF(OR(検索!J$3="00000",M416&amp;N416&amp;O416&amp;P416&amp;Q416&lt;&gt;検索!J$3),0,1)</f>
        <v>0</v>
      </c>
      <c r="S416" s="20">
        <f t="shared" si="28"/>
        <v>0</v>
      </c>
      <c r="T416" s="21">
        <f>IF(OR(ISERROR(FIND(DBCS(検索!C$5),DBCS(B416))),検索!C$5=""),0,1)</f>
        <v>0</v>
      </c>
      <c r="U416" s="22">
        <f>IF(OR(ISERROR(FIND(DBCS(検索!D$5),DBCS(C416))),検索!D$5=""),0,1)</f>
        <v>0</v>
      </c>
      <c r="V416" s="22">
        <f>IF(OR(ISERROR(FIND(検索!E$5,D416)),検索!E$5=""),0,1)</f>
        <v>0</v>
      </c>
      <c r="W416" s="22">
        <f>IF(OR(ISERROR(FIND(検索!F$5,E416)),検索!F$5=""),0,1)</f>
        <v>0</v>
      </c>
      <c r="X416" s="22">
        <f>IF(OR(ISERROR(FIND(検索!G$5,F416)),検索!G$5=""),0,1)</f>
        <v>0</v>
      </c>
      <c r="Y416" s="20">
        <f>IF(OR(検索!J$5="00000",T416&amp;U416&amp;V416&amp;W416&amp;X416&lt;&gt;検索!J$5),0,1)</f>
        <v>0</v>
      </c>
      <c r="Z416" s="23">
        <f t="shared" si="29"/>
        <v>0</v>
      </c>
      <c r="AA416" s="20">
        <f>IF(OR(ISERROR(FIND(DBCS(検索!C$7),DBCS(B416))),検索!C$7=""),0,1)</f>
        <v>0</v>
      </c>
      <c r="AB416" s="20">
        <f>IF(OR(ISERROR(FIND(DBCS(検索!D$7),DBCS(C416))),検索!D$7=""),0,1)</f>
        <v>0</v>
      </c>
      <c r="AC416" s="20">
        <f>IF(OR(ISERROR(FIND(検索!E$7,D416)),検索!E$7=""),0,1)</f>
        <v>0</v>
      </c>
      <c r="AD416" s="20">
        <f>IF(OR(ISERROR(FIND(検索!F$7,E416)),検索!F$7=""),0,1)</f>
        <v>0</v>
      </c>
      <c r="AE416" s="20">
        <f>IF(OR(ISERROR(FIND(検索!G$7,F416)),検索!G$7=""),0,1)</f>
        <v>0</v>
      </c>
      <c r="AF416" s="22">
        <f>IF(OR(検索!J$7="00000",AA416&amp;AB416&amp;AC416&amp;AD416&amp;AE416&lt;&gt;検索!J$7),0,1)</f>
        <v>0</v>
      </c>
      <c r="AG416" s="23">
        <f t="shared" si="30"/>
        <v>0</v>
      </c>
      <c r="AH416" s="20">
        <f>IF(検索!K$3=0,R416,S416)</f>
        <v>0</v>
      </c>
      <c r="AI416" s="20">
        <f>IF(検索!K$5=0,Y416,Z416)</f>
        <v>0</v>
      </c>
      <c r="AJ416" s="20">
        <f>IF(検索!K$7=0,AF416,AG416)</f>
        <v>0</v>
      </c>
      <c r="AK416" s="38">
        <f>IF(IF(検索!J$5="00000",AH416,IF(検索!K$4=0,AH416+AI416,AH416*AI416)*IF(AND(検索!K$6=1,検索!J$7&lt;&gt;"00000"),AJ416,1)+IF(AND(検索!K$6=0,検索!J$7&lt;&gt;"00000"),AJ416,0))&gt;0,MAX($AK$2:AK415)+1,0)</f>
        <v>0</v>
      </c>
    </row>
    <row r="417" spans="7:37" x14ac:dyDescent="0.15">
      <c r="G417" s="3">
        <v>416</v>
      </c>
      <c r="H417" s="187">
        <f t="shared" si="24"/>
        <v>0</v>
      </c>
      <c r="M417" s="21">
        <f>IF(OR(ISERROR(FIND(DBCS(検索!C$3),DBCS(B417))),検索!C$3=""),0,1)</f>
        <v>0</v>
      </c>
      <c r="N417" s="22">
        <f>IF(OR(ISERROR(FIND(DBCS(検索!D$3),DBCS(C417))),検索!D$3=""),0,1)</f>
        <v>0</v>
      </c>
      <c r="O417" s="22">
        <f>IF(OR(ISERROR(FIND(検索!E$3,D417)),検索!E$3=""),0,1)</f>
        <v>0</v>
      </c>
      <c r="P417" s="20">
        <f>IF(OR(ISERROR(FIND(検索!F$3,E417)),検索!F$3=""),0,1)</f>
        <v>0</v>
      </c>
      <c r="Q417" s="20">
        <f>IF(OR(ISERROR(FIND(検索!G$3,F417)),検索!G$3=""),0,1)</f>
        <v>0</v>
      </c>
      <c r="R417" s="20">
        <f>IF(OR(検索!J$3="00000",M417&amp;N417&amp;O417&amp;P417&amp;Q417&lt;&gt;検索!J$3),0,1)</f>
        <v>0</v>
      </c>
      <c r="S417" s="20">
        <f t="shared" si="28"/>
        <v>0</v>
      </c>
      <c r="T417" s="21">
        <f>IF(OR(ISERROR(FIND(DBCS(検索!C$5),DBCS(B417))),検索!C$5=""),0,1)</f>
        <v>0</v>
      </c>
      <c r="U417" s="22">
        <f>IF(OR(ISERROR(FIND(DBCS(検索!D$5),DBCS(C417))),検索!D$5=""),0,1)</f>
        <v>0</v>
      </c>
      <c r="V417" s="22">
        <f>IF(OR(ISERROR(FIND(検索!E$5,D417)),検索!E$5=""),0,1)</f>
        <v>0</v>
      </c>
      <c r="W417" s="22">
        <f>IF(OR(ISERROR(FIND(検索!F$5,E417)),検索!F$5=""),0,1)</f>
        <v>0</v>
      </c>
      <c r="X417" s="22">
        <f>IF(OR(ISERROR(FIND(検索!G$5,F417)),検索!G$5=""),0,1)</f>
        <v>0</v>
      </c>
      <c r="Y417" s="20">
        <f>IF(OR(検索!J$5="00000",T417&amp;U417&amp;V417&amp;W417&amp;X417&lt;&gt;検索!J$5),0,1)</f>
        <v>0</v>
      </c>
      <c r="Z417" s="23">
        <f t="shared" si="29"/>
        <v>0</v>
      </c>
      <c r="AA417" s="20">
        <f>IF(OR(ISERROR(FIND(DBCS(検索!C$7),DBCS(B417))),検索!C$7=""),0,1)</f>
        <v>0</v>
      </c>
      <c r="AB417" s="20">
        <f>IF(OR(ISERROR(FIND(DBCS(検索!D$7),DBCS(C417))),検索!D$7=""),0,1)</f>
        <v>0</v>
      </c>
      <c r="AC417" s="20">
        <f>IF(OR(ISERROR(FIND(検索!E$7,D417)),検索!E$7=""),0,1)</f>
        <v>0</v>
      </c>
      <c r="AD417" s="20">
        <f>IF(OR(ISERROR(FIND(検索!F$7,E417)),検索!F$7=""),0,1)</f>
        <v>0</v>
      </c>
      <c r="AE417" s="20">
        <f>IF(OR(ISERROR(FIND(検索!G$7,F417)),検索!G$7=""),0,1)</f>
        <v>0</v>
      </c>
      <c r="AF417" s="22">
        <f>IF(OR(検索!J$7="00000",AA417&amp;AB417&amp;AC417&amp;AD417&amp;AE417&lt;&gt;検索!J$7),0,1)</f>
        <v>0</v>
      </c>
      <c r="AG417" s="23">
        <f t="shared" si="30"/>
        <v>0</v>
      </c>
      <c r="AH417" s="20">
        <f>IF(検索!K$3=0,R417,S417)</f>
        <v>0</v>
      </c>
      <c r="AI417" s="20">
        <f>IF(検索!K$5=0,Y417,Z417)</f>
        <v>0</v>
      </c>
      <c r="AJ417" s="20">
        <f>IF(検索!K$7=0,AF417,AG417)</f>
        <v>0</v>
      </c>
      <c r="AK417" s="38">
        <f>IF(IF(検索!J$5="00000",AH417,IF(検索!K$4=0,AH417+AI417,AH417*AI417)*IF(AND(検索!K$6=1,検索!J$7&lt;&gt;"00000"),AJ417,1)+IF(AND(検索!K$6=0,検索!J$7&lt;&gt;"00000"),AJ417,0))&gt;0,MAX($AK$2:AK416)+1,0)</f>
        <v>0</v>
      </c>
    </row>
    <row r="418" spans="7:37" x14ac:dyDescent="0.15">
      <c r="G418" s="3">
        <v>417</v>
      </c>
      <c r="H418" s="187">
        <f t="shared" si="24"/>
        <v>0</v>
      </c>
      <c r="M418" s="21">
        <f>IF(OR(ISERROR(FIND(DBCS(検索!C$3),DBCS(B418))),検索!C$3=""),0,1)</f>
        <v>0</v>
      </c>
      <c r="N418" s="22">
        <f>IF(OR(ISERROR(FIND(DBCS(検索!D$3),DBCS(C418))),検索!D$3=""),0,1)</f>
        <v>0</v>
      </c>
      <c r="O418" s="22">
        <f>IF(OR(ISERROR(FIND(検索!E$3,D418)),検索!E$3=""),0,1)</f>
        <v>0</v>
      </c>
      <c r="P418" s="20">
        <f>IF(OR(ISERROR(FIND(検索!F$3,E418)),検索!F$3=""),0,1)</f>
        <v>0</v>
      </c>
      <c r="Q418" s="20">
        <f>IF(OR(ISERROR(FIND(検索!G$3,F418)),検索!G$3=""),0,1)</f>
        <v>0</v>
      </c>
      <c r="R418" s="20">
        <f>IF(OR(検索!J$3="00000",M418&amp;N418&amp;O418&amp;P418&amp;Q418&lt;&gt;検索!J$3),0,1)</f>
        <v>0</v>
      </c>
      <c r="S418" s="20">
        <f t="shared" si="28"/>
        <v>0</v>
      </c>
      <c r="T418" s="21">
        <f>IF(OR(ISERROR(FIND(DBCS(検索!C$5),DBCS(B418))),検索!C$5=""),0,1)</f>
        <v>0</v>
      </c>
      <c r="U418" s="22">
        <f>IF(OR(ISERROR(FIND(DBCS(検索!D$5),DBCS(C418))),検索!D$5=""),0,1)</f>
        <v>0</v>
      </c>
      <c r="V418" s="22">
        <f>IF(OR(ISERROR(FIND(検索!E$5,D418)),検索!E$5=""),0,1)</f>
        <v>0</v>
      </c>
      <c r="W418" s="22">
        <f>IF(OR(ISERROR(FIND(検索!F$5,E418)),検索!F$5=""),0,1)</f>
        <v>0</v>
      </c>
      <c r="X418" s="22">
        <f>IF(OR(ISERROR(FIND(検索!G$5,F418)),検索!G$5=""),0,1)</f>
        <v>0</v>
      </c>
      <c r="Y418" s="20">
        <f>IF(OR(検索!J$5="00000",T418&amp;U418&amp;V418&amp;W418&amp;X418&lt;&gt;検索!J$5),0,1)</f>
        <v>0</v>
      </c>
      <c r="Z418" s="23">
        <f t="shared" si="29"/>
        <v>0</v>
      </c>
      <c r="AA418" s="20">
        <f>IF(OR(ISERROR(FIND(DBCS(検索!C$7),DBCS(B418))),検索!C$7=""),0,1)</f>
        <v>0</v>
      </c>
      <c r="AB418" s="20">
        <f>IF(OR(ISERROR(FIND(DBCS(検索!D$7),DBCS(C418))),検索!D$7=""),0,1)</f>
        <v>0</v>
      </c>
      <c r="AC418" s="20">
        <f>IF(OR(ISERROR(FIND(検索!E$7,D418)),検索!E$7=""),0,1)</f>
        <v>0</v>
      </c>
      <c r="AD418" s="20">
        <f>IF(OR(ISERROR(FIND(検索!F$7,E418)),検索!F$7=""),0,1)</f>
        <v>0</v>
      </c>
      <c r="AE418" s="20">
        <f>IF(OR(ISERROR(FIND(検索!G$7,F418)),検索!G$7=""),0,1)</f>
        <v>0</v>
      </c>
      <c r="AF418" s="22">
        <f>IF(OR(検索!J$7="00000",AA418&amp;AB418&amp;AC418&amp;AD418&amp;AE418&lt;&gt;検索!J$7),0,1)</f>
        <v>0</v>
      </c>
      <c r="AG418" s="23">
        <f t="shared" si="30"/>
        <v>0</v>
      </c>
      <c r="AH418" s="20">
        <f>IF(検索!K$3=0,R418,S418)</f>
        <v>0</v>
      </c>
      <c r="AI418" s="20">
        <f>IF(検索!K$5=0,Y418,Z418)</f>
        <v>0</v>
      </c>
      <c r="AJ418" s="20">
        <f>IF(検索!K$7=0,AF418,AG418)</f>
        <v>0</v>
      </c>
      <c r="AK418" s="38">
        <f>IF(IF(検索!J$5="00000",AH418,IF(検索!K$4=0,AH418+AI418,AH418*AI418)*IF(AND(検索!K$6=1,検索!J$7&lt;&gt;"00000"),AJ418,1)+IF(AND(検索!K$6=0,検索!J$7&lt;&gt;"00000"),AJ418,0))&gt;0,MAX($AK$2:AK417)+1,0)</f>
        <v>0</v>
      </c>
    </row>
    <row r="419" spans="7:37" x14ac:dyDescent="0.15">
      <c r="G419" s="3">
        <v>418</v>
      </c>
      <c r="H419" s="187">
        <f t="shared" si="24"/>
        <v>0</v>
      </c>
      <c r="M419" s="21">
        <f>IF(OR(ISERROR(FIND(DBCS(検索!C$3),DBCS(B419))),検索!C$3=""),0,1)</f>
        <v>0</v>
      </c>
      <c r="N419" s="22">
        <f>IF(OR(ISERROR(FIND(DBCS(検索!D$3),DBCS(C419))),検索!D$3=""),0,1)</f>
        <v>0</v>
      </c>
      <c r="O419" s="22">
        <f>IF(OR(ISERROR(FIND(検索!E$3,D419)),検索!E$3=""),0,1)</f>
        <v>0</v>
      </c>
      <c r="P419" s="20">
        <f>IF(OR(ISERROR(FIND(検索!F$3,E419)),検索!F$3=""),0,1)</f>
        <v>0</v>
      </c>
      <c r="Q419" s="20">
        <f>IF(OR(ISERROR(FIND(検索!G$3,F419)),検索!G$3=""),0,1)</f>
        <v>0</v>
      </c>
      <c r="R419" s="20">
        <f>IF(OR(検索!J$3="00000",M419&amp;N419&amp;O419&amp;P419&amp;Q419&lt;&gt;検索!J$3),0,1)</f>
        <v>0</v>
      </c>
      <c r="S419" s="20">
        <f t="shared" si="28"/>
        <v>0</v>
      </c>
      <c r="T419" s="21">
        <f>IF(OR(ISERROR(FIND(DBCS(検索!C$5),DBCS(B419))),検索!C$5=""),0,1)</f>
        <v>0</v>
      </c>
      <c r="U419" s="22">
        <f>IF(OR(ISERROR(FIND(DBCS(検索!D$5),DBCS(C419))),検索!D$5=""),0,1)</f>
        <v>0</v>
      </c>
      <c r="V419" s="22">
        <f>IF(OR(ISERROR(FIND(検索!E$5,D419)),検索!E$5=""),0,1)</f>
        <v>0</v>
      </c>
      <c r="W419" s="22">
        <f>IF(OR(ISERROR(FIND(検索!F$5,E419)),検索!F$5=""),0,1)</f>
        <v>0</v>
      </c>
      <c r="X419" s="22">
        <f>IF(OR(ISERROR(FIND(検索!G$5,F419)),検索!G$5=""),0,1)</f>
        <v>0</v>
      </c>
      <c r="Y419" s="20">
        <f>IF(OR(検索!J$5="00000",T419&amp;U419&amp;V419&amp;W419&amp;X419&lt;&gt;検索!J$5),0,1)</f>
        <v>0</v>
      </c>
      <c r="Z419" s="23">
        <f t="shared" si="29"/>
        <v>0</v>
      </c>
      <c r="AA419" s="20">
        <f>IF(OR(ISERROR(FIND(DBCS(検索!C$7),DBCS(B419))),検索!C$7=""),0,1)</f>
        <v>0</v>
      </c>
      <c r="AB419" s="20">
        <f>IF(OR(ISERROR(FIND(DBCS(検索!D$7),DBCS(C419))),検索!D$7=""),0,1)</f>
        <v>0</v>
      </c>
      <c r="AC419" s="20">
        <f>IF(OR(ISERROR(FIND(検索!E$7,D419)),検索!E$7=""),0,1)</f>
        <v>0</v>
      </c>
      <c r="AD419" s="20">
        <f>IF(OR(ISERROR(FIND(検索!F$7,E419)),検索!F$7=""),0,1)</f>
        <v>0</v>
      </c>
      <c r="AE419" s="20">
        <f>IF(OR(ISERROR(FIND(検索!G$7,F419)),検索!G$7=""),0,1)</f>
        <v>0</v>
      </c>
      <c r="AF419" s="22">
        <f>IF(OR(検索!J$7="00000",AA419&amp;AB419&amp;AC419&amp;AD419&amp;AE419&lt;&gt;検索!J$7),0,1)</f>
        <v>0</v>
      </c>
      <c r="AG419" s="23">
        <f t="shared" si="30"/>
        <v>0</v>
      </c>
      <c r="AH419" s="20">
        <f>IF(検索!K$3=0,R419,S419)</f>
        <v>0</v>
      </c>
      <c r="AI419" s="20">
        <f>IF(検索!K$5=0,Y419,Z419)</f>
        <v>0</v>
      </c>
      <c r="AJ419" s="20">
        <f>IF(検索!K$7=0,AF419,AG419)</f>
        <v>0</v>
      </c>
      <c r="AK419" s="38">
        <f>IF(IF(検索!J$5="00000",AH419,IF(検索!K$4=0,AH419+AI419,AH419*AI419)*IF(AND(検索!K$6=1,検索!J$7&lt;&gt;"00000"),AJ419,1)+IF(AND(検索!K$6=0,検索!J$7&lt;&gt;"00000"),AJ419,0))&gt;0,MAX($AK$2:AK418)+1,0)</f>
        <v>0</v>
      </c>
    </row>
    <row r="420" spans="7:37" x14ac:dyDescent="0.15">
      <c r="G420" s="3">
        <v>419</v>
      </c>
      <c r="H420" s="187">
        <f t="shared" si="24"/>
        <v>0</v>
      </c>
      <c r="M420" s="21">
        <f>IF(OR(ISERROR(FIND(DBCS(検索!C$3),DBCS(B420))),検索!C$3=""),0,1)</f>
        <v>0</v>
      </c>
      <c r="N420" s="22">
        <f>IF(OR(ISERROR(FIND(DBCS(検索!D$3),DBCS(C420))),検索!D$3=""),0,1)</f>
        <v>0</v>
      </c>
      <c r="O420" s="22">
        <f>IF(OR(ISERROR(FIND(検索!E$3,D420)),検索!E$3=""),0,1)</f>
        <v>0</v>
      </c>
      <c r="P420" s="20">
        <f>IF(OR(ISERROR(FIND(検索!F$3,E420)),検索!F$3=""),0,1)</f>
        <v>0</v>
      </c>
      <c r="Q420" s="20">
        <f>IF(OR(ISERROR(FIND(検索!G$3,F420)),検索!G$3=""),0,1)</f>
        <v>0</v>
      </c>
      <c r="R420" s="20">
        <f>IF(OR(検索!J$3="00000",M420&amp;N420&amp;O420&amp;P420&amp;Q420&lt;&gt;検索!J$3),0,1)</f>
        <v>0</v>
      </c>
      <c r="S420" s="20">
        <f t="shared" si="28"/>
        <v>0</v>
      </c>
      <c r="T420" s="21">
        <f>IF(OR(ISERROR(FIND(DBCS(検索!C$5),DBCS(B420))),検索!C$5=""),0,1)</f>
        <v>0</v>
      </c>
      <c r="U420" s="22">
        <f>IF(OR(ISERROR(FIND(DBCS(検索!D$5),DBCS(C420))),検索!D$5=""),0,1)</f>
        <v>0</v>
      </c>
      <c r="V420" s="22">
        <f>IF(OR(ISERROR(FIND(検索!E$5,D420)),検索!E$5=""),0,1)</f>
        <v>0</v>
      </c>
      <c r="W420" s="22">
        <f>IF(OR(ISERROR(FIND(検索!F$5,E420)),検索!F$5=""),0,1)</f>
        <v>0</v>
      </c>
      <c r="X420" s="22">
        <f>IF(OR(ISERROR(FIND(検索!G$5,F420)),検索!G$5=""),0,1)</f>
        <v>0</v>
      </c>
      <c r="Y420" s="20">
        <f>IF(OR(検索!J$5="00000",T420&amp;U420&amp;V420&amp;W420&amp;X420&lt;&gt;検索!J$5),0,1)</f>
        <v>0</v>
      </c>
      <c r="Z420" s="23">
        <f t="shared" si="29"/>
        <v>0</v>
      </c>
      <c r="AA420" s="20">
        <f>IF(OR(ISERROR(FIND(DBCS(検索!C$7),DBCS(B420))),検索!C$7=""),0,1)</f>
        <v>0</v>
      </c>
      <c r="AB420" s="20">
        <f>IF(OR(ISERROR(FIND(DBCS(検索!D$7),DBCS(C420))),検索!D$7=""),0,1)</f>
        <v>0</v>
      </c>
      <c r="AC420" s="20">
        <f>IF(OR(ISERROR(FIND(検索!E$7,D420)),検索!E$7=""),0,1)</f>
        <v>0</v>
      </c>
      <c r="AD420" s="20">
        <f>IF(OR(ISERROR(FIND(検索!F$7,E420)),検索!F$7=""),0,1)</f>
        <v>0</v>
      </c>
      <c r="AE420" s="20">
        <f>IF(OR(ISERROR(FIND(検索!G$7,F420)),検索!G$7=""),0,1)</f>
        <v>0</v>
      </c>
      <c r="AF420" s="22">
        <f>IF(OR(検索!J$7="00000",AA420&amp;AB420&amp;AC420&amp;AD420&amp;AE420&lt;&gt;検索!J$7),0,1)</f>
        <v>0</v>
      </c>
      <c r="AG420" s="23">
        <f t="shared" si="30"/>
        <v>0</v>
      </c>
      <c r="AH420" s="20">
        <f>IF(検索!K$3=0,R420,S420)</f>
        <v>0</v>
      </c>
      <c r="AI420" s="20">
        <f>IF(検索!K$5=0,Y420,Z420)</f>
        <v>0</v>
      </c>
      <c r="AJ420" s="20">
        <f>IF(検索!K$7=0,AF420,AG420)</f>
        <v>0</v>
      </c>
      <c r="AK420" s="38">
        <f>IF(IF(検索!J$5="00000",AH420,IF(検索!K$4=0,AH420+AI420,AH420*AI420)*IF(AND(検索!K$6=1,検索!J$7&lt;&gt;"00000"),AJ420,1)+IF(AND(検索!K$6=0,検索!J$7&lt;&gt;"00000"),AJ420,0))&gt;0,MAX($AK$2:AK419)+1,0)</f>
        <v>0</v>
      </c>
    </row>
    <row r="421" spans="7:37" x14ac:dyDescent="0.15">
      <c r="G421" s="3">
        <v>420</v>
      </c>
      <c r="H421" s="187">
        <f t="shared" si="24"/>
        <v>0</v>
      </c>
      <c r="M421" s="21">
        <f>IF(OR(ISERROR(FIND(DBCS(検索!C$3),DBCS(B421))),検索!C$3=""),0,1)</f>
        <v>0</v>
      </c>
      <c r="N421" s="22">
        <f>IF(OR(ISERROR(FIND(DBCS(検索!D$3),DBCS(C421))),検索!D$3=""),0,1)</f>
        <v>0</v>
      </c>
      <c r="O421" s="22">
        <f>IF(OR(ISERROR(FIND(検索!E$3,D421)),検索!E$3=""),0,1)</f>
        <v>0</v>
      </c>
      <c r="P421" s="20">
        <f>IF(OR(ISERROR(FIND(検索!F$3,E421)),検索!F$3=""),0,1)</f>
        <v>0</v>
      </c>
      <c r="Q421" s="20">
        <f>IF(OR(ISERROR(FIND(検索!G$3,F421)),検索!G$3=""),0,1)</f>
        <v>0</v>
      </c>
      <c r="R421" s="20">
        <f>IF(OR(検索!J$3="00000",M421&amp;N421&amp;O421&amp;P421&amp;Q421&lt;&gt;検索!J$3),0,1)</f>
        <v>0</v>
      </c>
      <c r="S421" s="20">
        <f t="shared" si="28"/>
        <v>0</v>
      </c>
      <c r="T421" s="21">
        <f>IF(OR(ISERROR(FIND(DBCS(検索!C$5),DBCS(B421))),検索!C$5=""),0,1)</f>
        <v>0</v>
      </c>
      <c r="U421" s="22">
        <f>IF(OR(ISERROR(FIND(DBCS(検索!D$5),DBCS(C421))),検索!D$5=""),0,1)</f>
        <v>0</v>
      </c>
      <c r="V421" s="22">
        <f>IF(OR(ISERROR(FIND(検索!E$5,D421)),検索!E$5=""),0,1)</f>
        <v>0</v>
      </c>
      <c r="W421" s="22">
        <f>IF(OR(ISERROR(FIND(検索!F$5,E421)),検索!F$5=""),0,1)</f>
        <v>0</v>
      </c>
      <c r="X421" s="22">
        <f>IF(OR(ISERROR(FIND(検索!G$5,F421)),検索!G$5=""),0,1)</f>
        <v>0</v>
      </c>
      <c r="Y421" s="20">
        <f>IF(OR(検索!J$5="00000",T421&amp;U421&amp;V421&amp;W421&amp;X421&lt;&gt;検索!J$5),0,1)</f>
        <v>0</v>
      </c>
      <c r="Z421" s="23">
        <f t="shared" si="29"/>
        <v>0</v>
      </c>
      <c r="AA421" s="20">
        <f>IF(OR(ISERROR(FIND(DBCS(検索!C$7),DBCS(B421))),検索!C$7=""),0,1)</f>
        <v>0</v>
      </c>
      <c r="AB421" s="20">
        <f>IF(OR(ISERROR(FIND(DBCS(検索!D$7),DBCS(C421))),検索!D$7=""),0,1)</f>
        <v>0</v>
      </c>
      <c r="AC421" s="20">
        <f>IF(OR(ISERROR(FIND(検索!E$7,D421)),検索!E$7=""),0,1)</f>
        <v>0</v>
      </c>
      <c r="AD421" s="20">
        <f>IF(OR(ISERROR(FIND(検索!F$7,E421)),検索!F$7=""),0,1)</f>
        <v>0</v>
      </c>
      <c r="AE421" s="20">
        <f>IF(OR(ISERROR(FIND(検索!G$7,F421)),検索!G$7=""),0,1)</f>
        <v>0</v>
      </c>
      <c r="AF421" s="22">
        <f>IF(OR(検索!J$7="00000",AA421&amp;AB421&amp;AC421&amp;AD421&amp;AE421&lt;&gt;検索!J$7),0,1)</f>
        <v>0</v>
      </c>
      <c r="AG421" s="23">
        <f t="shared" si="30"/>
        <v>0</v>
      </c>
      <c r="AH421" s="20">
        <f>IF(検索!K$3=0,R421,S421)</f>
        <v>0</v>
      </c>
      <c r="AI421" s="20">
        <f>IF(検索!K$5=0,Y421,Z421)</f>
        <v>0</v>
      </c>
      <c r="AJ421" s="20">
        <f>IF(検索!K$7=0,AF421,AG421)</f>
        <v>0</v>
      </c>
      <c r="AK421" s="38">
        <f>IF(IF(検索!J$5="00000",AH421,IF(検索!K$4=0,AH421+AI421,AH421*AI421)*IF(AND(検索!K$6=1,検索!J$7&lt;&gt;"00000"),AJ421,1)+IF(AND(検索!K$6=0,検索!J$7&lt;&gt;"00000"),AJ421,0))&gt;0,MAX($AK$2:AK420)+1,0)</f>
        <v>0</v>
      </c>
    </row>
    <row r="422" spans="7:37" x14ac:dyDescent="0.15">
      <c r="G422" s="3">
        <v>421</v>
      </c>
      <c r="H422" s="187">
        <f t="shared" si="24"/>
        <v>0</v>
      </c>
      <c r="M422" s="21">
        <f>IF(OR(ISERROR(FIND(DBCS(検索!C$3),DBCS(B422))),検索!C$3=""),0,1)</f>
        <v>0</v>
      </c>
      <c r="N422" s="22">
        <f>IF(OR(ISERROR(FIND(DBCS(検索!D$3),DBCS(C422))),検索!D$3=""),0,1)</f>
        <v>0</v>
      </c>
      <c r="O422" s="22">
        <f>IF(OR(ISERROR(FIND(検索!E$3,D422)),検索!E$3=""),0,1)</f>
        <v>0</v>
      </c>
      <c r="P422" s="20">
        <f>IF(OR(ISERROR(FIND(検索!F$3,E422)),検索!F$3=""),0,1)</f>
        <v>0</v>
      </c>
      <c r="Q422" s="20">
        <f>IF(OR(ISERROR(FIND(検索!G$3,F422)),検索!G$3=""),0,1)</f>
        <v>0</v>
      </c>
      <c r="R422" s="20">
        <f>IF(OR(検索!J$3="00000",M422&amp;N422&amp;O422&amp;P422&amp;Q422&lt;&gt;検索!J$3),0,1)</f>
        <v>0</v>
      </c>
      <c r="S422" s="20">
        <f t="shared" si="28"/>
        <v>0</v>
      </c>
      <c r="T422" s="21">
        <f>IF(OR(ISERROR(FIND(DBCS(検索!C$5),DBCS(B422))),検索!C$5=""),0,1)</f>
        <v>0</v>
      </c>
      <c r="U422" s="22">
        <f>IF(OR(ISERROR(FIND(DBCS(検索!D$5),DBCS(C422))),検索!D$5=""),0,1)</f>
        <v>0</v>
      </c>
      <c r="V422" s="22">
        <f>IF(OR(ISERROR(FIND(検索!E$5,D422)),検索!E$5=""),0,1)</f>
        <v>0</v>
      </c>
      <c r="W422" s="22">
        <f>IF(OR(ISERROR(FIND(検索!F$5,E422)),検索!F$5=""),0,1)</f>
        <v>0</v>
      </c>
      <c r="X422" s="22">
        <f>IF(OR(ISERROR(FIND(検索!G$5,F422)),検索!G$5=""),0,1)</f>
        <v>0</v>
      </c>
      <c r="Y422" s="20">
        <f>IF(OR(検索!J$5="00000",T422&amp;U422&amp;V422&amp;W422&amp;X422&lt;&gt;検索!J$5),0,1)</f>
        <v>0</v>
      </c>
      <c r="Z422" s="23">
        <f t="shared" si="29"/>
        <v>0</v>
      </c>
      <c r="AA422" s="20">
        <f>IF(OR(ISERROR(FIND(DBCS(検索!C$7),DBCS(B422))),検索!C$7=""),0,1)</f>
        <v>0</v>
      </c>
      <c r="AB422" s="20">
        <f>IF(OR(ISERROR(FIND(DBCS(検索!D$7),DBCS(C422))),検索!D$7=""),0,1)</f>
        <v>0</v>
      </c>
      <c r="AC422" s="20">
        <f>IF(OR(ISERROR(FIND(検索!E$7,D422)),検索!E$7=""),0,1)</f>
        <v>0</v>
      </c>
      <c r="AD422" s="20">
        <f>IF(OR(ISERROR(FIND(検索!F$7,E422)),検索!F$7=""),0,1)</f>
        <v>0</v>
      </c>
      <c r="AE422" s="20">
        <f>IF(OR(ISERROR(FIND(検索!G$7,F422)),検索!G$7=""),0,1)</f>
        <v>0</v>
      </c>
      <c r="AF422" s="22">
        <f>IF(OR(検索!J$7="00000",AA422&amp;AB422&amp;AC422&amp;AD422&amp;AE422&lt;&gt;検索!J$7),0,1)</f>
        <v>0</v>
      </c>
      <c r="AG422" s="23">
        <f t="shared" si="30"/>
        <v>0</v>
      </c>
      <c r="AH422" s="20">
        <f>IF(検索!K$3=0,R422,S422)</f>
        <v>0</v>
      </c>
      <c r="AI422" s="20">
        <f>IF(検索!K$5=0,Y422,Z422)</f>
        <v>0</v>
      </c>
      <c r="AJ422" s="20">
        <f>IF(検索!K$7=0,AF422,AG422)</f>
        <v>0</v>
      </c>
      <c r="AK422" s="38">
        <f>IF(IF(検索!J$5="00000",AH422,IF(検索!K$4=0,AH422+AI422,AH422*AI422)*IF(AND(検索!K$6=1,検索!J$7&lt;&gt;"00000"),AJ422,1)+IF(AND(検索!K$6=0,検索!J$7&lt;&gt;"00000"),AJ422,0))&gt;0,MAX($AK$2:AK421)+1,0)</f>
        <v>0</v>
      </c>
    </row>
    <row r="423" spans="7:37" x14ac:dyDescent="0.15">
      <c r="G423" s="3">
        <v>422</v>
      </c>
      <c r="H423" s="187">
        <f t="shared" si="24"/>
        <v>0</v>
      </c>
      <c r="M423" s="21">
        <f>IF(OR(ISERROR(FIND(DBCS(検索!C$3),DBCS(B423))),検索!C$3=""),0,1)</f>
        <v>0</v>
      </c>
      <c r="N423" s="22">
        <f>IF(OR(ISERROR(FIND(DBCS(検索!D$3),DBCS(C423))),検索!D$3=""),0,1)</f>
        <v>0</v>
      </c>
      <c r="O423" s="22">
        <f>IF(OR(ISERROR(FIND(検索!E$3,D423)),検索!E$3=""),0,1)</f>
        <v>0</v>
      </c>
      <c r="P423" s="20">
        <f>IF(OR(ISERROR(FIND(検索!F$3,E423)),検索!F$3=""),0,1)</f>
        <v>0</v>
      </c>
      <c r="Q423" s="20">
        <f>IF(OR(ISERROR(FIND(検索!G$3,F423)),検索!G$3=""),0,1)</f>
        <v>0</v>
      </c>
      <c r="R423" s="20">
        <f>IF(OR(検索!J$3="00000",M423&amp;N423&amp;O423&amp;P423&amp;Q423&lt;&gt;検索!J$3),0,1)</f>
        <v>0</v>
      </c>
      <c r="S423" s="20">
        <f t="shared" si="28"/>
        <v>0</v>
      </c>
      <c r="T423" s="21">
        <f>IF(OR(ISERROR(FIND(DBCS(検索!C$5),DBCS(B423))),検索!C$5=""),0,1)</f>
        <v>0</v>
      </c>
      <c r="U423" s="22">
        <f>IF(OR(ISERROR(FIND(DBCS(検索!D$5),DBCS(C423))),検索!D$5=""),0,1)</f>
        <v>0</v>
      </c>
      <c r="V423" s="22">
        <f>IF(OR(ISERROR(FIND(検索!E$5,D423)),検索!E$5=""),0,1)</f>
        <v>0</v>
      </c>
      <c r="W423" s="22">
        <f>IF(OR(ISERROR(FIND(検索!F$5,E423)),検索!F$5=""),0,1)</f>
        <v>0</v>
      </c>
      <c r="X423" s="22">
        <f>IF(OR(ISERROR(FIND(検索!G$5,F423)),検索!G$5=""),0,1)</f>
        <v>0</v>
      </c>
      <c r="Y423" s="20">
        <f>IF(OR(検索!J$5="00000",T423&amp;U423&amp;V423&amp;W423&amp;X423&lt;&gt;検索!J$5),0,1)</f>
        <v>0</v>
      </c>
      <c r="Z423" s="23">
        <f t="shared" si="29"/>
        <v>0</v>
      </c>
      <c r="AA423" s="20">
        <f>IF(OR(ISERROR(FIND(DBCS(検索!C$7),DBCS(B423))),検索!C$7=""),0,1)</f>
        <v>0</v>
      </c>
      <c r="AB423" s="20">
        <f>IF(OR(ISERROR(FIND(DBCS(検索!D$7),DBCS(C423))),検索!D$7=""),0,1)</f>
        <v>0</v>
      </c>
      <c r="AC423" s="20">
        <f>IF(OR(ISERROR(FIND(検索!E$7,D423)),検索!E$7=""),0,1)</f>
        <v>0</v>
      </c>
      <c r="AD423" s="20">
        <f>IF(OR(ISERROR(FIND(検索!F$7,E423)),検索!F$7=""),0,1)</f>
        <v>0</v>
      </c>
      <c r="AE423" s="20">
        <f>IF(OR(ISERROR(FIND(検索!G$7,F423)),検索!G$7=""),0,1)</f>
        <v>0</v>
      </c>
      <c r="AF423" s="22">
        <f>IF(OR(検索!J$7="00000",AA423&amp;AB423&amp;AC423&amp;AD423&amp;AE423&lt;&gt;検索!J$7),0,1)</f>
        <v>0</v>
      </c>
      <c r="AG423" s="23">
        <f t="shared" si="30"/>
        <v>0</v>
      </c>
      <c r="AH423" s="20">
        <f>IF(検索!K$3=0,R423,S423)</f>
        <v>0</v>
      </c>
      <c r="AI423" s="20">
        <f>IF(検索!K$5=0,Y423,Z423)</f>
        <v>0</v>
      </c>
      <c r="AJ423" s="20">
        <f>IF(検索!K$7=0,AF423,AG423)</f>
        <v>0</v>
      </c>
      <c r="AK423" s="38">
        <f>IF(IF(検索!J$5="00000",AH423,IF(検索!K$4=0,AH423+AI423,AH423*AI423)*IF(AND(検索!K$6=1,検索!J$7&lt;&gt;"00000"),AJ423,1)+IF(AND(検索!K$6=0,検索!J$7&lt;&gt;"00000"),AJ423,0))&gt;0,MAX($AK$2:AK422)+1,0)</f>
        <v>0</v>
      </c>
    </row>
    <row r="424" spans="7:37" x14ac:dyDescent="0.15">
      <c r="G424" s="3">
        <v>423</v>
      </c>
      <c r="H424" s="187">
        <f t="shared" si="24"/>
        <v>0</v>
      </c>
      <c r="M424" s="21">
        <f>IF(OR(ISERROR(FIND(DBCS(検索!C$3),DBCS(B424))),検索!C$3=""),0,1)</f>
        <v>0</v>
      </c>
      <c r="N424" s="22">
        <f>IF(OR(ISERROR(FIND(DBCS(検索!D$3),DBCS(C424))),検索!D$3=""),0,1)</f>
        <v>0</v>
      </c>
      <c r="O424" s="22">
        <f>IF(OR(ISERROR(FIND(検索!E$3,D424)),検索!E$3=""),0,1)</f>
        <v>0</v>
      </c>
      <c r="P424" s="20">
        <f>IF(OR(ISERROR(FIND(検索!F$3,E424)),検索!F$3=""),0,1)</f>
        <v>0</v>
      </c>
      <c r="Q424" s="20">
        <f>IF(OR(ISERROR(FIND(検索!G$3,F424)),検索!G$3=""),0,1)</f>
        <v>0</v>
      </c>
      <c r="R424" s="20">
        <f>IF(OR(検索!J$3="00000",M424&amp;N424&amp;O424&amp;P424&amp;Q424&lt;&gt;検索!J$3),0,1)</f>
        <v>0</v>
      </c>
      <c r="S424" s="20">
        <f t="shared" si="28"/>
        <v>0</v>
      </c>
      <c r="T424" s="21">
        <f>IF(OR(ISERROR(FIND(DBCS(検索!C$5),DBCS(B424))),検索!C$5=""),0,1)</f>
        <v>0</v>
      </c>
      <c r="U424" s="22">
        <f>IF(OR(ISERROR(FIND(DBCS(検索!D$5),DBCS(C424))),検索!D$5=""),0,1)</f>
        <v>0</v>
      </c>
      <c r="V424" s="22">
        <f>IF(OR(ISERROR(FIND(検索!E$5,D424)),検索!E$5=""),0,1)</f>
        <v>0</v>
      </c>
      <c r="W424" s="22">
        <f>IF(OR(ISERROR(FIND(検索!F$5,E424)),検索!F$5=""),0,1)</f>
        <v>0</v>
      </c>
      <c r="X424" s="22">
        <f>IF(OR(ISERROR(FIND(検索!G$5,F424)),検索!G$5=""),0,1)</f>
        <v>0</v>
      </c>
      <c r="Y424" s="20">
        <f>IF(OR(検索!J$5="00000",T424&amp;U424&amp;V424&amp;W424&amp;X424&lt;&gt;検索!J$5),0,1)</f>
        <v>0</v>
      </c>
      <c r="Z424" s="23">
        <f t="shared" si="29"/>
        <v>0</v>
      </c>
      <c r="AA424" s="20">
        <f>IF(OR(ISERROR(FIND(DBCS(検索!C$7),DBCS(B424))),検索!C$7=""),0,1)</f>
        <v>0</v>
      </c>
      <c r="AB424" s="20">
        <f>IF(OR(ISERROR(FIND(DBCS(検索!D$7),DBCS(C424))),検索!D$7=""),0,1)</f>
        <v>0</v>
      </c>
      <c r="AC424" s="20">
        <f>IF(OR(ISERROR(FIND(検索!E$7,D424)),検索!E$7=""),0,1)</f>
        <v>0</v>
      </c>
      <c r="AD424" s="20">
        <f>IF(OR(ISERROR(FIND(検索!F$7,E424)),検索!F$7=""),0,1)</f>
        <v>0</v>
      </c>
      <c r="AE424" s="20">
        <f>IF(OR(ISERROR(FIND(検索!G$7,F424)),検索!G$7=""),0,1)</f>
        <v>0</v>
      </c>
      <c r="AF424" s="22">
        <f>IF(OR(検索!J$7="00000",AA424&amp;AB424&amp;AC424&amp;AD424&amp;AE424&lt;&gt;検索!J$7),0,1)</f>
        <v>0</v>
      </c>
      <c r="AG424" s="23">
        <f t="shared" si="30"/>
        <v>0</v>
      </c>
      <c r="AH424" s="20">
        <f>IF(検索!K$3=0,R424,S424)</f>
        <v>0</v>
      </c>
      <c r="AI424" s="20">
        <f>IF(検索!K$5=0,Y424,Z424)</f>
        <v>0</v>
      </c>
      <c r="AJ424" s="20">
        <f>IF(検索!K$7=0,AF424,AG424)</f>
        <v>0</v>
      </c>
      <c r="AK424" s="38">
        <f>IF(IF(検索!J$5="00000",AH424,IF(検索!K$4=0,AH424+AI424,AH424*AI424)*IF(AND(検索!K$6=1,検索!J$7&lt;&gt;"00000"),AJ424,1)+IF(AND(検索!K$6=0,検索!J$7&lt;&gt;"00000"),AJ424,0))&gt;0,MAX($AK$2:AK423)+1,0)</f>
        <v>0</v>
      </c>
    </row>
    <row r="425" spans="7:37" x14ac:dyDescent="0.15">
      <c r="G425" s="3">
        <v>424</v>
      </c>
      <c r="H425" s="187">
        <f t="shared" si="24"/>
        <v>0</v>
      </c>
      <c r="M425" s="21">
        <f>IF(OR(ISERROR(FIND(DBCS(検索!C$3),DBCS(B425))),検索!C$3=""),0,1)</f>
        <v>0</v>
      </c>
      <c r="N425" s="22">
        <f>IF(OR(ISERROR(FIND(DBCS(検索!D$3),DBCS(C425))),検索!D$3=""),0,1)</f>
        <v>0</v>
      </c>
      <c r="O425" s="22">
        <f>IF(OR(ISERROR(FIND(検索!E$3,D425)),検索!E$3=""),0,1)</f>
        <v>0</v>
      </c>
      <c r="P425" s="20">
        <f>IF(OR(ISERROR(FIND(検索!F$3,E425)),検索!F$3=""),0,1)</f>
        <v>0</v>
      </c>
      <c r="Q425" s="20">
        <f>IF(OR(ISERROR(FIND(検索!G$3,F425)),検索!G$3=""),0,1)</f>
        <v>0</v>
      </c>
      <c r="R425" s="20">
        <f>IF(OR(検索!J$3="00000",M425&amp;N425&amp;O425&amp;P425&amp;Q425&lt;&gt;検索!J$3),0,1)</f>
        <v>0</v>
      </c>
      <c r="S425" s="20">
        <f t="shared" si="28"/>
        <v>0</v>
      </c>
      <c r="T425" s="21">
        <f>IF(OR(ISERROR(FIND(DBCS(検索!C$5),DBCS(B425))),検索!C$5=""),0,1)</f>
        <v>0</v>
      </c>
      <c r="U425" s="22">
        <f>IF(OR(ISERROR(FIND(DBCS(検索!D$5),DBCS(C425))),検索!D$5=""),0,1)</f>
        <v>0</v>
      </c>
      <c r="V425" s="22">
        <f>IF(OR(ISERROR(FIND(検索!E$5,D425)),検索!E$5=""),0,1)</f>
        <v>0</v>
      </c>
      <c r="W425" s="22">
        <f>IF(OR(ISERROR(FIND(検索!F$5,E425)),検索!F$5=""),0,1)</f>
        <v>0</v>
      </c>
      <c r="X425" s="22">
        <f>IF(OR(ISERROR(FIND(検索!G$5,F425)),検索!G$5=""),0,1)</f>
        <v>0</v>
      </c>
      <c r="Y425" s="20">
        <f>IF(OR(検索!J$5="00000",T425&amp;U425&amp;V425&amp;W425&amp;X425&lt;&gt;検索!J$5),0,1)</f>
        <v>0</v>
      </c>
      <c r="Z425" s="23">
        <f t="shared" si="29"/>
        <v>0</v>
      </c>
      <c r="AA425" s="20">
        <f>IF(OR(ISERROR(FIND(DBCS(検索!C$7),DBCS(B425))),検索!C$7=""),0,1)</f>
        <v>0</v>
      </c>
      <c r="AB425" s="20">
        <f>IF(OR(ISERROR(FIND(DBCS(検索!D$7),DBCS(C425))),検索!D$7=""),0,1)</f>
        <v>0</v>
      </c>
      <c r="AC425" s="20">
        <f>IF(OR(ISERROR(FIND(検索!E$7,D425)),検索!E$7=""),0,1)</f>
        <v>0</v>
      </c>
      <c r="AD425" s="20">
        <f>IF(OR(ISERROR(FIND(検索!F$7,E425)),検索!F$7=""),0,1)</f>
        <v>0</v>
      </c>
      <c r="AE425" s="20">
        <f>IF(OR(ISERROR(FIND(検索!G$7,F425)),検索!G$7=""),0,1)</f>
        <v>0</v>
      </c>
      <c r="AF425" s="22">
        <f>IF(OR(検索!J$7="00000",AA425&amp;AB425&amp;AC425&amp;AD425&amp;AE425&lt;&gt;検索!J$7),0,1)</f>
        <v>0</v>
      </c>
      <c r="AG425" s="23">
        <f t="shared" si="30"/>
        <v>0</v>
      </c>
      <c r="AH425" s="20">
        <f>IF(検索!K$3=0,R425,S425)</f>
        <v>0</v>
      </c>
      <c r="AI425" s="20">
        <f>IF(検索!K$5=0,Y425,Z425)</f>
        <v>0</v>
      </c>
      <c r="AJ425" s="20">
        <f>IF(検索!K$7=0,AF425,AG425)</f>
        <v>0</v>
      </c>
      <c r="AK425" s="38">
        <f>IF(IF(検索!J$5="00000",AH425,IF(検索!K$4=0,AH425+AI425,AH425*AI425)*IF(AND(検索!K$6=1,検索!J$7&lt;&gt;"00000"),AJ425,1)+IF(AND(検索!K$6=0,検索!J$7&lt;&gt;"00000"),AJ425,0))&gt;0,MAX($AK$2:AK424)+1,0)</f>
        <v>0</v>
      </c>
    </row>
    <row r="426" spans="7:37" x14ac:dyDescent="0.15">
      <c r="G426" s="3">
        <v>425</v>
      </c>
      <c r="H426" s="187">
        <f t="shared" si="24"/>
        <v>0</v>
      </c>
      <c r="M426" s="21">
        <f>IF(OR(ISERROR(FIND(DBCS(検索!C$3),DBCS(B426))),検索!C$3=""),0,1)</f>
        <v>0</v>
      </c>
      <c r="N426" s="22">
        <f>IF(OR(ISERROR(FIND(DBCS(検索!D$3),DBCS(C426))),検索!D$3=""),0,1)</f>
        <v>0</v>
      </c>
      <c r="O426" s="22">
        <f>IF(OR(ISERROR(FIND(検索!E$3,D426)),検索!E$3=""),0,1)</f>
        <v>0</v>
      </c>
      <c r="P426" s="20">
        <f>IF(OR(ISERROR(FIND(検索!F$3,E426)),検索!F$3=""),0,1)</f>
        <v>0</v>
      </c>
      <c r="Q426" s="20">
        <f>IF(OR(ISERROR(FIND(検索!G$3,F426)),検索!G$3=""),0,1)</f>
        <v>0</v>
      </c>
      <c r="R426" s="20">
        <f>IF(OR(検索!J$3="00000",M426&amp;N426&amp;O426&amp;P426&amp;Q426&lt;&gt;検索!J$3),0,1)</f>
        <v>0</v>
      </c>
      <c r="S426" s="20">
        <f t="shared" si="28"/>
        <v>0</v>
      </c>
      <c r="T426" s="21">
        <f>IF(OR(ISERROR(FIND(DBCS(検索!C$5),DBCS(B426))),検索!C$5=""),0,1)</f>
        <v>0</v>
      </c>
      <c r="U426" s="22">
        <f>IF(OR(ISERROR(FIND(DBCS(検索!D$5),DBCS(C426))),検索!D$5=""),0,1)</f>
        <v>0</v>
      </c>
      <c r="V426" s="22">
        <f>IF(OR(ISERROR(FIND(検索!E$5,D426)),検索!E$5=""),0,1)</f>
        <v>0</v>
      </c>
      <c r="W426" s="22">
        <f>IF(OR(ISERROR(FIND(検索!F$5,E426)),検索!F$5=""),0,1)</f>
        <v>0</v>
      </c>
      <c r="X426" s="22">
        <f>IF(OR(ISERROR(FIND(検索!G$5,F426)),検索!G$5=""),0,1)</f>
        <v>0</v>
      </c>
      <c r="Y426" s="20">
        <f>IF(OR(検索!J$5="00000",T426&amp;U426&amp;V426&amp;W426&amp;X426&lt;&gt;検索!J$5),0,1)</f>
        <v>0</v>
      </c>
      <c r="Z426" s="23">
        <f t="shared" si="29"/>
        <v>0</v>
      </c>
      <c r="AA426" s="20">
        <f>IF(OR(ISERROR(FIND(DBCS(検索!C$7),DBCS(B426))),検索!C$7=""),0,1)</f>
        <v>0</v>
      </c>
      <c r="AB426" s="20">
        <f>IF(OR(ISERROR(FIND(DBCS(検索!D$7),DBCS(C426))),検索!D$7=""),0,1)</f>
        <v>0</v>
      </c>
      <c r="AC426" s="20">
        <f>IF(OR(ISERROR(FIND(検索!E$7,D426)),検索!E$7=""),0,1)</f>
        <v>0</v>
      </c>
      <c r="AD426" s="20">
        <f>IF(OR(ISERROR(FIND(検索!F$7,E426)),検索!F$7=""),0,1)</f>
        <v>0</v>
      </c>
      <c r="AE426" s="20">
        <f>IF(OR(ISERROR(FIND(検索!G$7,F426)),検索!G$7=""),0,1)</f>
        <v>0</v>
      </c>
      <c r="AF426" s="22">
        <f>IF(OR(検索!J$7="00000",AA426&amp;AB426&amp;AC426&amp;AD426&amp;AE426&lt;&gt;検索!J$7),0,1)</f>
        <v>0</v>
      </c>
      <c r="AG426" s="23">
        <f t="shared" si="30"/>
        <v>0</v>
      </c>
      <c r="AH426" s="20">
        <f>IF(検索!K$3=0,R426,S426)</f>
        <v>0</v>
      </c>
      <c r="AI426" s="20">
        <f>IF(検索!K$5=0,Y426,Z426)</f>
        <v>0</v>
      </c>
      <c r="AJ426" s="20">
        <f>IF(検索!K$7=0,AF426,AG426)</f>
        <v>0</v>
      </c>
      <c r="AK426" s="38">
        <f>IF(IF(検索!J$5="00000",AH426,IF(検索!K$4=0,AH426+AI426,AH426*AI426)*IF(AND(検索!K$6=1,検索!J$7&lt;&gt;"00000"),AJ426,1)+IF(AND(検索!K$6=0,検索!J$7&lt;&gt;"00000"),AJ426,0))&gt;0,MAX($AK$2:AK425)+1,0)</f>
        <v>0</v>
      </c>
    </row>
    <row r="427" spans="7:37" x14ac:dyDescent="0.15">
      <c r="G427" s="3">
        <v>426</v>
      </c>
      <c r="H427" s="187">
        <f t="shared" si="24"/>
        <v>0</v>
      </c>
      <c r="M427" s="21">
        <f>IF(OR(ISERROR(FIND(DBCS(検索!C$3),DBCS(B427))),検索!C$3=""),0,1)</f>
        <v>0</v>
      </c>
      <c r="N427" s="22">
        <f>IF(OR(ISERROR(FIND(DBCS(検索!D$3),DBCS(C427))),検索!D$3=""),0,1)</f>
        <v>0</v>
      </c>
      <c r="O427" s="22">
        <f>IF(OR(ISERROR(FIND(検索!E$3,D427)),検索!E$3=""),0,1)</f>
        <v>0</v>
      </c>
      <c r="P427" s="20">
        <f>IF(OR(ISERROR(FIND(検索!F$3,E427)),検索!F$3=""),0,1)</f>
        <v>0</v>
      </c>
      <c r="Q427" s="20">
        <f>IF(OR(ISERROR(FIND(検索!G$3,F427)),検索!G$3=""),0,1)</f>
        <v>0</v>
      </c>
      <c r="R427" s="20">
        <f>IF(OR(検索!J$3="00000",M427&amp;N427&amp;O427&amp;P427&amp;Q427&lt;&gt;検索!J$3),0,1)</f>
        <v>0</v>
      </c>
      <c r="S427" s="20">
        <f t="shared" si="28"/>
        <v>0</v>
      </c>
      <c r="T427" s="21">
        <f>IF(OR(ISERROR(FIND(DBCS(検索!C$5),DBCS(B427))),検索!C$5=""),0,1)</f>
        <v>0</v>
      </c>
      <c r="U427" s="22">
        <f>IF(OR(ISERROR(FIND(DBCS(検索!D$5),DBCS(C427))),検索!D$5=""),0,1)</f>
        <v>0</v>
      </c>
      <c r="V427" s="22">
        <f>IF(OR(ISERROR(FIND(検索!E$5,D427)),検索!E$5=""),0,1)</f>
        <v>0</v>
      </c>
      <c r="W427" s="22">
        <f>IF(OR(ISERROR(FIND(検索!F$5,E427)),検索!F$5=""),0,1)</f>
        <v>0</v>
      </c>
      <c r="X427" s="22">
        <f>IF(OR(ISERROR(FIND(検索!G$5,F427)),検索!G$5=""),0,1)</f>
        <v>0</v>
      </c>
      <c r="Y427" s="20">
        <f>IF(OR(検索!J$5="00000",T427&amp;U427&amp;V427&amp;W427&amp;X427&lt;&gt;検索!J$5),0,1)</f>
        <v>0</v>
      </c>
      <c r="Z427" s="23">
        <f t="shared" si="29"/>
        <v>0</v>
      </c>
      <c r="AA427" s="20">
        <f>IF(OR(ISERROR(FIND(DBCS(検索!C$7),DBCS(B427))),検索!C$7=""),0,1)</f>
        <v>0</v>
      </c>
      <c r="AB427" s="20">
        <f>IF(OR(ISERROR(FIND(DBCS(検索!D$7),DBCS(C427))),検索!D$7=""),0,1)</f>
        <v>0</v>
      </c>
      <c r="AC427" s="20">
        <f>IF(OR(ISERROR(FIND(検索!E$7,D427)),検索!E$7=""),0,1)</f>
        <v>0</v>
      </c>
      <c r="AD427" s="20">
        <f>IF(OR(ISERROR(FIND(検索!F$7,E427)),検索!F$7=""),0,1)</f>
        <v>0</v>
      </c>
      <c r="AE427" s="20">
        <f>IF(OR(ISERROR(FIND(検索!G$7,F427)),検索!G$7=""),0,1)</f>
        <v>0</v>
      </c>
      <c r="AF427" s="22">
        <f>IF(OR(検索!J$7="00000",AA427&amp;AB427&amp;AC427&amp;AD427&amp;AE427&lt;&gt;検索!J$7),0,1)</f>
        <v>0</v>
      </c>
      <c r="AG427" s="23">
        <f t="shared" si="30"/>
        <v>0</v>
      </c>
      <c r="AH427" s="20">
        <f>IF(検索!K$3=0,R427,S427)</f>
        <v>0</v>
      </c>
      <c r="AI427" s="20">
        <f>IF(検索!K$5=0,Y427,Z427)</f>
        <v>0</v>
      </c>
      <c r="AJ427" s="20">
        <f>IF(検索!K$7=0,AF427,AG427)</f>
        <v>0</v>
      </c>
      <c r="AK427" s="38">
        <f>IF(IF(検索!J$5="00000",AH427,IF(検索!K$4=0,AH427+AI427,AH427*AI427)*IF(AND(検索!K$6=1,検索!J$7&lt;&gt;"00000"),AJ427,1)+IF(AND(検索!K$6=0,検索!J$7&lt;&gt;"00000"),AJ427,0))&gt;0,MAX($AK$2:AK426)+1,0)</f>
        <v>0</v>
      </c>
    </row>
    <row r="428" spans="7:37" x14ac:dyDescent="0.15">
      <c r="G428" s="3">
        <v>427</v>
      </c>
      <c r="H428" s="187">
        <f t="shared" si="24"/>
        <v>0</v>
      </c>
      <c r="M428" s="21">
        <f>IF(OR(ISERROR(FIND(DBCS(検索!C$3),DBCS(B428))),検索!C$3=""),0,1)</f>
        <v>0</v>
      </c>
      <c r="N428" s="22">
        <f>IF(OR(ISERROR(FIND(DBCS(検索!D$3),DBCS(C428))),検索!D$3=""),0,1)</f>
        <v>0</v>
      </c>
      <c r="O428" s="22">
        <f>IF(OR(ISERROR(FIND(検索!E$3,D428)),検索!E$3=""),0,1)</f>
        <v>0</v>
      </c>
      <c r="P428" s="20">
        <f>IF(OR(ISERROR(FIND(検索!F$3,E428)),検索!F$3=""),0,1)</f>
        <v>0</v>
      </c>
      <c r="Q428" s="20">
        <f>IF(OR(ISERROR(FIND(検索!G$3,F428)),検索!G$3=""),0,1)</f>
        <v>0</v>
      </c>
      <c r="R428" s="20">
        <f>IF(OR(検索!J$3="00000",M428&amp;N428&amp;O428&amp;P428&amp;Q428&lt;&gt;検索!J$3),0,1)</f>
        <v>0</v>
      </c>
      <c r="S428" s="20">
        <f t="shared" si="28"/>
        <v>0</v>
      </c>
      <c r="T428" s="21">
        <f>IF(OR(ISERROR(FIND(DBCS(検索!C$5),DBCS(B428))),検索!C$5=""),0,1)</f>
        <v>0</v>
      </c>
      <c r="U428" s="22">
        <f>IF(OR(ISERROR(FIND(DBCS(検索!D$5),DBCS(C428))),検索!D$5=""),0,1)</f>
        <v>0</v>
      </c>
      <c r="V428" s="22">
        <f>IF(OR(ISERROR(FIND(検索!E$5,D428)),検索!E$5=""),0,1)</f>
        <v>0</v>
      </c>
      <c r="W428" s="22">
        <f>IF(OR(ISERROR(FIND(検索!F$5,E428)),検索!F$5=""),0,1)</f>
        <v>0</v>
      </c>
      <c r="X428" s="22">
        <f>IF(OR(ISERROR(FIND(検索!G$5,F428)),検索!G$5=""),0,1)</f>
        <v>0</v>
      </c>
      <c r="Y428" s="20">
        <f>IF(OR(検索!J$5="00000",T428&amp;U428&amp;V428&amp;W428&amp;X428&lt;&gt;検索!J$5),0,1)</f>
        <v>0</v>
      </c>
      <c r="Z428" s="23">
        <f t="shared" si="29"/>
        <v>0</v>
      </c>
      <c r="AA428" s="20">
        <f>IF(OR(ISERROR(FIND(DBCS(検索!C$7),DBCS(B428))),検索!C$7=""),0,1)</f>
        <v>0</v>
      </c>
      <c r="AB428" s="20">
        <f>IF(OR(ISERROR(FIND(DBCS(検索!D$7),DBCS(C428))),検索!D$7=""),0,1)</f>
        <v>0</v>
      </c>
      <c r="AC428" s="20">
        <f>IF(OR(ISERROR(FIND(検索!E$7,D428)),検索!E$7=""),0,1)</f>
        <v>0</v>
      </c>
      <c r="AD428" s="20">
        <f>IF(OR(ISERROR(FIND(検索!F$7,E428)),検索!F$7=""),0,1)</f>
        <v>0</v>
      </c>
      <c r="AE428" s="20">
        <f>IF(OR(ISERROR(FIND(検索!G$7,F428)),検索!G$7=""),0,1)</f>
        <v>0</v>
      </c>
      <c r="AF428" s="22">
        <f>IF(OR(検索!J$7="00000",AA428&amp;AB428&amp;AC428&amp;AD428&amp;AE428&lt;&gt;検索!J$7),0,1)</f>
        <v>0</v>
      </c>
      <c r="AG428" s="23">
        <f t="shared" si="30"/>
        <v>0</v>
      </c>
      <c r="AH428" s="20">
        <f>IF(検索!K$3=0,R428,S428)</f>
        <v>0</v>
      </c>
      <c r="AI428" s="20">
        <f>IF(検索!K$5=0,Y428,Z428)</f>
        <v>0</v>
      </c>
      <c r="AJ428" s="20">
        <f>IF(検索!K$7=0,AF428,AG428)</f>
        <v>0</v>
      </c>
      <c r="AK428" s="38">
        <f>IF(IF(検索!J$5="00000",AH428,IF(検索!K$4=0,AH428+AI428,AH428*AI428)*IF(AND(検索!K$6=1,検索!J$7&lt;&gt;"00000"),AJ428,1)+IF(AND(検索!K$6=0,検索!J$7&lt;&gt;"00000"),AJ428,0))&gt;0,MAX($AK$2:AK427)+1,0)</f>
        <v>0</v>
      </c>
    </row>
    <row r="429" spans="7:37" x14ac:dyDescent="0.15">
      <c r="G429" s="3">
        <v>428</v>
      </c>
      <c r="H429" s="187">
        <f t="shared" si="24"/>
        <v>0</v>
      </c>
      <c r="M429" s="21">
        <f>IF(OR(ISERROR(FIND(DBCS(検索!C$3),DBCS(B429))),検索!C$3=""),0,1)</f>
        <v>0</v>
      </c>
      <c r="N429" s="22">
        <f>IF(OR(ISERROR(FIND(DBCS(検索!D$3),DBCS(C429))),検索!D$3=""),0,1)</f>
        <v>0</v>
      </c>
      <c r="O429" s="22">
        <f>IF(OR(ISERROR(FIND(検索!E$3,D429)),検索!E$3=""),0,1)</f>
        <v>0</v>
      </c>
      <c r="P429" s="20">
        <f>IF(OR(ISERROR(FIND(検索!F$3,E429)),検索!F$3=""),0,1)</f>
        <v>0</v>
      </c>
      <c r="Q429" s="20">
        <f>IF(OR(ISERROR(FIND(検索!G$3,F429)),検索!G$3=""),0,1)</f>
        <v>0</v>
      </c>
      <c r="R429" s="20">
        <f>IF(OR(検索!J$3="00000",M429&amp;N429&amp;O429&amp;P429&amp;Q429&lt;&gt;検索!J$3),0,1)</f>
        <v>0</v>
      </c>
      <c r="S429" s="20">
        <f t="shared" si="28"/>
        <v>0</v>
      </c>
      <c r="T429" s="21">
        <f>IF(OR(ISERROR(FIND(DBCS(検索!C$5),DBCS(B429))),検索!C$5=""),0,1)</f>
        <v>0</v>
      </c>
      <c r="U429" s="22">
        <f>IF(OR(ISERROR(FIND(DBCS(検索!D$5),DBCS(C429))),検索!D$5=""),0,1)</f>
        <v>0</v>
      </c>
      <c r="V429" s="22">
        <f>IF(OR(ISERROR(FIND(検索!E$5,D429)),検索!E$5=""),0,1)</f>
        <v>0</v>
      </c>
      <c r="W429" s="22">
        <f>IF(OR(ISERROR(FIND(検索!F$5,E429)),検索!F$5=""),0,1)</f>
        <v>0</v>
      </c>
      <c r="X429" s="22">
        <f>IF(OR(ISERROR(FIND(検索!G$5,F429)),検索!G$5=""),0,1)</f>
        <v>0</v>
      </c>
      <c r="Y429" s="20">
        <f>IF(OR(検索!J$5="00000",T429&amp;U429&amp;V429&amp;W429&amp;X429&lt;&gt;検索!J$5),0,1)</f>
        <v>0</v>
      </c>
      <c r="Z429" s="23">
        <f t="shared" si="29"/>
        <v>0</v>
      </c>
      <c r="AA429" s="20">
        <f>IF(OR(ISERROR(FIND(DBCS(検索!C$7),DBCS(B429))),検索!C$7=""),0,1)</f>
        <v>0</v>
      </c>
      <c r="AB429" s="20">
        <f>IF(OR(ISERROR(FIND(DBCS(検索!D$7),DBCS(C429))),検索!D$7=""),0,1)</f>
        <v>0</v>
      </c>
      <c r="AC429" s="20">
        <f>IF(OR(ISERROR(FIND(検索!E$7,D429)),検索!E$7=""),0,1)</f>
        <v>0</v>
      </c>
      <c r="AD429" s="20">
        <f>IF(OR(ISERROR(FIND(検索!F$7,E429)),検索!F$7=""),0,1)</f>
        <v>0</v>
      </c>
      <c r="AE429" s="20">
        <f>IF(OR(ISERROR(FIND(検索!G$7,F429)),検索!G$7=""),0,1)</f>
        <v>0</v>
      </c>
      <c r="AF429" s="22">
        <f>IF(OR(検索!J$7="00000",AA429&amp;AB429&amp;AC429&amp;AD429&amp;AE429&lt;&gt;検索!J$7),0,1)</f>
        <v>0</v>
      </c>
      <c r="AG429" s="23">
        <f t="shared" si="30"/>
        <v>0</v>
      </c>
      <c r="AH429" s="20">
        <f>IF(検索!K$3=0,R429,S429)</f>
        <v>0</v>
      </c>
      <c r="AI429" s="20">
        <f>IF(検索!K$5=0,Y429,Z429)</f>
        <v>0</v>
      </c>
      <c r="AJ429" s="20">
        <f>IF(検索!K$7=0,AF429,AG429)</f>
        <v>0</v>
      </c>
      <c r="AK429" s="38">
        <f>IF(IF(検索!J$5="00000",AH429,IF(検索!K$4=0,AH429+AI429,AH429*AI429)*IF(AND(検索!K$6=1,検索!J$7&lt;&gt;"00000"),AJ429,1)+IF(AND(検索!K$6=0,検索!J$7&lt;&gt;"00000"),AJ429,0))&gt;0,MAX($AK$2:AK428)+1,0)</f>
        <v>0</v>
      </c>
    </row>
    <row r="430" spans="7:37" x14ac:dyDescent="0.15">
      <c r="G430" s="3">
        <v>429</v>
      </c>
      <c r="H430" s="187">
        <f t="shared" si="24"/>
        <v>0</v>
      </c>
      <c r="M430" s="21">
        <f>IF(OR(ISERROR(FIND(DBCS(検索!C$3),DBCS(B430))),検索!C$3=""),0,1)</f>
        <v>0</v>
      </c>
      <c r="N430" s="22">
        <f>IF(OR(ISERROR(FIND(DBCS(検索!D$3),DBCS(C430))),検索!D$3=""),0,1)</f>
        <v>0</v>
      </c>
      <c r="O430" s="22">
        <f>IF(OR(ISERROR(FIND(検索!E$3,D430)),検索!E$3=""),0,1)</f>
        <v>0</v>
      </c>
      <c r="P430" s="20">
        <f>IF(OR(ISERROR(FIND(検索!F$3,E430)),検索!F$3=""),0,1)</f>
        <v>0</v>
      </c>
      <c r="Q430" s="20">
        <f>IF(OR(ISERROR(FIND(検索!G$3,F430)),検索!G$3=""),0,1)</f>
        <v>0</v>
      </c>
      <c r="R430" s="20">
        <f>IF(OR(検索!J$3="00000",M430&amp;N430&amp;O430&amp;P430&amp;Q430&lt;&gt;検索!J$3),0,1)</f>
        <v>0</v>
      </c>
      <c r="S430" s="20">
        <f t="shared" si="28"/>
        <v>0</v>
      </c>
      <c r="T430" s="21">
        <f>IF(OR(ISERROR(FIND(DBCS(検索!C$5),DBCS(B430))),検索!C$5=""),0,1)</f>
        <v>0</v>
      </c>
      <c r="U430" s="22">
        <f>IF(OR(ISERROR(FIND(DBCS(検索!D$5),DBCS(C430))),検索!D$5=""),0,1)</f>
        <v>0</v>
      </c>
      <c r="V430" s="22">
        <f>IF(OR(ISERROR(FIND(検索!E$5,D430)),検索!E$5=""),0,1)</f>
        <v>0</v>
      </c>
      <c r="W430" s="22">
        <f>IF(OR(ISERROR(FIND(検索!F$5,E430)),検索!F$5=""),0,1)</f>
        <v>0</v>
      </c>
      <c r="X430" s="22">
        <f>IF(OR(ISERROR(FIND(検索!G$5,F430)),検索!G$5=""),0,1)</f>
        <v>0</v>
      </c>
      <c r="Y430" s="20">
        <f>IF(OR(検索!J$5="00000",T430&amp;U430&amp;V430&amp;W430&amp;X430&lt;&gt;検索!J$5),0,1)</f>
        <v>0</v>
      </c>
      <c r="Z430" s="23">
        <f t="shared" si="29"/>
        <v>0</v>
      </c>
      <c r="AA430" s="20">
        <f>IF(OR(ISERROR(FIND(DBCS(検索!C$7),DBCS(B430))),検索!C$7=""),0,1)</f>
        <v>0</v>
      </c>
      <c r="AB430" s="20">
        <f>IF(OR(ISERROR(FIND(DBCS(検索!D$7),DBCS(C430))),検索!D$7=""),0,1)</f>
        <v>0</v>
      </c>
      <c r="AC430" s="20">
        <f>IF(OR(ISERROR(FIND(検索!E$7,D430)),検索!E$7=""),0,1)</f>
        <v>0</v>
      </c>
      <c r="AD430" s="20">
        <f>IF(OR(ISERROR(FIND(検索!F$7,E430)),検索!F$7=""),0,1)</f>
        <v>0</v>
      </c>
      <c r="AE430" s="20">
        <f>IF(OR(ISERROR(FIND(検索!G$7,F430)),検索!G$7=""),0,1)</f>
        <v>0</v>
      </c>
      <c r="AF430" s="22">
        <f>IF(OR(検索!J$7="00000",AA430&amp;AB430&amp;AC430&amp;AD430&amp;AE430&lt;&gt;検索!J$7),0,1)</f>
        <v>0</v>
      </c>
      <c r="AG430" s="23">
        <f t="shared" si="30"/>
        <v>0</v>
      </c>
      <c r="AH430" s="20">
        <f>IF(検索!K$3=0,R430,S430)</f>
        <v>0</v>
      </c>
      <c r="AI430" s="20">
        <f>IF(検索!K$5=0,Y430,Z430)</f>
        <v>0</v>
      </c>
      <c r="AJ430" s="20">
        <f>IF(検索!K$7=0,AF430,AG430)</f>
        <v>0</v>
      </c>
      <c r="AK430" s="38">
        <f>IF(IF(検索!J$5="00000",AH430,IF(検索!K$4=0,AH430+AI430,AH430*AI430)*IF(AND(検索!K$6=1,検索!J$7&lt;&gt;"00000"),AJ430,1)+IF(AND(検索!K$6=0,検索!J$7&lt;&gt;"00000"),AJ430,0))&gt;0,MAX($AK$2:AK429)+1,0)</f>
        <v>0</v>
      </c>
    </row>
    <row r="431" spans="7:37" x14ac:dyDescent="0.15">
      <c r="G431" s="3">
        <v>430</v>
      </c>
      <c r="H431" s="187">
        <f t="shared" si="24"/>
        <v>0</v>
      </c>
      <c r="M431" s="21">
        <f>IF(OR(ISERROR(FIND(DBCS(検索!C$3),DBCS(B431))),検索!C$3=""),0,1)</f>
        <v>0</v>
      </c>
      <c r="N431" s="22">
        <f>IF(OR(ISERROR(FIND(DBCS(検索!D$3),DBCS(C431))),検索!D$3=""),0,1)</f>
        <v>0</v>
      </c>
      <c r="O431" s="22">
        <f>IF(OR(ISERROR(FIND(検索!E$3,D431)),検索!E$3=""),0,1)</f>
        <v>0</v>
      </c>
      <c r="P431" s="20">
        <f>IF(OR(ISERROR(FIND(検索!F$3,E431)),検索!F$3=""),0,1)</f>
        <v>0</v>
      </c>
      <c r="Q431" s="20">
        <f>IF(OR(ISERROR(FIND(検索!G$3,F431)),検索!G$3=""),0,1)</f>
        <v>0</v>
      </c>
      <c r="R431" s="20">
        <f>IF(OR(検索!J$3="00000",M431&amp;N431&amp;O431&amp;P431&amp;Q431&lt;&gt;検索!J$3),0,1)</f>
        <v>0</v>
      </c>
      <c r="S431" s="20">
        <f t="shared" si="28"/>
        <v>0</v>
      </c>
      <c r="T431" s="21">
        <f>IF(OR(ISERROR(FIND(DBCS(検索!C$5),DBCS(B431))),検索!C$5=""),0,1)</f>
        <v>0</v>
      </c>
      <c r="U431" s="22">
        <f>IF(OR(ISERROR(FIND(DBCS(検索!D$5),DBCS(C431))),検索!D$5=""),0,1)</f>
        <v>0</v>
      </c>
      <c r="V431" s="22">
        <f>IF(OR(ISERROR(FIND(検索!E$5,D431)),検索!E$5=""),0,1)</f>
        <v>0</v>
      </c>
      <c r="W431" s="22">
        <f>IF(OR(ISERROR(FIND(検索!F$5,E431)),検索!F$5=""),0,1)</f>
        <v>0</v>
      </c>
      <c r="X431" s="22">
        <f>IF(OR(ISERROR(FIND(検索!G$5,F431)),検索!G$5=""),0,1)</f>
        <v>0</v>
      </c>
      <c r="Y431" s="20">
        <f>IF(OR(検索!J$5="00000",T431&amp;U431&amp;V431&amp;W431&amp;X431&lt;&gt;検索!J$5),0,1)</f>
        <v>0</v>
      </c>
      <c r="Z431" s="23">
        <f t="shared" si="29"/>
        <v>0</v>
      </c>
      <c r="AA431" s="20">
        <f>IF(OR(ISERROR(FIND(DBCS(検索!C$7),DBCS(B431))),検索!C$7=""),0,1)</f>
        <v>0</v>
      </c>
      <c r="AB431" s="20">
        <f>IF(OR(ISERROR(FIND(DBCS(検索!D$7),DBCS(C431))),検索!D$7=""),0,1)</f>
        <v>0</v>
      </c>
      <c r="AC431" s="20">
        <f>IF(OR(ISERROR(FIND(検索!E$7,D431)),検索!E$7=""),0,1)</f>
        <v>0</v>
      </c>
      <c r="AD431" s="20">
        <f>IF(OR(ISERROR(FIND(検索!F$7,E431)),検索!F$7=""),0,1)</f>
        <v>0</v>
      </c>
      <c r="AE431" s="20">
        <f>IF(OR(ISERROR(FIND(検索!G$7,F431)),検索!G$7=""),0,1)</f>
        <v>0</v>
      </c>
      <c r="AF431" s="22">
        <f>IF(OR(検索!J$7="00000",AA431&amp;AB431&amp;AC431&amp;AD431&amp;AE431&lt;&gt;検索!J$7),0,1)</f>
        <v>0</v>
      </c>
      <c r="AG431" s="23">
        <f t="shared" si="30"/>
        <v>0</v>
      </c>
      <c r="AH431" s="20">
        <f>IF(検索!K$3=0,R431,S431)</f>
        <v>0</v>
      </c>
      <c r="AI431" s="20">
        <f>IF(検索!K$5=0,Y431,Z431)</f>
        <v>0</v>
      </c>
      <c r="AJ431" s="20">
        <f>IF(検索!K$7=0,AF431,AG431)</f>
        <v>0</v>
      </c>
      <c r="AK431" s="38">
        <f>IF(IF(検索!J$5="00000",AH431,IF(検索!K$4=0,AH431+AI431,AH431*AI431)*IF(AND(検索!K$6=1,検索!J$7&lt;&gt;"00000"),AJ431,1)+IF(AND(検索!K$6=0,検索!J$7&lt;&gt;"00000"),AJ431,0))&gt;0,MAX($AK$2:AK430)+1,0)</f>
        <v>0</v>
      </c>
    </row>
    <row r="432" spans="7:37" x14ac:dyDescent="0.15">
      <c r="G432" s="3">
        <v>431</v>
      </c>
      <c r="H432" s="187">
        <f t="shared" si="24"/>
        <v>0</v>
      </c>
      <c r="M432" s="21">
        <f>IF(OR(ISERROR(FIND(DBCS(検索!C$3),DBCS(B432))),検索!C$3=""),0,1)</f>
        <v>0</v>
      </c>
      <c r="N432" s="22">
        <f>IF(OR(ISERROR(FIND(DBCS(検索!D$3),DBCS(C432))),検索!D$3=""),0,1)</f>
        <v>0</v>
      </c>
      <c r="O432" s="22">
        <f>IF(OR(ISERROR(FIND(検索!E$3,D432)),検索!E$3=""),0,1)</f>
        <v>0</v>
      </c>
      <c r="P432" s="20">
        <f>IF(OR(ISERROR(FIND(検索!F$3,E432)),検索!F$3=""),0,1)</f>
        <v>0</v>
      </c>
      <c r="Q432" s="20">
        <f>IF(OR(ISERROR(FIND(検索!G$3,F432)),検索!G$3=""),0,1)</f>
        <v>0</v>
      </c>
      <c r="R432" s="20">
        <f>IF(OR(検索!J$3="00000",M432&amp;N432&amp;O432&amp;P432&amp;Q432&lt;&gt;検索!J$3),0,1)</f>
        <v>0</v>
      </c>
      <c r="S432" s="20">
        <f t="shared" si="28"/>
        <v>0</v>
      </c>
      <c r="T432" s="21">
        <f>IF(OR(ISERROR(FIND(DBCS(検索!C$5),DBCS(B432))),検索!C$5=""),0,1)</f>
        <v>0</v>
      </c>
      <c r="U432" s="22">
        <f>IF(OR(ISERROR(FIND(DBCS(検索!D$5),DBCS(C432))),検索!D$5=""),0,1)</f>
        <v>0</v>
      </c>
      <c r="V432" s="22">
        <f>IF(OR(ISERROR(FIND(検索!E$5,D432)),検索!E$5=""),0,1)</f>
        <v>0</v>
      </c>
      <c r="W432" s="22">
        <f>IF(OR(ISERROR(FIND(検索!F$5,E432)),検索!F$5=""),0,1)</f>
        <v>0</v>
      </c>
      <c r="X432" s="22">
        <f>IF(OR(ISERROR(FIND(検索!G$5,F432)),検索!G$5=""),0,1)</f>
        <v>0</v>
      </c>
      <c r="Y432" s="20">
        <f>IF(OR(検索!J$5="00000",T432&amp;U432&amp;V432&amp;W432&amp;X432&lt;&gt;検索!J$5),0,1)</f>
        <v>0</v>
      </c>
      <c r="Z432" s="23">
        <f t="shared" si="29"/>
        <v>0</v>
      </c>
      <c r="AA432" s="20">
        <f>IF(OR(ISERROR(FIND(DBCS(検索!C$7),DBCS(B432))),検索!C$7=""),0,1)</f>
        <v>0</v>
      </c>
      <c r="AB432" s="20">
        <f>IF(OR(ISERROR(FIND(DBCS(検索!D$7),DBCS(C432))),検索!D$7=""),0,1)</f>
        <v>0</v>
      </c>
      <c r="AC432" s="20">
        <f>IF(OR(ISERROR(FIND(検索!E$7,D432)),検索!E$7=""),0,1)</f>
        <v>0</v>
      </c>
      <c r="AD432" s="20">
        <f>IF(OR(ISERROR(FIND(検索!F$7,E432)),検索!F$7=""),0,1)</f>
        <v>0</v>
      </c>
      <c r="AE432" s="20">
        <f>IF(OR(ISERROR(FIND(検索!G$7,F432)),検索!G$7=""),0,1)</f>
        <v>0</v>
      </c>
      <c r="AF432" s="22">
        <f>IF(OR(検索!J$7="00000",AA432&amp;AB432&amp;AC432&amp;AD432&amp;AE432&lt;&gt;検索!J$7),0,1)</f>
        <v>0</v>
      </c>
      <c r="AG432" s="23">
        <f t="shared" si="30"/>
        <v>0</v>
      </c>
      <c r="AH432" s="20">
        <f>IF(検索!K$3=0,R432,S432)</f>
        <v>0</v>
      </c>
      <c r="AI432" s="20">
        <f>IF(検索!K$5=0,Y432,Z432)</f>
        <v>0</v>
      </c>
      <c r="AJ432" s="20">
        <f>IF(検索!K$7=0,AF432,AG432)</f>
        <v>0</v>
      </c>
      <c r="AK432" s="38">
        <f>IF(IF(検索!J$5="00000",AH432,IF(検索!K$4=0,AH432+AI432,AH432*AI432)*IF(AND(検索!K$6=1,検索!J$7&lt;&gt;"00000"),AJ432,1)+IF(AND(検索!K$6=0,検索!J$7&lt;&gt;"00000"),AJ432,0))&gt;0,MAX($AK$2:AK431)+1,0)</f>
        <v>0</v>
      </c>
    </row>
    <row r="433" spans="7:37" x14ac:dyDescent="0.15">
      <c r="G433" s="3">
        <v>432</v>
      </c>
      <c r="H433" s="187">
        <f t="shared" si="24"/>
        <v>0</v>
      </c>
      <c r="M433" s="21">
        <f>IF(OR(ISERROR(FIND(DBCS(検索!C$3),DBCS(B433))),検索!C$3=""),0,1)</f>
        <v>0</v>
      </c>
      <c r="N433" s="22">
        <f>IF(OR(ISERROR(FIND(DBCS(検索!D$3),DBCS(C433))),検索!D$3=""),0,1)</f>
        <v>0</v>
      </c>
      <c r="O433" s="22">
        <f>IF(OR(ISERROR(FIND(検索!E$3,D433)),検索!E$3=""),0,1)</f>
        <v>0</v>
      </c>
      <c r="P433" s="20">
        <f>IF(OR(ISERROR(FIND(検索!F$3,E433)),検索!F$3=""),0,1)</f>
        <v>0</v>
      </c>
      <c r="Q433" s="20">
        <f>IF(OR(ISERROR(FIND(検索!G$3,F433)),検索!G$3=""),0,1)</f>
        <v>0</v>
      </c>
      <c r="R433" s="20">
        <f>IF(OR(検索!J$3="00000",M433&amp;N433&amp;O433&amp;P433&amp;Q433&lt;&gt;検索!J$3),0,1)</f>
        <v>0</v>
      </c>
      <c r="S433" s="20">
        <f t="shared" si="28"/>
        <v>0</v>
      </c>
      <c r="T433" s="21">
        <f>IF(OR(ISERROR(FIND(DBCS(検索!C$5),DBCS(B433))),検索!C$5=""),0,1)</f>
        <v>0</v>
      </c>
      <c r="U433" s="22">
        <f>IF(OR(ISERROR(FIND(DBCS(検索!D$5),DBCS(C433))),検索!D$5=""),0,1)</f>
        <v>0</v>
      </c>
      <c r="V433" s="22">
        <f>IF(OR(ISERROR(FIND(検索!E$5,D433)),検索!E$5=""),0,1)</f>
        <v>0</v>
      </c>
      <c r="W433" s="22">
        <f>IF(OR(ISERROR(FIND(検索!F$5,E433)),検索!F$5=""),0,1)</f>
        <v>0</v>
      </c>
      <c r="X433" s="22">
        <f>IF(OR(ISERROR(FIND(検索!G$5,F433)),検索!G$5=""),0,1)</f>
        <v>0</v>
      </c>
      <c r="Y433" s="20">
        <f>IF(OR(検索!J$5="00000",T433&amp;U433&amp;V433&amp;W433&amp;X433&lt;&gt;検索!J$5),0,1)</f>
        <v>0</v>
      </c>
      <c r="Z433" s="23">
        <f t="shared" si="29"/>
        <v>0</v>
      </c>
      <c r="AA433" s="20">
        <f>IF(OR(ISERROR(FIND(DBCS(検索!C$7),DBCS(B433))),検索!C$7=""),0,1)</f>
        <v>0</v>
      </c>
      <c r="AB433" s="20">
        <f>IF(OR(ISERROR(FIND(DBCS(検索!D$7),DBCS(C433))),検索!D$7=""),0,1)</f>
        <v>0</v>
      </c>
      <c r="AC433" s="20">
        <f>IF(OR(ISERROR(FIND(検索!E$7,D433)),検索!E$7=""),0,1)</f>
        <v>0</v>
      </c>
      <c r="AD433" s="20">
        <f>IF(OR(ISERROR(FIND(検索!F$7,E433)),検索!F$7=""),0,1)</f>
        <v>0</v>
      </c>
      <c r="AE433" s="20">
        <f>IF(OR(ISERROR(FIND(検索!G$7,F433)),検索!G$7=""),0,1)</f>
        <v>0</v>
      </c>
      <c r="AF433" s="22">
        <f>IF(OR(検索!J$7="00000",AA433&amp;AB433&amp;AC433&amp;AD433&amp;AE433&lt;&gt;検索!J$7),0,1)</f>
        <v>0</v>
      </c>
      <c r="AG433" s="23">
        <f t="shared" si="30"/>
        <v>0</v>
      </c>
      <c r="AH433" s="20">
        <f>IF(検索!K$3=0,R433,S433)</f>
        <v>0</v>
      </c>
      <c r="AI433" s="20">
        <f>IF(検索!K$5=0,Y433,Z433)</f>
        <v>0</v>
      </c>
      <c r="AJ433" s="20">
        <f>IF(検索!K$7=0,AF433,AG433)</f>
        <v>0</v>
      </c>
      <c r="AK433" s="38">
        <f>IF(IF(検索!J$5="00000",AH433,IF(検索!K$4=0,AH433+AI433,AH433*AI433)*IF(AND(検索!K$6=1,検索!J$7&lt;&gt;"00000"),AJ433,1)+IF(AND(検索!K$6=0,検索!J$7&lt;&gt;"00000"),AJ433,0))&gt;0,MAX($AK$2:AK432)+1,0)</f>
        <v>0</v>
      </c>
    </row>
    <row r="434" spans="7:37" x14ac:dyDescent="0.15">
      <c r="G434" s="3">
        <v>433</v>
      </c>
      <c r="H434" s="187">
        <f t="shared" si="24"/>
        <v>0</v>
      </c>
      <c r="M434" s="21">
        <f>IF(OR(ISERROR(FIND(DBCS(検索!C$3),DBCS(B434))),検索!C$3=""),0,1)</f>
        <v>0</v>
      </c>
      <c r="N434" s="22">
        <f>IF(OR(ISERROR(FIND(DBCS(検索!D$3),DBCS(C434))),検索!D$3=""),0,1)</f>
        <v>0</v>
      </c>
      <c r="O434" s="22">
        <f>IF(OR(ISERROR(FIND(検索!E$3,D434)),検索!E$3=""),0,1)</f>
        <v>0</v>
      </c>
      <c r="P434" s="20">
        <f>IF(OR(ISERROR(FIND(検索!F$3,E434)),検索!F$3=""),0,1)</f>
        <v>0</v>
      </c>
      <c r="Q434" s="20">
        <f>IF(OR(ISERROR(FIND(検索!G$3,F434)),検索!G$3=""),0,1)</f>
        <v>0</v>
      </c>
      <c r="R434" s="20">
        <f>IF(OR(検索!J$3="00000",M434&amp;N434&amp;O434&amp;P434&amp;Q434&lt;&gt;検索!J$3),0,1)</f>
        <v>0</v>
      </c>
      <c r="S434" s="20">
        <f t="shared" si="28"/>
        <v>0</v>
      </c>
      <c r="T434" s="21">
        <f>IF(OR(ISERROR(FIND(DBCS(検索!C$5),DBCS(B434))),検索!C$5=""),0,1)</f>
        <v>0</v>
      </c>
      <c r="U434" s="22">
        <f>IF(OR(ISERROR(FIND(DBCS(検索!D$5),DBCS(C434))),検索!D$5=""),0,1)</f>
        <v>0</v>
      </c>
      <c r="V434" s="22">
        <f>IF(OR(ISERROR(FIND(検索!E$5,D434)),検索!E$5=""),0,1)</f>
        <v>0</v>
      </c>
      <c r="W434" s="22">
        <f>IF(OR(ISERROR(FIND(検索!F$5,E434)),検索!F$5=""),0,1)</f>
        <v>0</v>
      </c>
      <c r="X434" s="22">
        <f>IF(OR(ISERROR(FIND(検索!G$5,F434)),検索!G$5=""),0,1)</f>
        <v>0</v>
      </c>
      <c r="Y434" s="20">
        <f>IF(OR(検索!J$5="00000",T434&amp;U434&amp;V434&amp;W434&amp;X434&lt;&gt;検索!J$5),0,1)</f>
        <v>0</v>
      </c>
      <c r="Z434" s="23">
        <f t="shared" si="29"/>
        <v>0</v>
      </c>
      <c r="AA434" s="20">
        <f>IF(OR(ISERROR(FIND(DBCS(検索!C$7),DBCS(B434))),検索!C$7=""),0,1)</f>
        <v>0</v>
      </c>
      <c r="AB434" s="20">
        <f>IF(OR(ISERROR(FIND(DBCS(検索!D$7),DBCS(C434))),検索!D$7=""),0,1)</f>
        <v>0</v>
      </c>
      <c r="AC434" s="20">
        <f>IF(OR(ISERROR(FIND(検索!E$7,D434)),検索!E$7=""),0,1)</f>
        <v>0</v>
      </c>
      <c r="AD434" s="20">
        <f>IF(OR(ISERROR(FIND(検索!F$7,E434)),検索!F$7=""),0,1)</f>
        <v>0</v>
      </c>
      <c r="AE434" s="20">
        <f>IF(OR(ISERROR(FIND(検索!G$7,F434)),検索!G$7=""),0,1)</f>
        <v>0</v>
      </c>
      <c r="AF434" s="22">
        <f>IF(OR(検索!J$7="00000",AA434&amp;AB434&amp;AC434&amp;AD434&amp;AE434&lt;&gt;検索!J$7),0,1)</f>
        <v>0</v>
      </c>
      <c r="AG434" s="23">
        <f t="shared" si="30"/>
        <v>0</v>
      </c>
      <c r="AH434" s="20">
        <f>IF(検索!K$3=0,R434,S434)</f>
        <v>0</v>
      </c>
      <c r="AI434" s="20">
        <f>IF(検索!K$5=0,Y434,Z434)</f>
        <v>0</v>
      </c>
      <c r="AJ434" s="20">
        <f>IF(検索!K$7=0,AF434,AG434)</f>
        <v>0</v>
      </c>
      <c r="AK434" s="38">
        <f>IF(IF(検索!J$5="00000",AH434,IF(検索!K$4=0,AH434+AI434,AH434*AI434)*IF(AND(検索!K$6=1,検索!J$7&lt;&gt;"00000"),AJ434,1)+IF(AND(検索!K$6=0,検索!J$7&lt;&gt;"00000"),AJ434,0))&gt;0,MAX($AK$2:AK433)+1,0)</f>
        <v>0</v>
      </c>
    </row>
    <row r="435" spans="7:37" x14ac:dyDescent="0.15">
      <c r="G435" s="3">
        <v>434</v>
      </c>
      <c r="H435" s="187">
        <f t="shared" si="24"/>
        <v>0</v>
      </c>
      <c r="M435" s="21">
        <f>IF(OR(ISERROR(FIND(DBCS(検索!C$3),DBCS(B435))),検索!C$3=""),0,1)</f>
        <v>0</v>
      </c>
      <c r="N435" s="22">
        <f>IF(OR(ISERROR(FIND(DBCS(検索!D$3),DBCS(C435))),検索!D$3=""),0,1)</f>
        <v>0</v>
      </c>
      <c r="O435" s="22">
        <f>IF(OR(ISERROR(FIND(検索!E$3,D435)),検索!E$3=""),0,1)</f>
        <v>0</v>
      </c>
      <c r="P435" s="20">
        <f>IF(OR(ISERROR(FIND(検索!F$3,E435)),検索!F$3=""),0,1)</f>
        <v>0</v>
      </c>
      <c r="Q435" s="20">
        <f>IF(OR(ISERROR(FIND(検索!G$3,F435)),検索!G$3=""),0,1)</f>
        <v>0</v>
      </c>
      <c r="R435" s="20">
        <f>IF(OR(検索!J$3="00000",M435&amp;N435&amp;O435&amp;P435&amp;Q435&lt;&gt;検索!J$3),0,1)</f>
        <v>0</v>
      </c>
      <c r="S435" s="20">
        <f t="shared" si="28"/>
        <v>0</v>
      </c>
      <c r="T435" s="21">
        <f>IF(OR(ISERROR(FIND(DBCS(検索!C$5),DBCS(B435))),検索!C$5=""),0,1)</f>
        <v>0</v>
      </c>
      <c r="U435" s="22">
        <f>IF(OR(ISERROR(FIND(DBCS(検索!D$5),DBCS(C435))),検索!D$5=""),0,1)</f>
        <v>0</v>
      </c>
      <c r="V435" s="22">
        <f>IF(OR(ISERROR(FIND(検索!E$5,D435)),検索!E$5=""),0,1)</f>
        <v>0</v>
      </c>
      <c r="W435" s="22">
        <f>IF(OR(ISERROR(FIND(検索!F$5,E435)),検索!F$5=""),0,1)</f>
        <v>0</v>
      </c>
      <c r="X435" s="22">
        <f>IF(OR(ISERROR(FIND(検索!G$5,F435)),検索!G$5=""),0,1)</f>
        <v>0</v>
      </c>
      <c r="Y435" s="20">
        <f>IF(OR(検索!J$5="00000",T435&amp;U435&amp;V435&amp;W435&amp;X435&lt;&gt;検索!J$5),0,1)</f>
        <v>0</v>
      </c>
      <c r="Z435" s="23">
        <f t="shared" si="29"/>
        <v>0</v>
      </c>
      <c r="AA435" s="20">
        <f>IF(OR(ISERROR(FIND(DBCS(検索!C$7),DBCS(B435))),検索!C$7=""),0,1)</f>
        <v>0</v>
      </c>
      <c r="AB435" s="20">
        <f>IF(OR(ISERROR(FIND(DBCS(検索!D$7),DBCS(C435))),検索!D$7=""),0,1)</f>
        <v>0</v>
      </c>
      <c r="AC435" s="20">
        <f>IF(OR(ISERROR(FIND(検索!E$7,D435)),検索!E$7=""),0,1)</f>
        <v>0</v>
      </c>
      <c r="AD435" s="20">
        <f>IF(OR(ISERROR(FIND(検索!F$7,E435)),検索!F$7=""),0,1)</f>
        <v>0</v>
      </c>
      <c r="AE435" s="20">
        <f>IF(OR(ISERROR(FIND(検索!G$7,F435)),検索!G$7=""),0,1)</f>
        <v>0</v>
      </c>
      <c r="AF435" s="22">
        <f>IF(OR(検索!J$7="00000",AA435&amp;AB435&amp;AC435&amp;AD435&amp;AE435&lt;&gt;検索!J$7),0,1)</f>
        <v>0</v>
      </c>
      <c r="AG435" s="23">
        <f t="shared" si="30"/>
        <v>0</v>
      </c>
      <c r="AH435" s="20">
        <f>IF(検索!K$3=0,R435,S435)</f>
        <v>0</v>
      </c>
      <c r="AI435" s="20">
        <f>IF(検索!K$5=0,Y435,Z435)</f>
        <v>0</v>
      </c>
      <c r="AJ435" s="20">
        <f>IF(検索!K$7=0,AF435,AG435)</f>
        <v>0</v>
      </c>
      <c r="AK435" s="38">
        <f>IF(IF(検索!J$5="00000",AH435,IF(検索!K$4=0,AH435+AI435,AH435*AI435)*IF(AND(検索!K$6=1,検索!J$7&lt;&gt;"00000"),AJ435,1)+IF(AND(検索!K$6=0,検索!J$7&lt;&gt;"00000"),AJ435,0))&gt;0,MAX($AK$2:AK434)+1,0)</f>
        <v>0</v>
      </c>
    </row>
    <row r="436" spans="7:37" x14ac:dyDescent="0.15">
      <c r="G436" s="3">
        <v>435</v>
      </c>
      <c r="H436" s="187">
        <f t="shared" si="24"/>
        <v>0</v>
      </c>
      <c r="M436" s="21">
        <f>IF(OR(ISERROR(FIND(DBCS(検索!C$3),DBCS(B436))),検索!C$3=""),0,1)</f>
        <v>0</v>
      </c>
      <c r="N436" s="22">
        <f>IF(OR(ISERROR(FIND(DBCS(検索!D$3),DBCS(C436))),検索!D$3=""),0,1)</f>
        <v>0</v>
      </c>
      <c r="O436" s="22">
        <f>IF(OR(ISERROR(FIND(検索!E$3,D436)),検索!E$3=""),0,1)</f>
        <v>0</v>
      </c>
      <c r="P436" s="20">
        <f>IF(OR(ISERROR(FIND(検索!F$3,E436)),検索!F$3=""),0,1)</f>
        <v>0</v>
      </c>
      <c r="Q436" s="20">
        <f>IF(OR(ISERROR(FIND(検索!G$3,F436)),検索!G$3=""),0,1)</f>
        <v>0</v>
      </c>
      <c r="R436" s="20">
        <f>IF(OR(検索!J$3="00000",M436&amp;N436&amp;O436&amp;P436&amp;Q436&lt;&gt;検索!J$3),0,1)</f>
        <v>0</v>
      </c>
      <c r="S436" s="20">
        <f t="shared" si="28"/>
        <v>0</v>
      </c>
      <c r="T436" s="21">
        <f>IF(OR(ISERROR(FIND(DBCS(検索!C$5),DBCS(B436))),検索!C$5=""),0,1)</f>
        <v>0</v>
      </c>
      <c r="U436" s="22">
        <f>IF(OR(ISERROR(FIND(DBCS(検索!D$5),DBCS(C436))),検索!D$5=""),0,1)</f>
        <v>0</v>
      </c>
      <c r="V436" s="22">
        <f>IF(OR(ISERROR(FIND(検索!E$5,D436)),検索!E$5=""),0,1)</f>
        <v>0</v>
      </c>
      <c r="W436" s="22">
        <f>IF(OR(ISERROR(FIND(検索!F$5,E436)),検索!F$5=""),0,1)</f>
        <v>0</v>
      </c>
      <c r="X436" s="22">
        <f>IF(OR(ISERROR(FIND(検索!G$5,F436)),検索!G$5=""),0,1)</f>
        <v>0</v>
      </c>
      <c r="Y436" s="20">
        <f>IF(OR(検索!J$5="00000",T436&amp;U436&amp;V436&amp;W436&amp;X436&lt;&gt;検索!J$5),0,1)</f>
        <v>0</v>
      </c>
      <c r="Z436" s="23">
        <f t="shared" si="29"/>
        <v>0</v>
      </c>
      <c r="AA436" s="20">
        <f>IF(OR(ISERROR(FIND(DBCS(検索!C$7),DBCS(B436))),検索!C$7=""),0,1)</f>
        <v>0</v>
      </c>
      <c r="AB436" s="20">
        <f>IF(OR(ISERROR(FIND(DBCS(検索!D$7),DBCS(C436))),検索!D$7=""),0,1)</f>
        <v>0</v>
      </c>
      <c r="AC436" s="20">
        <f>IF(OR(ISERROR(FIND(検索!E$7,D436)),検索!E$7=""),0,1)</f>
        <v>0</v>
      </c>
      <c r="AD436" s="20">
        <f>IF(OR(ISERROR(FIND(検索!F$7,E436)),検索!F$7=""),0,1)</f>
        <v>0</v>
      </c>
      <c r="AE436" s="20">
        <f>IF(OR(ISERROR(FIND(検索!G$7,F436)),検索!G$7=""),0,1)</f>
        <v>0</v>
      </c>
      <c r="AF436" s="22">
        <f>IF(OR(検索!J$7="00000",AA436&amp;AB436&amp;AC436&amp;AD436&amp;AE436&lt;&gt;検索!J$7),0,1)</f>
        <v>0</v>
      </c>
      <c r="AG436" s="23">
        <f t="shared" si="30"/>
        <v>0</v>
      </c>
      <c r="AH436" s="20">
        <f>IF(検索!K$3=0,R436,S436)</f>
        <v>0</v>
      </c>
      <c r="AI436" s="20">
        <f>IF(検索!K$5=0,Y436,Z436)</f>
        <v>0</v>
      </c>
      <c r="AJ436" s="20">
        <f>IF(検索!K$7=0,AF436,AG436)</f>
        <v>0</v>
      </c>
      <c r="AK436" s="38">
        <f>IF(IF(検索!J$5="00000",AH436,IF(検索!K$4=0,AH436+AI436,AH436*AI436)*IF(AND(検索!K$6=1,検索!J$7&lt;&gt;"00000"),AJ436,1)+IF(AND(検索!K$6=0,検索!J$7&lt;&gt;"00000"),AJ436,0))&gt;0,MAX($AK$2:AK435)+1,0)</f>
        <v>0</v>
      </c>
    </row>
    <row r="437" spans="7:37" x14ac:dyDescent="0.15">
      <c r="G437" s="3">
        <v>436</v>
      </c>
      <c r="H437" s="187">
        <f t="shared" si="24"/>
        <v>0</v>
      </c>
      <c r="M437" s="21">
        <f>IF(OR(ISERROR(FIND(DBCS(検索!C$3),DBCS(B437))),検索!C$3=""),0,1)</f>
        <v>0</v>
      </c>
      <c r="N437" s="22">
        <f>IF(OR(ISERROR(FIND(DBCS(検索!D$3),DBCS(C437))),検索!D$3=""),0,1)</f>
        <v>0</v>
      </c>
      <c r="O437" s="22">
        <f>IF(OR(ISERROR(FIND(検索!E$3,D437)),検索!E$3=""),0,1)</f>
        <v>0</v>
      </c>
      <c r="P437" s="20">
        <f>IF(OR(ISERROR(FIND(検索!F$3,E437)),検索!F$3=""),0,1)</f>
        <v>0</v>
      </c>
      <c r="Q437" s="20">
        <f>IF(OR(ISERROR(FIND(検索!G$3,F437)),検索!G$3=""),0,1)</f>
        <v>0</v>
      </c>
      <c r="R437" s="20">
        <f>IF(OR(検索!J$3="00000",M437&amp;N437&amp;O437&amp;P437&amp;Q437&lt;&gt;検索!J$3),0,1)</f>
        <v>0</v>
      </c>
      <c r="S437" s="20">
        <f t="shared" si="28"/>
        <v>0</v>
      </c>
      <c r="T437" s="21">
        <f>IF(OR(ISERROR(FIND(DBCS(検索!C$5),DBCS(B437))),検索!C$5=""),0,1)</f>
        <v>0</v>
      </c>
      <c r="U437" s="22">
        <f>IF(OR(ISERROR(FIND(DBCS(検索!D$5),DBCS(C437))),検索!D$5=""),0,1)</f>
        <v>0</v>
      </c>
      <c r="V437" s="22">
        <f>IF(OR(ISERROR(FIND(検索!E$5,D437)),検索!E$5=""),0,1)</f>
        <v>0</v>
      </c>
      <c r="W437" s="22">
        <f>IF(OR(ISERROR(FIND(検索!F$5,E437)),検索!F$5=""),0,1)</f>
        <v>0</v>
      </c>
      <c r="X437" s="22">
        <f>IF(OR(ISERROR(FIND(検索!G$5,F437)),検索!G$5=""),0,1)</f>
        <v>0</v>
      </c>
      <c r="Y437" s="20">
        <f>IF(OR(検索!J$5="00000",T437&amp;U437&amp;V437&amp;W437&amp;X437&lt;&gt;検索!J$5),0,1)</f>
        <v>0</v>
      </c>
      <c r="Z437" s="23">
        <f t="shared" si="29"/>
        <v>0</v>
      </c>
      <c r="AA437" s="20">
        <f>IF(OR(ISERROR(FIND(DBCS(検索!C$7),DBCS(B437))),検索!C$7=""),0,1)</f>
        <v>0</v>
      </c>
      <c r="AB437" s="20">
        <f>IF(OR(ISERROR(FIND(DBCS(検索!D$7),DBCS(C437))),検索!D$7=""),0,1)</f>
        <v>0</v>
      </c>
      <c r="AC437" s="20">
        <f>IF(OR(ISERROR(FIND(検索!E$7,D437)),検索!E$7=""),0,1)</f>
        <v>0</v>
      </c>
      <c r="AD437" s="20">
        <f>IF(OR(ISERROR(FIND(検索!F$7,E437)),検索!F$7=""),0,1)</f>
        <v>0</v>
      </c>
      <c r="AE437" s="20">
        <f>IF(OR(ISERROR(FIND(検索!G$7,F437)),検索!G$7=""),0,1)</f>
        <v>0</v>
      </c>
      <c r="AF437" s="22">
        <f>IF(OR(検索!J$7="00000",AA437&amp;AB437&amp;AC437&amp;AD437&amp;AE437&lt;&gt;検索!J$7),0,1)</f>
        <v>0</v>
      </c>
      <c r="AG437" s="23">
        <f t="shared" si="30"/>
        <v>0</v>
      </c>
      <c r="AH437" s="20">
        <f>IF(検索!K$3=0,R437,S437)</f>
        <v>0</v>
      </c>
      <c r="AI437" s="20">
        <f>IF(検索!K$5=0,Y437,Z437)</f>
        <v>0</v>
      </c>
      <c r="AJ437" s="20">
        <f>IF(検索!K$7=0,AF437,AG437)</f>
        <v>0</v>
      </c>
      <c r="AK437" s="38">
        <f>IF(IF(検索!J$5="00000",AH437,IF(検索!K$4=0,AH437+AI437,AH437*AI437)*IF(AND(検索!K$6=1,検索!J$7&lt;&gt;"00000"),AJ437,1)+IF(AND(検索!K$6=0,検索!J$7&lt;&gt;"00000"),AJ437,0))&gt;0,MAX($AK$2:AK436)+1,0)</f>
        <v>0</v>
      </c>
    </row>
    <row r="438" spans="7:37" x14ac:dyDescent="0.15">
      <c r="G438" s="3">
        <v>437</v>
      </c>
      <c r="H438" s="187">
        <f t="shared" si="24"/>
        <v>0</v>
      </c>
      <c r="M438" s="21">
        <f>IF(OR(ISERROR(FIND(DBCS(検索!C$3),DBCS(B438))),検索!C$3=""),0,1)</f>
        <v>0</v>
      </c>
      <c r="N438" s="22">
        <f>IF(OR(ISERROR(FIND(DBCS(検索!D$3),DBCS(C438))),検索!D$3=""),0,1)</f>
        <v>0</v>
      </c>
      <c r="O438" s="22">
        <f>IF(OR(ISERROR(FIND(検索!E$3,D438)),検索!E$3=""),0,1)</f>
        <v>0</v>
      </c>
      <c r="P438" s="20">
        <f>IF(OR(ISERROR(FIND(検索!F$3,E438)),検索!F$3=""),0,1)</f>
        <v>0</v>
      </c>
      <c r="Q438" s="20">
        <f>IF(OR(ISERROR(FIND(検索!G$3,F438)),検索!G$3=""),0,1)</f>
        <v>0</v>
      </c>
      <c r="R438" s="20">
        <f>IF(OR(検索!J$3="00000",M438&amp;N438&amp;O438&amp;P438&amp;Q438&lt;&gt;検索!J$3),0,1)</f>
        <v>0</v>
      </c>
      <c r="S438" s="20">
        <f t="shared" si="28"/>
        <v>0</v>
      </c>
      <c r="T438" s="21">
        <f>IF(OR(ISERROR(FIND(DBCS(検索!C$5),DBCS(B438))),検索!C$5=""),0,1)</f>
        <v>0</v>
      </c>
      <c r="U438" s="22">
        <f>IF(OR(ISERROR(FIND(DBCS(検索!D$5),DBCS(C438))),検索!D$5=""),0,1)</f>
        <v>0</v>
      </c>
      <c r="V438" s="22">
        <f>IF(OR(ISERROR(FIND(検索!E$5,D438)),検索!E$5=""),0,1)</f>
        <v>0</v>
      </c>
      <c r="W438" s="22">
        <f>IF(OR(ISERROR(FIND(検索!F$5,E438)),検索!F$5=""),0,1)</f>
        <v>0</v>
      </c>
      <c r="X438" s="22">
        <f>IF(OR(ISERROR(FIND(検索!G$5,F438)),検索!G$5=""),0,1)</f>
        <v>0</v>
      </c>
      <c r="Y438" s="20">
        <f>IF(OR(検索!J$5="00000",T438&amp;U438&amp;V438&amp;W438&amp;X438&lt;&gt;検索!J$5),0,1)</f>
        <v>0</v>
      </c>
      <c r="Z438" s="23">
        <f t="shared" si="29"/>
        <v>0</v>
      </c>
      <c r="AA438" s="20">
        <f>IF(OR(ISERROR(FIND(DBCS(検索!C$7),DBCS(B438))),検索!C$7=""),0,1)</f>
        <v>0</v>
      </c>
      <c r="AB438" s="20">
        <f>IF(OR(ISERROR(FIND(DBCS(検索!D$7),DBCS(C438))),検索!D$7=""),0,1)</f>
        <v>0</v>
      </c>
      <c r="AC438" s="20">
        <f>IF(OR(ISERROR(FIND(検索!E$7,D438)),検索!E$7=""),0,1)</f>
        <v>0</v>
      </c>
      <c r="AD438" s="20">
        <f>IF(OR(ISERROR(FIND(検索!F$7,E438)),検索!F$7=""),0,1)</f>
        <v>0</v>
      </c>
      <c r="AE438" s="20">
        <f>IF(OR(ISERROR(FIND(検索!G$7,F438)),検索!G$7=""),0,1)</f>
        <v>0</v>
      </c>
      <c r="AF438" s="22">
        <f>IF(OR(検索!J$7="00000",AA438&amp;AB438&amp;AC438&amp;AD438&amp;AE438&lt;&gt;検索!J$7),0,1)</f>
        <v>0</v>
      </c>
      <c r="AG438" s="23">
        <f t="shared" si="30"/>
        <v>0</v>
      </c>
      <c r="AH438" s="20">
        <f>IF(検索!K$3=0,R438,S438)</f>
        <v>0</v>
      </c>
      <c r="AI438" s="20">
        <f>IF(検索!K$5=0,Y438,Z438)</f>
        <v>0</v>
      </c>
      <c r="AJ438" s="20">
        <f>IF(検索!K$7=0,AF438,AG438)</f>
        <v>0</v>
      </c>
      <c r="AK438" s="38">
        <f>IF(IF(検索!J$5="00000",AH438,IF(検索!K$4=0,AH438+AI438,AH438*AI438)*IF(AND(検索!K$6=1,検索!J$7&lt;&gt;"00000"),AJ438,1)+IF(AND(検索!K$6=0,検索!J$7&lt;&gt;"00000"),AJ438,0))&gt;0,MAX($AK$2:AK437)+1,0)</f>
        <v>0</v>
      </c>
    </row>
    <row r="439" spans="7:37" x14ac:dyDescent="0.15">
      <c r="G439" s="3">
        <v>438</v>
      </c>
      <c r="H439" s="187">
        <f t="shared" si="24"/>
        <v>0</v>
      </c>
      <c r="M439" s="21">
        <f>IF(OR(ISERROR(FIND(DBCS(検索!C$3),DBCS(B439))),検索!C$3=""),0,1)</f>
        <v>0</v>
      </c>
      <c r="N439" s="22">
        <f>IF(OR(ISERROR(FIND(DBCS(検索!D$3),DBCS(C439))),検索!D$3=""),0,1)</f>
        <v>0</v>
      </c>
      <c r="O439" s="22">
        <f>IF(OR(ISERROR(FIND(検索!E$3,D439)),検索!E$3=""),0,1)</f>
        <v>0</v>
      </c>
      <c r="P439" s="20">
        <f>IF(OR(ISERROR(FIND(検索!F$3,E439)),検索!F$3=""),0,1)</f>
        <v>0</v>
      </c>
      <c r="Q439" s="20">
        <f>IF(OR(ISERROR(FIND(検索!G$3,F439)),検索!G$3=""),0,1)</f>
        <v>0</v>
      </c>
      <c r="R439" s="20">
        <f>IF(OR(検索!J$3="00000",M439&amp;N439&amp;O439&amp;P439&amp;Q439&lt;&gt;検索!J$3),0,1)</f>
        <v>0</v>
      </c>
      <c r="S439" s="20">
        <f t="shared" si="28"/>
        <v>0</v>
      </c>
      <c r="T439" s="21">
        <f>IF(OR(ISERROR(FIND(DBCS(検索!C$5),DBCS(B439))),検索!C$5=""),0,1)</f>
        <v>0</v>
      </c>
      <c r="U439" s="22">
        <f>IF(OR(ISERROR(FIND(DBCS(検索!D$5),DBCS(C439))),検索!D$5=""),0,1)</f>
        <v>0</v>
      </c>
      <c r="V439" s="22">
        <f>IF(OR(ISERROR(FIND(検索!E$5,D439)),検索!E$5=""),0,1)</f>
        <v>0</v>
      </c>
      <c r="W439" s="22">
        <f>IF(OR(ISERROR(FIND(検索!F$5,E439)),検索!F$5=""),0,1)</f>
        <v>0</v>
      </c>
      <c r="X439" s="22">
        <f>IF(OR(ISERROR(FIND(検索!G$5,F439)),検索!G$5=""),0,1)</f>
        <v>0</v>
      </c>
      <c r="Y439" s="20">
        <f>IF(OR(検索!J$5="00000",T439&amp;U439&amp;V439&amp;W439&amp;X439&lt;&gt;検索!J$5),0,1)</f>
        <v>0</v>
      </c>
      <c r="Z439" s="23">
        <f t="shared" si="29"/>
        <v>0</v>
      </c>
      <c r="AA439" s="20">
        <f>IF(OR(ISERROR(FIND(DBCS(検索!C$7),DBCS(B439))),検索!C$7=""),0,1)</f>
        <v>0</v>
      </c>
      <c r="AB439" s="20">
        <f>IF(OR(ISERROR(FIND(DBCS(検索!D$7),DBCS(C439))),検索!D$7=""),0,1)</f>
        <v>0</v>
      </c>
      <c r="AC439" s="20">
        <f>IF(OR(ISERROR(FIND(検索!E$7,D439)),検索!E$7=""),0,1)</f>
        <v>0</v>
      </c>
      <c r="AD439" s="20">
        <f>IF(OR(ISERROR(FIND(検索!F$7,E439)),検索!F$7=""),0,1)</f>
        <v>0</v>
      </c>
      <c r="AE439" s="20">
        <f>IF(OR(ISERROR(FIND(検索!G$7,F439)),検索!G$7=""),0,1)</f>
        <v>0</v>
      </c>
      <c r="AF439" s="22">
        <f>IF(OR(検索!J$7="00000",AA439&amp;AB439&amp;AC439&amp;AD439&amp;AE439&lt;&gt;検索!J$7),0,1)</f>
        <v>0</v>
      </c>
      <c r="AG439" s="23">
        <f t="shared" si="30"/>
        <v>0</v>
      </c>
      <c r="AH439" s="20">
        <f>IF(検索!K$3=0,R439,S439)</f>
        <v>0</v>
      </c>
      <c r="AI439" s="20">
        <f>IF(検索!K$5=0,Y439,Z439)</f>
        <v>0</v>
      </c>
      <c r="AJ439" s="20">
        <f>IF(検索!K$7=0,AF439,AG439)</f>
        <v>0</v>
      </c>
      <c r="AK439" s="38">
        <f>IF(IF(検索!J$5="00000",AH439,IF(検索!K$4=0,AH439+AI439,AH439*AI439)*IF(AND(検索!K$6=1,検索!J$7&lt;&gt;"00000"),AJ439,1)+IF(AND(検索!K$6=0,検索!J$7&lt;&gt;"00000"),AJ439,0))&gt;0,MAX($AK$2:AK438)+1,0)</f>
        <v>0</v>
      </c>
    </row>
    <row r="440" spans="7:37" x14ac:dyDescent="0.15">
      <c r="G440" s="3">
        <v>439</v>
      </c>
      <c r="H440" s="187">
        <f t="shared" si="24"/>
        <v>0</v>
      </c>
      <c r="M440" s="21">
        <f>IF(OR(ISERROR(FIND(DBCS(検索!C$3),DBCS(B440))),検索!C$3=""),0,1)</f>
        <v>0</v>
      </c>
      <c r="N440" s="22">
        <f>IF(OR(ISERROR(FIND(DBCS(検索!D$3),DBCS(C440))),検索!D$3=""),0,1)</f>
        <v>0</v>
      </c>
      <c r="O440" s="22">
        <f>IF(OR(ISERROR(FIND(検索!E$3,D440)),検索!E$3=""),0,1)</f>
        <v>0</v>
      </c>
      <c r="P440" s="20">
        <f>IF(OR(ISERROR(FIND(検索!F$3,E440)),検索!F$3=""),0,1)</f>
        <v>0</v>
      </c>
      <c r="Q440" s="20">
        <f>IF(OR(ISERROR(FIND(検索!G$3,F440)),検索!G$3=""),0,1)</f>
        <v>0</v>
      </c>
      <c r="R440" s="20">
        <f>IF(OR(検索!J$3="00000",M440&amp;N440&amp;O440&amp;P440&amp;Q440&lt;&gt;検索!J$3),0,1)</f>
        <v>0</v>
      </c>
      <c r="S440" s="20">
        <f t="shared" si="28"/>
        <v>0</v>
      </c>
      <c r="T440" s="21">
        <f>IF(OR(ISERROR(FIND(DBCS(検索!C$5),DBCS(B440))),検索!C$5=""),0,1)</f>
        <v>0</v>
      </c>
      <c r="U440" s="22">
        <f>IF(OR(ISERROR(FIND(DBCS(検索!D$5),DBCS(C440))),検索!D$5=""),0,1)</f>
        <v>0</v>
      </c>
      <c r="V440" s="22">
        <f>IF(OR(ISERROR(FIND(検索!E$5,D440)),検索!E$5=""),0,1)</f>
        <v>0</v>
      </c>
      <c r="W440" s="22">
        <f>IF(OR(ISERROR(FIND(検索!F$5,E440)),検索!F$5=""),0,1)</f>
        <v>0</v>
      </c>
      <c r="X440" s="22">
        <f>IF(OR(ISERROR(FIND(検索!G$5,F440)),検索!G$5=""),0,1)</f>
        <v>0</v>
      </c>
      <c r="Y440" s="20">
        <f>IF(OR(検索!J$5="00000",T440&amp;U440&amp;V440&amp;W440&amp;X440&lt;&gt;検索!J$5),0,1)</f>
        <v>0</v>
      </c>
      <c r="Z440" s="23">
        <f t="shared" si="29"/>
        <v>0</v>
      </c>
      <c r="AA440" s="20">
        <f>IF(OR(ISERROR(FIND(DBCS(検索!C$7),DBCS(B440))),検索!C$7=""),0,1)</f>
        <v>0</v>
      </c>
      <c r="AB440" s="20">
        <f>IF(OR(ISERROR(FIND(DBCS(検索!D$7),DBCS(C440))),検索!D$7=""),0,1)</f>
        <v>0</v>
      </c>
      <c r="AC440" s="20">
        <f>IF(OR(ISERROR(FIND(検索!E$7,D440)),検索!E$7=""),0,1)</f>
        <v>0</v>
      </c>
      <c r="AD440" s="20">
        <f>IF(OR(ISERROR(FIND(検索!F$7,E440)),検索!F$7=""),0,1)</f>
        <v>0</v>
      </c>
      <c r="AE440" s="20">
        <f>IF(OR(ISERROR(FIND(検索!G$7,F440)),検索!G$7=""),0,1)</f>
        <v>0</v>
      </c>
      <c r="AF440" s="22">
        <f>IF(OR(検索!J$7="00000",AA440&amp;AB440&amp;AC440&amp;AD440&amp;AE440&lt;&gt;検索!J$7),0,1)</f>
        <v>0</v>
      </c>
      <c r="AG440" s="23">
        <f t="shared" si="30"/>
        <v>0</v>
      </c>
      <c r="AH440" s="20">
        <f>IF(検索!K$3=0,R440,S440)</f>
        <v>0</v>
      </c>
      <c r="AI440" s="20">
        <f>IF(検索!K$5=0,Y440,Z440)</f>
        <v>0</v>
      </c>
      <c r="AJ440" s="20">
        <f>IF(検索!K$7=0,AF440,AG440)</f>
        <v>0</v>
      </c>
      <c r="AK440" s="38">
        <f>IF(IF(検索!J$5="00000",AH440,IF(検索!K$4=0,AH440+AI440,AH440*AI440)*IF(AND(検索!K$6=1,検索!J$7&lt;&gt;"00000"),AJ440,1)+IF(AND(検索!K$6=0,検索!J$7&lt;&gt;"00000"),AJ440,0))&gt;0,MAX($AK$2:AK439)+1,0)</f>
        <v>0</v>
      </c>
    </row>
    <row r="441" spans="7:37" x14ac:dyDescent="0.15">
      <c r="G441" s="3">
        <v>440</v>
      </c>
      <c r="H441" s="187">
        <f t="shared" si="24"/>
        <v>0</v>
      </c>
      <c r="M441" s="21">
        <f>IF(OR(ISERROR(FIND(DBCS(検索!C$3),DBCS(B441))),検索!C$3=""),0,1)</f>
        <v>0</v>
      </c>
      <c r="N441" s="22">
        <f>IF(OR(ISERROR(FIND(DBCS(検索!D$3),DBCS(C441))),検索!D$3=""),0,1)</f>
        <v>0</v>
      </c>
      <c r="O441" s="22">
        <f>IF(OR(ISERROR(FIND(検索!E$3,D441)),検索!E$3=""),0,1)</f>
        <v>0</v>
      </c>
      <c r="P441" s="20">
        <f>IF(OR(ISERROR(FIND(検索!F$3,E441)),検索!F$3=""),0,1)</f>
        <v>0</v>
      </c>
      <c r="Q441" s="20">
        <f>IF(OR(ISERROR(FIND(検索!G$3,F441)),検索!G$3=""),0,1)</f>
        <v>0</v>
      </c>
      <c r="R441" s="20">
        <f>IF(OR(検索!J$3="00000",M441&amp;N441&amp;O441&amp;P441&amp;Q441&lt;&gt;検索!J$3),0,1)</f>
        <v>0</v>
      </c>
      <c r="S441" s="20">
        <f t="shared" si="28"/>
        <v>0</v>
      </c>
      <c r="T441" s="21">
        <f>IF(OR(ISERROR(FIND(DBCS(検索!C$5),DBCS(B441))),検索!C$5=""),0,1)</f>
        <v>0</v>
      </c>
      <c r="U441" s="22">
        <f>IF(OR(ISERROR(FIND(DBCS(検索!D$5),DBCS(C441))),検索!D$5=""),0,1)</f>
        <v>0</v>
      </c>
      <c r="V441" s="22">
        <f>IF(OR(ISERROR(FIND(検索!E$5,D441)),検索!E$5=""),0,1)</f>
        <v>0</v>
      </c>
      <c r="W441" s="22">
        <f>IF(OR(ISERROR(FIND(検索!F$5,E441)),検索!F$5=""),0,1)</f>
        <v>0</v>
      </c>
      <c r="X441" s="22">
        <f>IF(OR(ISERROR(FIND(検索!G$5,F441)),検索!G$5=""),0,1)</f>
        <v>0</v>
      </c>
      <c r="Y441" s="20">
        <f>IF(OR(検索!J$5="00000",T441&amp;U441&amp;V441&amp;W441&amp;X441&lt;&gt;検索!J$5),0,1)</f>
        <v>0</v>
      </c>
      <c r="Z441" s="23">
        <f t="shared" si="29"/>
        <v>0</v>
      </c>
      <c r="AA441" s="20">
        <f>IF(OR(ISERROR(FIND(DBCS(検索!C$7),DBCS(B441))),検索!C$7=""),0,1)</f>
        <v>0</v>
      </c>
      <c r="AB441" s="20">
        <f>IF(OR(ISERROR(FIND(DBCS(検索!D$7),DBCS(C441))),検索!D$7=""),0,1)</f>
        <v>0</v>
      </c>
      <c r="AC441" s="20">
        <f>IF(OR(ISERROR(FIND(検索!E$7,D441)),検索!E$7=""),0,1)</f>
        <v>0</v>
      </c>
      <c r="AD441" s="20">
        <f>IF(OR(ISERROR(FIND(検索!F$7,E441)),検索!F$7=""),0,1)</f>
        <v>0</v>
      </c>
      <c r="AE441" s="20">
        <f>IF(OR(ISERROR(FIND(検索!G$7,F441)),検索!G$7=""),0,1)</f>
        <v>0</v>
      </c>
      <c r="AF441" s="22">
        <f>IF(OR(検索!J$7="00000",AA441&amp;AB441&amp;AC441&amp;AD441&amp;AE441&lt;&gt;検索!J$7),0,1)</f>
        <v>0</v>
      </c>
      <c r="AG441" s="23">
        <f t="shared" si="30"/>
        <v>0</v>
      </c>
      <c r="AH441" s="20">
        <f>IF(検索!K$3=0,R441,S441)</f>
        <v>0</v>
      </c>
      <c r="AI441" s="20">
        <f>IF(検索!K$5=0,Y441,Z441)</f>
        <v>0</v>
      </c>
      <c r="AJ441" s="20">
        <f>IF(検索!K$7=0,AF441,AG441)</f>
        <v>0</v>
      </c>
      <c r="AK441" s="38">
        <f>IF(IF(検索!J$5="00000",AH441,IF(検索!K$4=0,AH441+AI441,AH441*AI441)*IF(AND(検索!K$6=1,検索!J$7&lt;&gt;"00000"),AJ441,1)+IF(AND(検索!K$6=0,検索!J$7&lt;&gt;"00000"),AJ441,0))&gt;0,MAX($AK$2:AK440)+1,0)</f>
        <v>0</v>
      </c>
    </row>
    <row r="442" spans="7:37" x14ac:dyDescent="0.15">
      <c r="G442" s="3">
        <v>441</v>
      </c>
      <c r="H442" s="187">
        <f t="shared" si="24"/>
        <v>0</v>
      </c>
      <c r="M442" s="21">
        <f>IF(OR(ISERROR(FIND(DBCS(検索!C$3),DBCS(B442))),検索!C$3=""),0,1)</f>
        <v>0</v>
      </c>
      <c r="N442" s="22">
        <f>IF(OR(ISERROR(FIND(DBCS(検索!D$3),DBCS(C442))),検索!D$3=""),0,1)</f>
        <v>0</v>
      </c>
      <c r="O442" s="22">
        <f>IF(OR(ISERROR(FIND(検索!E$3,D442)),検索!E$3=""),0,1)</f>
        <v>0</v>
      </c>
      <c r="P442" s="20">
        <f>IF(OR(ISERROR(FIND(検索!F$3,E442)),検索!F$3=""),0,1)</f>
        <v>0</v>
      </c>
      <c r="Q442" s="20">
        <f>IF(OR(ISERROR(FIND(検索!G$3,F442)),検索!G$3=""),0,1)</f>
        <v>0</v>
      </c>
      <c r="R442" s="20">
        <f>IF(OR(検索!J$3="00000",M442&amp;N442&amp;O442&amp;P442&amp;Q442&lt;&gt;検索!J$3),0,1)</f>
        <v>0</v>
      </c>
      <c r="S442" s="20">
        <f t="shared" si="28"/>
        <v>0</v>
      </c>
      <c r="T442" s="21">
        <f>IF(OR(ISERROR(FIND(DBCS(検索!C$5),DBCS(B442))),検索!C$5=""),0,1)</f>
        <v>0</v>
      </c>
      <c r="U442" s="22">
        <f>IF(OR(ISERROR(FIND(DBCS(検索!D$5),DBCS(C442))),検索!D$5=""),0,1)</f>
        <v>0</v>
      </c>
      <c r="V442" s="22">
        <f>IF(OR(ISERROR(FIND(検索!E$5,D442)),検索!E$5=""),0,1)</f>
        <v>0</v>
      </c>
      <c r="W442" s="22">
        <f>IF(OR(ISERROR(FIND(検索!F$5,E442)),検索!F$5=""),0,1)</f>
        <v>0</v>
      </c>
      <c r="X442" s="22">
        <f>IF(OR(ISERROR(FIND(検索!G$5,F442)),検索!G$5=""),0,1)</f>
        <v>0</v>
      </c>
      <c r="Y442" s="20">
        <f>IF(OR(検索!J$5="00000",T442&amp;U442&amp;V442&amp;W442&amp;X442&lt;&gt;検索!J$5),0,1)</f>
        <v>0</v>
      </c>
      <c r="Z442" s="23">
        <f t="shared" si="29"/>
        <v>0</v>
      </c>
      <c r="AA442" s="20">
        <f>IF(OR(ISERROR(FIND(DBCS(検索!C$7),DBCS(B442))),検索!C$7=""),0,1)</f>
        <v>0</v>
      </c>
      <c r="AB442" s="20">
        <f>IF(OR(ISERROR(FIND(DBCS(検索!D$7),DBCS(C442))),検索!D$7=""),0,1)</f>
        <v>0</v>
      </c>
      <c r="AC442" s="20">
        <f>IF(OR(ISERROR(FIND(検索!E$7,D442)),検索!E$7=""),0,1)</f>
        <v>0</v>
      </c>
      <c r="AD442" s="20">
        <f>IF(OR(ISERROR(FIND(検索!F$7,E442)),検索!F$7=""),0,1)</f>
        <v>0</v>
      </c>
      <c r="AE442" s="20">
        <f>IF(OR(ISERROR(FIND(検索!G$7,F442)),検索!G$7=""),0,1)</f>
        <v>0</v>
      </c>
      <c r="AF442" s="22">
        <f>IF(OR(検索!J$7="00000",AA442&amp;AB442&amp;AC442&amp;AD442&amp;AE442&lt;&gt;検索!J$7),0,1)</f>
        <v>0</v>
      </c>
      <c r="AG442" s="23">
        <f t="shared" si="30"/>
        <v>0</v>
      </c>
      <c r="AH442" s="20">
        <f>IF(検索!K$3=0,R442,S442)</f>
        <v>0</v>
      </c>
      <c r="AI442" s="20">
        <f>IF(検索!K$5=0,Y442,Z442)</f>
        <v>0</v>
      </c>
      <c r="AJ442" s="20">
        <f>IF(検索!K$7=0,AF442,AG442)</f>
        <v>0</v>
      </c>
      <c r="AK442" s="38">
        <f>IF(IF(検索!J$5="00000",AH442,IF(検索!K$4=0,AH442+AI442,AH442*AI442)*IF(AND(検索!K$6=1,検索!J$7&lt;&gt;"00000"),AJ442,1)+IF(AND(検索!K$6=0,検索!J$7&lt;&gt;"00000"),AJ442,0))&gt;0,MAX($AK$2:AK441)+1,0)</f>
        <v>0</v>
      </c>
    </row>
    <row r="443" spans="7:37" x14ac:dyDescent="0.15">
      <c r="G443" s="3">
        <v>442</v>
      </c>
      <c r="H443" s="187">
        <f t="shared" si="24"/>
        <v>0</v>
      </c>
      <c r="M443" s="21">
        <f>IF(OR(ISERROR(FIND(DBCS(検索!C$3),DBCS(B443))),検索!C$3=""),0,1)</f>
        <v>0</v>
      </c>
      <c r="N443" s="22">
        <f>IF(OR(ISERROR(FIND(DBCS(検索!D$3),DBCS(C443))),検索!D$3=""),0,1)</f>
        <v>0</v>
      </c>
      <c r="O443" s="22">
        <f>IF(OR(ISERROR(FIND(検索!E$3,D443)),検索!E$3=""),0,1)</f>
        <v>0</v>
      </c>
      <c r="P443" s="20">
        <f>IF(OR(ISERROR(FIND(検索!F$3,E443)),検索!F$3=""),0,1)</f>
        <v>0</v>
      </c>
      <c r="Q443" s="20">
        <f>IF(OR(ISERROR(FIND(検索!G$3,F443)),検索!G$3=""),0,1)</f>
        <v>0</v>
      </c>
      <c r="R443" s="20">
        <f>IF(OR(検索!J$3="00000",M443&amp;N443&amp;O443&amp;P443&amp;Q443&lt;&gt;検索!J$3),0,1)</f>
        <v>0</v>
      </c>
      <c r="S443" s="20">
        <f t="shared" si="28"/>
        <v>0</v>
      </c>
      <c r="T443" s="21">
        <f>IF(OR(ISERROR(FIND(DBCS(検索!C$5),DBCS(B443))),検索!C$5=""),0,1)</f>
        <v>0</v>
      </c>
      <c r="U443" s="22">
        <f>IF(OR(ISERROR(FIND(DBCS(検索!D$5),DBCS(C443))),検索!D$5=""),0,1)</f>
        <v>0</v>
      </c>
      <c r="V443" s="22">
        <f>IF(OR(ISERROR(FIND(検索!E$5,D443)),検索!E$5=""),0,1)</f>
        <v>0</v>
      </c>
      <c r="W443" s="22">
        <f>IF(OR(ISERROR(FIND(検索!F$5,E443)),検索!F$5=""),0,1)</f>
        <v>0</v>
      </c>
      <c r="X443" s="22">
        <f>IF(OR(ISERROR(FIND(検索!G$5,F443)),検索!G$5=""),0,1)</f>
        <v>0</v>
      </c>
      <c r="Y443" s="20">
        <f>IF(OR(検索!J$5="00000",T443&amp;U443&amp;V443&amp;W443&amp;X443&lt;&gt;検索!J$5),0,1)</f>
        <v>0</v>
      </c>
      <c r="Z443" s="23">
        <f t="shared" si="29"/>
        <v>0</v>
      </c>
      <c r="AA443" s="20">
        <f>IF(OR(ISERROR(FIND(DBCS(検索!C$7),DBCS(B443))),検索!C$7=""),0,1)</f>
        <v>0</v>
      </c>
      <c r="AB443" s="20">
        <f>IF(OR(ISERROR(FIND(DBCS(検索!D$7),DBCS(C443))),検索!D$7=""),0,1)</f>
        <v>0</v>
      </c>
      <c r="AC443" s="20">
        <f>IF(OR(ISERROR(FIND(検索!E$7,D443)),検索!E$7=""),0,1)</f>
        <v>0</v>
      </c>
      <c r="AD443" s="20">
        <f>IF(OR(ISERROR(FIND(検索!F$7,E443)),検索!F$7=""),0,1)</f>
        <v>0</v>
      </c>
      <c r="AE443" s="20">
        <f>IF(OR(ISERROR(FIND(検索!G$7,F443)),検索!G$7=""),0,1)</f>
        <v>0</v>
      </c>
      <c r="AF443" s="22">
        <f>IF(OR(検索!J$7="00000",AA443&amp;AB443&amp;AC443&amp;AD443&amp;AE443&lt;&gt;検索!J$7),0,1)</f>
        <v>0</v>
      </c>
      <c r="AG443" s="23">
        <f t="shared" si="30"/>
        <v>0</v>
      </c>
      <c r="AH443" s="20">
        <f>IF(検索!K$3=0,R443,S443)</f>
        <v>0</v>
      </c>
      <c r="AI443" s="20">
        <f>IF(検索!K$5=0,Y443,Z443)</f>
        <v>0</v>
      </c>
      <c r="AJ443" s="20">
        <f>IF(検索!K$7=0,AF443,AG443)</f>
        <v>0</v>
      </c>
      <c r="AK443" s="38">
        <f>IF(IF(検索!J$5="00000",AH443,IF(検索!K$4=0,AH443+AI443,AH443*AI443)*IF(AND(検索!K$6=1,検索!J$7&lt;&gt;"00000"),AJ443,1)+IF(AND(検索!K$6=0,検索!J$7&lt;&gt;"00000"),AJ443,0))&gt;0,MAX($AK$2:AK442)+1,0)</f>
        <v>0</v>
      </c>
    </row>
    <row r="444" spans="7:37" x14ac:dyDescent="0.15">
      <c r="G444" s="3">
        <v>443</v>
      </c>
      <c r="H444" s="187">
        <f t="shared" si="24"/>
        <v>0</v>
      </c>
      <c r="M444" s="21">
        <f>IF(OR(ISERROR(FIND(DBCS(検索!C$3),DBCS(B444))),検索!C$3=""),0,1)</f>
        <v>0</v>
      </c>
      <c r="N444" s="22">
        <f>IF(OR(ISERROR(FIND(DBCS(検索!D$3),DBCS(C444))),検索!D$3=""),0,1)</f>
        <v>0</v>
      </c>
      <c r="O444" s="22">
        <f>IF(OR(ISERROR(FIND(検索!E$3,D444)),検索!E$3=""),0,1)</f>
        <v>0</v>
      </c>
      <c r="P444" s="20">
        <f>IF(OR(ISERROR(FIND(検索!F$3,E444)),検索!F$3=""),0,1)</f>
        <v>0</v>
      </c>
      <c r="Q444" s="20">
        <f>IF(OR(ISERROR(FIND(検索!G$3,F444)),検索!G$3=""),0,1)</f>
        <v>0</v>
      </c>
      <c r="R444" s="20">
        <f>IF(OR(検索!J$3="00000",M444&amp;N444&amp;O444&amp;P444&amp;Q444&lt;&gt;検索!J$3),0,1)</f>
        <v>0</v>
      </c>
      <c r="S444" s="20">
        <f t="shared" si="28"/>
        <v>0</v>
      </c>
      <c r="T444" s="21">
        <f>IF(OR(ISERROR(FIND(DBCS(検索!C$5),DBCS(B444))),検索!C$5=""),0,1)</f>
        <v>0</v>
      </c>
      <c r="U444" s="22">
        <f>IF(OR(ISERROR(FIND(DBCS(検索!D$5),DBCS(C444))),検索!D$5=""),0,1)</f>
        <v>0</v>
      </c>
      <c r="V444" s="22">
        <f>IF(OR(ISERROR(FIND(検索!E$5,D444)),検索!E$5=""),0,1)</f>
        <v>0</v>
      </c>
      <c r="W444" s="22">
        <f>IF(OR(ISERROR(FIND(検索!F$5,E444)),検索!F$5=""),0,1)</f>
        <v>0</v>
      </c>
      <c r="X444" s="22">
        <f>IF(OR(ISERROR(FIND(検索!G$5,F444)),検索!G$5=""),0,1)</f>
        <v>0</v>
      </c>
      <c r="Y444" s="20">
        <f>IF(OR(検索!J$5="00000",T444&amp;U444&amp;V444&amp;W444&amp;X444&lt;&gt;検索!J$5),0,1)</f>
        <v>0</v>
      </c>
      <c r="Z444" s="23">
        <f t="shared" si="29"/>
        <v>0</v>
      </c>
      <c r="AA444" s="20">
        <f>IF(OR(ISERROR(FIND(DBCS(検索!C$7),DBCS(B444))),検索!C$7=""),0,1)</f>
        <v>0</v>
      </c>
      <c r="AB444" s="20">
        <f>IF(OR(ISERROR(FIND(DBCS(検索!D$7),DBCS(C444))),検索!D$7=""),0,1)</f>
        <v>0</v>
      </c>
      <c r="AC444" s="20">
        <f>IF(OR(ISERROR(FIND(検索!E$7,D444)),検索!E$7=""),0,1)</f>
        <v>0</v>
      </c>
      <c r="AD444" s="20">
        <f>IF(OR(ISERROR(FIND(検索!F$7,E444)),検索!F$7=""),0,1)</f>
        <v>0</v>
      </c>
      <c r="AE444" s="20">
        <f>IF(OR(ISERROR(FIND(検索!G$7,F444)),検索!G$7=""),0,1)</f>
        <v>0</v>
      </c>
      <c r="AF444" s="22">
        <f>IF(OR(検索!J$7="00000",AA444&amp;AB444&amp;AC444&amp;AD444&amp;AE444&lt;&gt;検索!J$7),0,1)</f>
        <v>0</v>
      </c>
      <c r="AG444" s="23">
        <f t="shared" si="30"/>
        <v>0</v>
      </c>
      <c r="AH444" s="20">
        <f>IF(検索!K$3=0,R444,S444)</f>
        <v>0</v>
      </c>
      <c r="AI444" s="20">
        <f>IF(検索!K$5=0,Y444,Z444)</f>
        <v>0</v>
      </c>
      <c r="AJ444" s="20">
        <f>IF(検索!K$7=0,AF444,AG444)</f>
        <v>0</v>
      </c>
      <c r="AK444" s="38">
        <f>IF(IF(検索!J$5="00000",AH444,IF(検索!K$4=0,AH444+AI444,AH444*AI444)*IF(AND(検索!K$6=1,検索!J$7&lt;&gt;"00000"),AJ444,1)+IF(AND(検索!K$6=0,検索!J$7&lt;&gt;"00000"),AJ444,0))&gt;0,MAX($AK$2:AK443)+1,0)</f>
        <v>0</v>
      </c>
    </row>
    <row r="445" spans="7:37" x14ac:dyDescent="0.15">
      <c r="G445" s="3">
        <v>444</v>
      </c>
      <c r="H445" s="187">
        <f t="shared" si="24"/>
        <v>0</v>
      </c>
      <c r="M445" s="21">
        <f>IF(OR(ISERROR(FIND(DBCS(検索!C$3),DBCS(B445))),検索!C$3=""),0,1)</f>
        <v>0</v>
      </c>
      <c r="N445" s="22">
        <f>IF(OR(ISERROR(FIND(DBCS(検索!D$3),DBCS(C445))),検索!D$3=""),0,1)</f>
        <v>0</v>
      </c>
      <c r="O445" s="22">
        <f>IF(OR(ISERROR(FIND(検索!E$3,D445)),検索!E$3=""),0,1)</f>
        <v>0</v>
      </c>
      <c r="P445" s="20">
        <f>IF(OR(ISERROR(FIND(検索!F$3,E445)),検索!F$3=""),0,1)</f>
        <v>0</v>
      </c>
      <c r="Q445" s="20">
        <f>IF(OR(ISERROR(FIND(検索!G$3,F445)),検索!G$3=""),0,1)</f>
        <v>0</v>
      </c>
      <c r="R445" s="20">
        <f>IF(OR(検索!J$3="00000",M445&amp;N445&amp;O445&amp;P445&amp;Q445&lt;&gt;検索!J$3),0,1)</f>
        <v>0</v>
      </c>
      <c r="S445" s="20">
        <f t="shared" si="28"/>
        <v>0</v>
      </c>
      <c r="T445" s="21">
        <f>IF(OR(ISERROR(FIND(DBCS(検索!C$5),DBCS(B445))),検索!C$5=""),0,1)</f>
        <v>0</v>
      </c>
      <c r="U445" s="22">
        <f>IF(OR(ISERROR(FIND(DBCS(検索!D$5),DBCS(C445))),検索!D$5=""),0,1)</f>
        <v>0</v>
      </c>
      <c r="V445" s="22">
        <f>IF(OR(ISERROR(FIND(検索!E$5,D445)),検索!E$5=""),0,1)</f>
        <v>0</v>
      </c>
      <c r="W445" s="22">
        <f>IF(OR(ISERROR(FIND(検索!F$5,E445)),検索!F$5=""),0,1)</f>
        <v>0</v>
      </c>
      <c r="X445" s="22">
        <f>IF(OR(ISERROR(FIND(検索!G$5,F445)),検索!G$5=""),0,1)</f>
        <v>0</v>
      </c>
      <c r="Y445" s="20">
        <f>IF(OR(検索!J$5="00000",T445&amp;U445&amp;V445&amp;W445&amp;X445&lt;&gt;検索!J$5),0,1)</f>
        <v>0</v>
      </c>
      <c r="Z445" s="23">
        <f t="shared" si="29"/>
        <v>0</v>
      </c>
      <c r="AA445" s="20">
        <f>IF(OR(ISERROR(FIND(DBCS(検索!C$7),DBCS(B445))),検索!C$7=""),0,1)</f>
        <v>0</v>
      </c>
      <c r="AB445" s="20">
        <f>IF(OR(ISERROR(FIND(DBCS(検索!D$7),DBCS(C445))),検索!D$7=""),0,1)</f>
        <v>0</v>
      </c>
      <c r="AC445" s="20">
        <f>IF(OR(ISERROR(FIND(検索!E$7,D445)),検索!E$7=""),0,1)</f>
        <v>0</v>
      </c>
      <c r="AD445" s="20">
        <f>IF(OR(ISERROR(FIND(検索!F$7,E445)),検索!F$7=""),0,1)</f>
        <v>0</v>
      </c>
      <c r="AE445" s="20">
        <f>IF(OR(ISERROR(FIND(検索!G$7,F445)),検索!G$7=""),0,1)</f>
        <v>0</v>
      </c>
      <c r="AF445" s="22">
        <f>IF(OR(検索!J$7="00000",AA445&amp;AB445&amp;AC445&amp;AD445&amp;AE445&lt;&gt;検索!J$7),0,1)</f>
        <v>0</v>
      </c>
      <c r="AG445" s="23">
        <f t="shared" si="30"/>
        <v>0</v>
      </c>
      <c r="AH445" s="20">
        <f>IF(検索!K$3=0,R445,S445)</f>
        <v>0</v>
      </c>
      <c r="AI445" s="20">
        <f>IF(検索!K$5=0,Y445,Z445)</f>
        <v>0</v>
      </c>
      <c r="AJ445" s="20">
        <f>IF(検索!K$7=0,AF445,AG445)</f>
        <v>0</v>
      </c>
      <c r="AK445" s="38">
        <f>IF(IF(検索!J$5="00000",AH445,IF(検索!K$4=0,AH445+AI445,AH445*AI445)*IF(AND(検索!K$6=1,検索!J$7&lt;&gt;"00000"),AJ445,1)+IF(AND(検索!K$6=0,検索!J$7&lt;&gt;"00000"),AJ445,0))&gt;0,MAX($AK$2:AK444)+1,0)</f>
        <v>0</v>
      </c>
    </row>
    <row r="446" spans="7:37" x14ac:dyDescent="0.15">
      <c r="G446" s="3">
        <v>445</v>
      </c>
      <c r="H446" s="187">
        <f t="shared" si="24"/>
        <v>0</v>
      </c>
      <c r="M446" s="21">
        <f>IF(OR(ISERROR(FIND(DBCS(検索!C$3),DBCS(B446))),検索!C$3=""),0,1)</f>
        <v>0</v>
      </c>
      <c r="N446" s="22">
        <f>IF(OR(ISERROR(FIND(DBCS(検索!D$3),DBCS(C446))),検索!D$3=""),0,1)</f>
        <v>0</v>
      </c>
      <c r="O446" s="22">
        <f>IF(OR(ISERROR(FIND(検索!E$3,D446)),検索!E$3=""),0,1)</f>
        <v>0</v>
      </c>
      <c r="P446" s="20">
        <f>IF(OR(ISERROR(FIND(検索!F$3,E446)),検索!F$3=""),0,1)</f>
        <v>0</v>
      </c>
      <c r="Q446" s="20">
        <f>IF(OR(ISERROR(FIND(検索!G$3,F446)),検索!G$3=""),0,1)</f>
        <v>0</v>
      </c>
      <c r="R446" s="20">
        <f>IF(OR(検索!J$3="00000",M446&amp;N446&amp;O446&amp;P446&amp;Q446&lt;&gt;検索!J$3),0,1)</f>
        <v>0</v>
      </c>
      <c r="S446" s="20">
        <f t="shared" si="28"/>
        <v>0</v>
      </c>
      <c r="T446" s="21">
        <f>IF(OR(ISERROR(FIND(DBCS(検索!C$5),DBCS(B446))),検索!C$5=""),0,1)</f>
        <v>0</v>
      </c>
      <c r="U446" s="22">
        <f>IF(OR(ISERROR(FIND(DBCS(検索!D$5),DBCS(C446))),検索!D$5=""),0,1)</f>
        <v>0</v>
      </c>
      <c r="V446" s="22">
        <f>IF(OR(ISERROR(FIND(検索!E$5,D446)),検索!E$5=""),0,1)</f>
        <v>0</v>
      </c>
      <c r="W446" s="22">
        <f>IF(OR(ISERROR(FIND(検索!F$5,E446)),検索!F$5=""),0,1)</f>
        <v>0</v>
      </c>
      <c r="X446" s="22">
        <f>IF(OR(ISERROR(FIND(検索!G$5,F446)),検索!G$5=""),0,1)</f>
        <v>0</v>
      </c>
      <c r="Y446" s="20">
        <f>IF(OR(検索!J$5="00000",T446&amp;U446&amp;V446&amp;W446&amp;X446&lt;&gt;検索!J$5),0,1)</f>
        <v>0</v>
      </c>
      <c r="Z446" s="23">
        <f t="shared" si="29"/>
        <v>0</v>
      </c>
      <c r="AA446" s="20">
        <f>IF(OR(ISERROR(FIND(DBCS(検索!C$7),DBCS(B446))),検索!C$7=""),0,1)</f>
        <v>0</v>
      </c>
      <c r="AB446" s="20">
        <f>IF(OR(ISERROR(FIND(DBCS(検索!D$7),DBCS(C446))),検索!D$7=""),0,1)</f>
        <v>0</v>
      </c>
      <c r="AC446" s="20">
        <f>IF(OR(ISERROR(FIND(検索!E$7,D446)),検索!E$7=""),0,1)</f>
        <v>0</v>
      </c>
      <c r="AD446" s="20">
        <f>IF(OR(ISERROR(FIND(検索!F$7,E446)),検索!F$7=""),0,1)</f>
        <v>0</v>
      </c>
      <c r="AE446" s="20">
        <f>IF(OR(ISERROR(FIND(検索!G$7,F446)),検索!G$7=""),0,1)</f>
        <v>0</v>
      </c>
      <c r="AF446" s="22">
        <f>IF(OR(検索!J$7="00000",AA446&amp;AB446&amp;AC446&amp;AD446&amp;AE446&lt;&gt;検索!J$7),0,1)</f>
        <v>0</v>
      </c>
      <c r="AG446" s="23">
        <f t="shared" si="30"/>
        <v>0</v>
      </c>
      <c r="AH446" s="20">
        <f>IF(検索!K$3=0,R446,S446)</f>
        <v>0</v>
      </c>
      <c r="AI446" s="20">
        <f>IF(検索!K$5=0,Y446,Z446)</f>
        <v>0</v>
      </c>
      <c r="AJ446" s="20">
        <f>IF(検索!K$7=0,AF446,AG446)</f>
        <v>0</v>
      </c>
      <c r="AK446" s="38">
        <f>IF(IF(検索!J$5="00000",AH446,IF(検索!K$4=0,AH446+AI446,AH446*AI446)*IF(AND(検索!K$6=1,検索!J$7&lt;&gt;"00000"),AJ446,1)+IF(AND(検索!K$6=0,検索!J$7&lt;&gt;"00000"),AJ446,0))&gt;0,MAX($AK$2:AK445)+1,0)</f>
        <v>0</v>
      </c>
    </row>
    <row r="447" spans="7:37" x14ac:dyDescent="0.15">
      <c r="G447" s="3">
        <v>446</v>
      </c>
      <c r="H447" s="187">
        <f t="shared" si="24"/>
        <v>0</v>
      </c>
      <c r="M447" s="21">
        <f>IF(OR(ISERROR(FIND(DBCS(検索!C$3),DBCS(B447))),検索!C$3=""),0,1)</f>
        <v>0</v>
      </c>
      <c r="N447" s="22">
        <f>IF(OR(ISERROR(FIND(DBCS(検索!D$3),DBCS(C447))),検索!D$3=""),0,1)</f>
        <v>0</v>
      </c>
      <c r="O447" s="22">
        <f>IF(OR(ISERROR(FIND(検索!E$3,D447)),検索!E$3=""),0,1)</f>
        <v>0</v>
      </c>
      <c r="P447" s="20">
        <f>IF(OR(ISERROR(FIND(検索!F$3,E447)),検索!F$3=""),0,1)</f>
        <v>0</v>
      </c>
      <c r="Q447" s="20">
        <f>IF(OR(ISERROR(FIND(検索!G$3,F447)),検索!G$3=""),0,1)</f>
        <v>0</v>
      </c>
      <c r="R447" s="20">
        <f>IF(OR(検索!J$3="00000",M447&amp;N447&amp;O447&amp;P447&amp;Q447&lt;&gt;検索!J$3),0,1)</f>
        <v>0</v>
      </c>
      <c r="S447" s="20">
        <f t="shared" si="28"/>
        <v>0</v>
      </c>
      <c r="T447" s="21">
        <f>IF(OR(ISERROR(FIND(DBCS(検索!C$5),DBCS(B447))),検索!C$5=""),0,1)</f>
        <v>0</v>
      </c>
      <c r="U447" s="22">
        <f>IF(OR(ISERROR(FIND(DBCS(検索!D$5),DBCS(C447))),検索!D$5=""),0,1)</f>
        <v>0</v>
      </c>
      <c r="V447" s="22">
        <f>IF(OR(ISERROR(FIND(検索!E$5,D447)),検索!E$5=""),0,1)</f>
        <v>0</v>
      </c>
      <c r="W447" s="22">
        <f>IF(OR(ISERROR(FIND(検索!F$5,E447)),検索!F$5=""),0,1)</f>
        <v>0</v>
      </c>
      <c r="X447" s="22">
        <f>IF(OR(ISERROR(FIND(検索!G$5,F447)),検索!G$5=""),0,1)</f>
        <v>0</v>
      </c>
      <c r="Y447" s="20">
        <f>IF(OR(検索!J$5="00000",T447&amp;U447&amp;V447&amp;W447&amp;X447&lt;&gt;検索!J$5),0,1)</f>
        <v>0</v>
      </c>
      <c r="Z447" s="23">
        <f t="shared" si="29"/>
        <v>0</v>
      </c>
      <c r="AA447" s="20">
        <f>IF(OR(ISERROR(FIND(DBCS(検索!C$7),DBCS(B447))),検索!C$7=""),0,1)</f>
        <v>0</v>
      </c>
      <c r="AB447" s="20">
        <f>IF(OR(ISERROR(FIND(DBCS(検索!D$7),DBCS(C447))),検索!D$7=""),0,1)</f>
        <v>0</v>
      </c>
      <c r="AC447" s="20">
        <f>IF(OR(ISERROR(FIND(検索!E$7,D447)),検索!E$7=""),0,1)</f>
        <v>0</v>
      </c>
      <c r="AD447" s="20">
        <f>IF(OR(ISERROR(FIND(検索!F$7,E447)),検索!F$7=""),0,1)</f>
        <v>0</v>
      </c>
      <c r="AE447" s="20">
        <f>IF(OR(ISERROR(FIND(検索!G$7,F447)),検索!G$7=""),0,1)</f>
        <v>0</v>
      </c>
      <c r="AF447" s="22">
        <f>IF(OR(検索!J$7="00000",AA447&amp;AB447&amp;AC447&amp;AD447&amp;AE447&lt;&gt;検索!J$7),0,1)</f>
        <v>0</v>
      </c>
      <c r="AG447" s="23">
        <f t="shared" si="30"/>
        <v>0</v>
      </c>
      <c r="AH447" s="20">
        <f>IF(検索!K$3=0,R447,S447)</f>
        <v>0</v>
      </c>
      <c r="AI447" s="20">
        <f>IF(検索!K$5=0,Y447,Z447)</f>
        <v>0</v>
      </c>
      <c r="AJ447" s="20">
        <f>IF(検索!K$7=0,AF447,AG447)</f>
        <v>0</v>
      </c>
      <c r="AK447" s="38">
        <f>IF(IF(検索!J$5="00000",AH447,IF(検索!K$4=0,AH447+AI447,AH447*AI447)*IF(AND(検索!K$6=1,検索!J$7&lt;&gt;"00000"),AJ447,1)+IF(AND(検索!K$6=0,検索!J$7&lt;&gt;"00000"),AJ447,0))&gt;0,MAX($AK$2:AK446)+1,0)</f>
        <v>0</v>
      </c>
    </row>
    <row r="448" spans="7:37" x14ac:dyDescent="0.15">
      <c r="G448" s="3">
        <v>447</v>
      </c>
      <c r="H448" s="187">
        <f t="shared" si="24"/>
        <v>0</v>
      </c>
      <c r="M448" s="21">
        <f>IF(OR(ISERROR(FIND(DBCS(検索!C$3),DBCS(B448))),検索!C$3=""),0,1)</f>
        <v>0</v>
      </c>
      <c r="N448" s="22">
        <f>IF(OR(ISERROR(FIND(DBCS(検索!D$3),DBCS(C448))),検索!D$3=""),0,1)</f>
        <v>0</v>
      </c>
      <c r="O448" s="22">
        <f>IF(OR(ISERROR(FIND(検索!E$3,D448)),検索!E$3=""),0,1)</f>
        <v>0</v>
      </c>
      <c r="P448" s="20">
        <f>IF(OR(ISERROR(FIND(検索!F$3,E448)),検索!F$3=""),0,1)</f>
        <v>0</v>
      </c>
      <c r="Q448" s="20">
        <f>IF(OR(ISERROR(FIND(検索!G$3,F448)),検索!G$3=""),0,1)</f>
        <v>0</v>
      </c>
      <c r="R448" s="20">
        <f>IF(OR(検索!J$3="00000",M448&amp;N448&amp;O448&amp;P448&amp;Q448&lt;&gt;検索!J$3),0,1)</f>
        <v>0</v>
      </c>
      <c r="S448" s="20">
        <f t="shared" si="28"/>
        <v>0</v>
      </c>
      <c r="T448" s="21">
        <f>IF(OR(ISERROR(FIND(DBCS(検索!C$5),DBCS(B448))),検索!C$5=""),0,1)</f>
        <v>0</v>
      </c>
      <c r="U448" s="22">
        <f>IF(OR(ISERROR(FIND(DBCS(検索!D$5),DBCS(C448))),検索!D$5=""),0,1)</f>
        <v>0</v>
      </c>
      <c r="V448" s="22">
        <f>IF(OR(ISERROR(FIND(検索!E$5,D448)),検索!E$5=""),0,1)</f>
        <v>0</v>
      </c>
      <c r="W448" s="22">
        <f>IF(OR(ISERROR(FIND(検索!F$5,E448)),検索!F$5=""),0,1)</f>
        <v>0</v>
      </c>
      <c r="X448" s="22">
        <f>IF(OR(ISERROR(FIND(検索!G$5,F448)),検索!G$5=""),0,1)</f>
        <v>0</v>
      </c>
      <c r="Y448" s="20">
        <f>IF(OR(検索!J$5="00000",T448&amp;U448&amp;V448&amp;W448&amp;X448&lt;&gt;検索!J$5),0,1)</f>
        <v>0</v>
      </c>
      <c r="Z448" s="23">
        <f t="shared" si="29"/>
        <v>0</v>
      </c>
      <c r="AA448" s="20">
        <f>IF(OR(ISERROR(FIND(DBCS(検索!C$7),DBCS(B448))),検索!C$7=""),0,1)</f>
        <v>0</v>
      </c>
      <c r="AB448" s="20">
        <f>IF(OR(ISERROR(FIND(DBCS(検索!D$7),DBCS(C448))),検索!D$7=""),0,1)</f>
        <v>0</v>
      </c>
      <c r="AC448" s="20">
        <f>IF(OR(ISERROR(FIND(検索!E$7,D448)),検索!E$7=""),0,1)</f>
        <v>0</v>
      </c>
      <c r="AD448" s="20">
        <f>IF(OR(ISERROR(FIND(検索!F$7,E448)),検索!F$7=""),0,1)</f>
        <v>0</v>
      </c>
      <c r="AE448" s="20">
        <f>IF(OR(ISERROR(FIND(検索!G$7,F448)),検索!G$7=""),0,1)</f>
        <v>0</v>
      </c>
      <c r="AF448" s="22">
        <f>IF(OR(検索!J$7="00000",AA448&amp;AB448&amp;AC448&amp;AD448&amp;AE448&lt;&gt;検索!J$7),0,1)</f>
        <v>0</v>
      </c>
      <c r="AG448" s="23">
        <f t="shared" si="30"/>
        <v>0</v>
      </c>
      <c r="AH448" s="20">
        <f>IF(検索!K$3=0,R448,S448)</f>
        <v>0</v>
      </c>
      <c r="AI448" s="20">
        <f>IF(検索!K$5=0,Y448,Z448)</f>
        <v>0</v>
      </c>
      <c r="AJ448" s="20">
        <f>IF(検索!K$7=0,AF448,AG448)</f>
        <v>0</v>
      </c>
      <c r="AK448" s="38">
        <f>IF(IF(検索!J$5="00000",AH448,IF(検索!K$4=0,AH448+AI448,AH448*AI448)*IF(AND(検索!K$6=1,検索!J$7&lt;&gt;"00000"),AJ448,1)+IF(AND(検索!K$6=0,検索!J$7&lt;&gt;"00000"),AJ448,0))&gt;0,MAX($AK$2:AK447)+1,0)</f>
        <v>0</v>
      </c>
    </row>
    <row r="449" spans="7:37" x14ac:dyDescent="0.15">
      <c r="G449" s="3">
        <v>448</v>
      </c>
      <c r="H449" s="187">
        <f t="shared" si="24"/>
        <v>0</v>
      </c>
      <c r="M449" s="21">
        <f>IF(OR(ISERROR(FIND(DBCS(検索!C$3),DBCS(B449))),検索!C$3=""),0,1)</f>
        <v>0</v>
      </c>
      <c r="N449" s="22">
        <f>IF(OR(ISERROR(FIND(DBCS(検索!D$3),DBCS(C449))),検索!D$3=""),0,1)</f>
        <v>0</v>
      </c>
      <c r="O449" s="22">
        <f>IF(OR(ISERROR(FIND(検索!E$3,D449)),検索!E$3=""),0,1)</f>
        <v>0</v>
      </c>
      <c r="P449" s="20">
        <f>IF(OR(ISERROR(FIND(検索!F$3,E449)),検索!F$3=""),0,1)</f>
        <v>0</v>
      </c>
      <c r="Q449" s="20">
        <f>IF(OR(ISERROR(FIND(検索!G$3,F449)),検索!G$3=""),0,1)</f>
        <v>0</v>
      </c>
      <c r="R449" s="20">
        <f>IF(OR(検索!J$3="00000",M449&amp;N449&amp;O449&amp;P449&amp;Q449&lt;&gt;検索!J$3),0,1)</f>
        <v>0</v>
      </c>
      <c r="S449" s="20">
        <f t="shared" si="28"/>
        <v>0</v>
      </c>
      <c r="T449" s="21">
        <f>IF(OR(ISERROR(FIND(DBCS(検索!C$5),DBCS(B449))),検索!C$5=""),0,1)</f>
        <v>0</v>
      </c>
      <c r="U449" s="22">
        <f>IF(OR(ISERROR(FIND(DBCS(検索!D$5),DBCS(C449))),検索!D$5=""),0,1)</f>
        <v>0</v>
      </c>
      <c r="V449" s="22">
        <f>IF(OR(ISERROR(FIND(検索!E$5,D449)),検索!E$5=""),0,1)</f>
        <v>0</v>
      </c>
      <c r="W449" s="22">
        <f>IF(OR(ISERROR(FIND(検索!F$5,E449)),検索!F$5=""),0,1)</f>
        <v>0</v>
      </c>
      <c r="X449" s="22">
        <f>IF(OR(ISERROR(FIND(検索!G$5,F449)),検索!G$5=""),0,1)</f>
        <v>0</v>
      </c>
      <c r="Y449" s="20">
        <f>IF(OR(検索!J$5="00000",T449&amp;U449&amp;V449&amp;W449&amp;X449&lt;&gt;検索!J$5),0,1)</f>
        <v>0</v>
      </c>
      <c r="Z449" s="23">
        <f t="shared" si="29"/>
        <v>0</v>
      </c>
      <c r="AA449" s="20">
        <f>IF(OR(ISERROR(FIND(DBCS(検索!C$7),DBCS(B449))),検索!C$7=""),0,1)</f>
        <v>0</v>
      </c>
      <c r="AB449" s="20">
        <f>IF(OR(ISERROR(FIND(DBCS(検索!D$7),DBCS(C449))),検索!D$7=""),0,1)</f>
        <v>0</v>
      </c>
      <c r="AC449" s="20">
        <f>IF(OR(ISERROR(FIND(検索!E$7,D449)),検索!E$7=""),0,1)</f>
        <v>0</v>
      </c>
      <c r="AD449" s="20">
        <f>IF(OR(ISERROR(FIND(検索!F$7,E449)),検索!F$7=""),0,1)</f>
        <v>0</v>
      </c>
      <c r="AE449" s="20">
        <f>IF(OR(ISERROR(FIND(検索!G$7,F449)),検索!G$7=""),0,1)</f>
        <v>0</v>
      </c>
      <c r="AF449" s="22">
        <f>IF(OR(検索!J$7="00000",AA449&amp;AB449&amp;AC449&amp;AD449&amp;AE449&lt;&gt;検索!J$7),0,1)</f>
        <v>0</v>
      </c>
      <c r="AG449" s="23">
        <f t="shared" si="30"/>
        <v>0</v>
      </c>
      <c r="AH449" s="20">
        <f>IF(検索!K$3=0,R449,S449)</f>
        <v>0</v>
      </c>
      <c r="AI449" s="20">
        <f>IF(検索!K$5=0,Y449,Z449)</f>
        <v>0</v>
      </c>
      <c r="AJ449" s="20">
        <f>IF(検索!K$7=0,AF449,AG449)</f>
        <v>0</v>
      </c>
      <c r="AK449" s="38">
        <f>IF(IF(検索!J$5="00000",AH449,IF(検索!K$4=0,AH449+AI449,AH449*AI449)*IF(AND(検索!K$6=1,検索!J$7&lt;&gt;"00000"),AJ449,1)+IF(AND(検索!K$6=0,検索!J$7&lt;&gt;"00000"),AJ449,0))&gt;0,MAX($AK$2:AK448)+1,0)</f>
        <v>0</v>
      </c>
    </row>
    <row r="450" spans="7:37" x14ac:dyDescent="0.15">
      <c r="G450" s="3">
        <v>449</v>
      </c>
      <c r="H450" s="187">
        <f t="shared" si="24"/>
        <v>0</v>
      </c>
      <c r="M450" s="21">
        <f>IF(OR(ISERROR(FIND(DBCS(検索!C$3),DBCS(B450))),検索!C$3=""),0,1)</f>
        <v>0</v>
      </c>
      <c r="N450" s="22">
        <f>IF(OR(ISERROR(FIND(DBCS(検索!D$3),DBCS(C450))),検索!D$3=""),0,1)</f>
        <v>0</v>
      </c>
      <c r="O450" s="22">
        <f>IF(OR(ISERROR(FIND(検索!E$3,D450)),検索!E$3=""),0,1)</f>
        <v>0</v>
      </c>
      <c r="P450" s="20">
        <f>IF(OR(ISERROR(FIND(検索!F$3,E450)),検索!F$3=""),0,1)</f>
        <v>0</v>
      </c>
      <c r="Q450" s="20">
        <f>IF(OR(ISERROR(FIND(検索!G$3,F450)),検索!G$3=""),0,1)</f>
        <v>0</v>
      </c>
      <c r="R450" s="20">
        <f>IF(OR(検索!J$3="00000",M450&amp;N450&amp;O450&amp;P450&amp;Q450&lt;&gt;検索!J$3),0,1)</f>
        <v>0</v>
      </c>
      <c r="S450" s="20">
        <f t="shared" si="28"/>
        <v>0</v>
      </c>
      <c r="T450" s="21">
        <f>IF(OR(ISERROR(FIND(DBCS(検索!C$5),DBCS(B450))),検索!C$5=""),0,1)</f>
        <v>0</v>
      </c>
      <c r="U450" s="22">
        <f>IF(OR(ISERROR(FIND(DBCS(検索!D$5),DBCS(C450))),検索!D$5=""),0,1)</f>
        <v>0</v>
      </c>
      <c r="V450" s="22">
        <f>IF(OR(ISERROR(FIND(検索!E$5,D450)),検索!E$5=""),0,1)</f>
        <v>0</v>
      </c>
      <c r="W450" s="22">
        <f>IF(OR(ISERROR(FIND(検索!F$5,E450)),検索!F$5=""),0,1)</f>
        <v>0</v>
      </c>
      <c r="X450" s="22">
        <f>IF(OR(ISERROR(FIND(検索!G$5,F450)),検索!G$5=""),0,1)</f>
        <v>0</v>
      </c>
      <c r="Y450" s="20">
        <f>IF(OR(検索!J$5="00000",T450&amp;U450&amp;V450&amp;W450&amp;X450&lt;&gt;検索!J$5),0,1)</f>
        <v>0</v>
      </c>
      <c r="Z450" s="23">
        <f t="shared" si="29"/>
        <v>0</v>
      </c>
      <c r="AA450" s="20">
        <f>IF(OR(ISERROR(FIND(DBCS(検索!C$7),DBCS(B450))),検索!C$7=""),0,1)</f>
        <v>0</v>
      </c>
      <c r="AB450" s="20">
        <f>IF(OR(ISERROR(FIND(DBCS(検索!D$7),DBCS(C450))),検索!D$7=""),0,1)</f>
        <v>0</v>
      </c>
      <c r="AC450" s="20">
        <f>IF(OR(ISERROR(FIND(検索!E$7,D450)),検索!E$7=""),0,1)</f>
        <v>0</v>
      </c>
      <c r="AD450" s="20">
        <f>IF(OR(ISERROR(FIND(検索!F$7,E450)),検索!F$7=""),0,1)</f>
        <v>0</v>
      </c>
      <c r="AE450" s="20">
        <f>IF(OR(ISERROR(FIND(検索!G$7,F450)),検索!G$7=""),0,1)</f>
        <v>0</v>
      </c>
      <c r="AF450" s="22">
        <f>IF(OR(検索!J$7="00000",AA450&amp;AB450&amp;AC450&amp;AD450&amp;AE450&lt;&gt;検索!J$7),0,1)</f>
        <v>0</v>
      </c>
      <c r="AG450" s="23">
        <f t="shared" si="30"/>
        <v>0</v>
      </c>
      <c r="AH450" s="20">
        <f>IF(検索!K$3=0,R450,S450)</f>
        <v>0</v>
      </c>
      <c r="AI450" s="20">
        <f>IF(検索!K$5=0,Y450,Z450)</f>
        <v>0</v>
      </c>
      <c r="AJ450" s="20">
        <f>IF(検索!K$7=0,AF450,AG450)</f>
        <v>0</v>
      </c>
      <c r="AK450" s="38">
        <f>IF(IF(検索!J$5="00000",AH450,IF(検索!K$4=0,AH450+AI450,AH450*AI450)*IF(AND(検索!K$6=1,検索!J$7&lt;&gt;"00000"),AJ450,1)+IF(AND(検索!K$6=0,検索!J$7&lt;&gt;"00000"),AJ450,0))&gt;0,MAX($AK$2:AK449)+1,0)</f>
        <v>0</v>
      </c>
    </row>
    <row r="451" spans="7:37" x14ac:dyDescent="0.15">
      <c r="G451" s="3">
        <v>450</v>
      </c>
      <c r="H451" s="187">
        <f t="shared" ref="H451:H500" si="31">SUMIF(B$2:B$500,B451,J$2:J$500)</f>
        <v>0</v>
      </c>
      <c r="M451" s="21">
        <f>IF(OR(ISERROR(FIND(DBCS(検索!C$3),DBCS(B451))),検索!C$3=""),0,1)</f>
        <v>0</v>
      </c>
      <c r="N451" s="22">
        <f>IF(OR(ISERROR(FIND(DBCS(検索!D$3),DBCS(C451))),検索!D$3=""),0,1)</f>
        <v>0</v>
      </c>
      <c r="O451" s="22">
        <f>IF(OR(ISERROR(FIND(検索!E$3,D451)),検索!E$3=""),0,1)</f>
        <v>0</v>
      </c>
      <c r="P451" s="20">
        <f>IF(OR(ISERROR(FIND(検索!F$3,E451)),検索!F$3=""),0,1)</f>
        <v>0</v>
      </c>
      <c r="Q451" s="20">
        <f>IF(OR(ISERROR(FIND(検索!G$3,F451)),検索!G$3=""),0,1)</f>
        <v>0</v>
      </c>
      <c r="R451" s="20">
        <f>IF(OR(検索!J$3="00000",M451&amp;N451&amp;O451&amp;P451&amp;Q451&lt;&gt;検索!J$3),0,1)</f>
        <v>0</v>
      </c>
      <c r="S451" s="20">
        <f t="shared" si="28"/>
        <v>0</v>
      </c>
      <c r="T451" s="21">
        <f>IF(OR(ISERROR(FIND(DBCS(検索!C$5),DBCS(B451))),検索!C$5=""),0,1)</f>
        <v>0</v>
      </c>
      <c r="U451" s="22">
        <f>IF(OR(ISERROR(FIND(DBCS(検索!D$5),DBCS(C451))),検索!D$5=""),0,1)</f>
        <v>0</v>
      </c>
      <c r="V451" s="22">
        <f>IF(OR(ISERROR(FIND(検索!E$5,D451)),検索!E$5=""),0,1)</f>
        <v>0</v>
      </c>
      <c r="W451" s="22">
        <f>IF(OR(ISERROR(FIND(検索!F$5,E451)),検索!F$5=""),0,1)</f>
        <v>0</v>
      </c>
      <c r="X451" s="22">
        <f>IF(OR(ISERROR(FIND(検索!G$5,F451)),検索!G$5=""),0,1)</f>
        <v>0</v>
      </c>
      <c r="Y451" s="20">
        <f>IF(OR(検索!J$5="00000",T451&amp;U451&amp;V451&amp;W451&amp;X451&lt;&gt;検索!J$5),0,1)</f>
        <v>0</v>
      </c>
      <c r="Z451" s="23">
        <f t="shared" si="29"/>
        <v>0</v>
      </c>
      <c r="AA451" s="20">
        <f>IF(OR(ISERROR(FIND(DBCS(検索!C$7),DBCS(B451))),検索!C$7=""),0,1)</f>
        <v>0</v>
      </c>
      <c r="AB451" s="20">
        <f>IF(OR(ISERROR(FIND(DBCS(検索!D$7),DBCS(C451))),検索!D$7=""),0,1)</f>
        <v>0</v>
      </c>
      <c r="AC451" s="20">
        <f>IF(OR(ISERROR(FIND(検索!E$7,D451)),検索!E$7=""),0,1)</f>
        <v>0</v>
      </c>
      <c r="AD451" s="20">
        <f>IF(OR(ISERROR(FIND(検索!F$7,E451)),検索!F$7=""),0,1)</f>
        <v>0</v>
      </c>
      <c r="AE451" s="20">
        <f>IF(OR(ISERROR(FIND(検索!G$7,F451)),検索!G$7=""),0,1)</f>
        <v>0</v>
      </c>
      <c r="AF451" s="22">
        <f>IF(OR(検索!J$7="00000",AA451&amp;AB451&amp;AC451&amp;AD451&amp;AE451&lt;&gt;検索!J$7),0,1)</f>
        <v>0</v>
      </c>
      <c r="AG451" s="23">
        <f t="shared" si="30"/>
        <v>0</v>
      </c>
      <c r="AH451" s="20">
        <f>IF(検索!K$3=0,R451,S451)</f>
        <v>0</v>
      </c>
      <c r="AI451" s="20">
        <f>IF(検索!K$5=0,Y451,Z451)</f>
        <v>0</v>
      </c>
      <c r="AJ451" s="20">
        <f>IF(検索!K$7=0,AF451,AG451)</f>
        <v>0</v>
      </c>
      <c r="AK451" s="38">
        <f>IF(IF(検索!J$5="00000",AH451,IF(検索!K$4=0,AH451+AI451,AH451*AI451)*IF(AND(検索!K$6=1,検索!J$7&lt;&gt;"00000"),AJ451,1)+IF(AND(検索!K$6=0,検索!J$7&lt;&gt;"00000"),AJ451,0))&gt;0,MAX($AK$2:AK450)+1,0)</f>
        <v>0</v>
      </c>
    </row>
    <row r="452" spans="7:37" x14ac:dyDescent="0.15">
      <c r="G452" s="3">
        <v>451</v>
      </c>
      <c r="H452" s="187">
        <f t="shared" si="31"/>
        <v>0</v>
      </c>
      <c r="M452" s="21">
        <f>IF(OR(ISERROR(FIND(DBCS(検索!C$3),DBCS(B452))),検索!C$3=""),0,1)</f>
        <v>0</v>
      </c>
      <c r="N452" s="22">
        <f>IF(OR(ISERROR(FIND(DBCS(検索!D$3),DBCS(C452))),検索!D$3=""),0,1)</f>
        <v>0</v>
      </c>
      <c r="O452" s="22">
        <f>IF(OR(ISERROR(FIND(検索!E$3,D452)),検索!E$3=""),0,1)</f>
        <v>0</v>
      </c>
      <c r="P452" s="20">
        <f>IF(OR(ISERROR(FIND(検索!F$3,E452)),検索!F$3=""),0,1)</f>
        <v>0</v>
      </c>
      <c r="Q452" s="20">
        <f>IF(OR(ISERROR(FIND(検索!G$3,F452)),検索!G$3=""),0,1)</f>
        <v>0</v>
      </c>
      <c r="R452" s="20">
        <f>IF(OR(検索!J$3="00000",M452&amp;N452&amp;O452&amp;P452&amp;Q452&lt;&gt;検索!J$3),0,1)</f>
        <v>0</v>
      </c>
      <c r="S452" s="20">
        <f t="shared" si="28"/>
        <v>0</v>
      </c>
      <c r="T452" s="21">
        <f>IF(OR(ISERROR(FIND(DBCS(検索!C$5),DBCS(B452))),検索!C$5=""),0,1)</f>
        <v>0</v>
      </c>
      <c r="U452" s="22">
        <f>IF(OR(ISERROR(FIND(DBCS(検索!D$5),DBCS(C452))),検索!D$5=""),0,1)</f>
        <v>0</v>
      </c>
      <c r="V452" s="22">
        <f>IF(OR(ISERROR(FIND(検索!E$5,D452)),検索!E$5=""),0,1)</f>
        <v>0</v>
      </c>
      <c r="W452" s="22">
        <f>IF(OR(ISERROR(FIND(検索!F$5,E452)),検索!F$5=""),0,1)</f>
        <v>0</v>
      </c>
      <c r="X452" s="22">
        <f>IF(OR(ISERROR(FIND(検索!G$5,F452)),検索!G$5=""),0,1)</f>
        <v>0</v>
      </c>
      <c r="Y452" s="20">
        <f>IF(OR(検索!J$5="00000",T452&amp;U452&amp;V452&amp;W452&amp;X452&lt;&gt;検索!J$5),0,1)</f>
        <v>0</v>
      </c>
      <c r="Z452" s="23">
        <f t="shared" si="29"/>
        <v>0</v>
      </c>
      <c r="AA452" s="20">
        <f>IF(OR(ISERROR(FIND(DBCS(検索!C$7),DBCS(B452))),検索!C$7=""),0,1)</f>
        <v>0</v>
      </c>
      <c r="AB452" s="20">
        <f>IF(OR(ISERROR(FIND(DBCS(検索!D$7),DBCS(C452))),検索!D$7=""),0,1)</f>
        <v>0</v>
      </c>
      <c r="AC452" s="20">
        <f>IF(OR(ISERROR(FIND(検索!E$7,D452)),検索!E$7=""),0,1)</f>
        <v>0</v>
      </c>
      <c r="AD452" s="20">
        <f>IF(OR(ISERROR(FIND(検索!F$7,E452)),検索!F$7=""),0,1)</f>
        <v>0</v>
      </c>
      <c r="AE452" s="20">
        <f>IF(OR(ISERROR(FIND(検索!G$7,F452)),検索!G$7=""),0,1)</f>
        <v>0</v>
      </c>
      <c r="AF452" s="22">
        <f>IF(OR(検索!J$7="00000",AA452&amp;AB452&amp;AC452&amp;AD452&amp;AE452&lt;&gt;検索!J$7),0,1)</f>
        <v>0</v>
      </c>
      <c r="AG452" s="23">
        <f t="shared" si="30"/>
        <v>0</v>
      </c>
      <c r="AH452" s="20">
        <f>IF(検索!K$3=0,R452,S452)</f>
        <v>0</v>
      </c>
      <c r="AI452" s="20">
        <f>IF(検索!K$5=0,Y452,Z452)</f>
        <v>0</v>
      </c>
      <c r="AJ452" s="20">
        <f>IF(検索!K$7=0,AF452,AG452)</f>
        <v>0</v>
      </c>
      <c r="AK452" s="38">
        <f>IF(IF(検索!J$5="00000",AH452,IF(検索!K$4=0,AH452+AI452,AH452*AI452)*IF(AND(検索!K$6=1,検索!J$7&lt;&gt;"00000"),AJ452,1)+IF(AND(検索!K$6=0,検索!J$7&lt;&gt;"00000"),AJ452,0))&gt;0,MAX($AK$2:AK451)+1,0)</f>
        <v>0</v>
      </c>
    </row>
    <row r="453" spans="7:37" x14ac:dyDescent="0.15">
      <c r="G453" s="3">
        <v>452</v>
      </c>
      <c r="H453" s="187">
        <f t="shared" si="31"/>
        <v>0</v>
      </c>
      <c r="M453" s="21">
        <f>IF(OR(ISERROR(FIND(DBCS(検索!C$3),DBCS(B453))),検索!C$3=""),0,1)</f>
        <v>0</v>
      </c>
      <c r="N453" s="22">
        <f>IF(OR(ISERROR(FIND(DBCS(検索!D$3),DBCS(C453))),検索!D$3=""),0,1)</f>
        <v>0</v>
      </c>
      <c r="O453" s="22">
        <f>IF(OR(ISERROR(FIND(検索!E$3,D453)),検索!E$3=""),0,1)</f>
        <v>0</v>
      </c>
      <c r="P453" s="20">
        <f>IF(OR(ISERROR(FIND(検索!F$3,E453)),検索!F$3=""),0,1)</f>
        <v>0</v>
      </c>
      <c r="Q453" s="20">
        <f>IF(OR(ISERROR(FIND(検索!G$3,F453)),検索!G$3=""),0,1)</f>
        <v>0</v>
      </c>
      <c r="R453" s="20">
        <f>IF(OR(検索!J$3="00000",M453&amp;N453&amp;O453&amp;P453&amp;Q453&lt;&gt;検索!J$3),0,1)</f>
        <v>0</v>
      </c>
      <c r="S453" s="20">
        <f t="shared" si="28"/>
        <v>0</v>
      </c>
      <c r="T453" s="21">
        <f>IF(OR(ISERROR(FIND(DBCS(検索!C$5),DBCS(B453))),検索!C$5=""),0,1)</f>
        <v>0</v>
      </c>
      <c r="U453" s="22">
        <f>IF(OR(ISERROR(FIND(DBCS(検索!D$5),DBCS(C453))),検索!D$5=""),0,1)</f>
        <v>0</v>
      </c>
      <c r="V453" s="22">
        <f>IF(OR(ISERROR(FIND(検索!E$5,D453)),検索!E$5=""),0,1)</f>
        <v>0</v>
      </c>
      <c r="W453" s="22">
        <f>IF(OR(ISERROR(FIND(検索!F$5,E453)),検索!F$5=""),0,1)</f>
        <v>0</v>
      </c>
      <c r="X453" s="22">
        <f>IF(OR(ISERROR(FIND(検索!G$5,F453)),検索!G$5=""),0,1)</f>
        <v>0</v>
      </c>
      <c r="Y453" s="20">
        <f>IF(OR(検索!J$5="00000",T453&amp;U453&amp;V453&amp;W453&amp;X453&lt;&gt;検索!J$5),0,1)</f>
        <v>0</v>
      </c>
      <c r="Z453" s="23">
        <f t="shared" si="29"/>
        <v>0</v>
      </c>
      <c r="AA453" s="20">
        <f>IF(OR(ISERROR(FIND(DBCS(検索!C$7),DBCS(B453))),検索!C$7=""),0,1)</f>
        <v>0</v>
      </c>
      <c r="AB453" s="20">
        <f>IF(OR(ISERROR(FIND(DBCS(検索!D$7),DBCS(C453))),検索!D$7=""),0,1)</f>
        <v>0</v>
      </c>
      <c r="AC453" s="20">
        <f>IF(OR(ISERROR(FIND(検索!E$7,D453)),検索!E$7=""),0,1)</f>
        <v>0</v>
      </c>
      <c r="AD453" s="20">
        <f>IF(OR(ISERROR(FIND(検索!F$7,E453)),検索!F$7=""),0,1)</f>
        <v>0</v>
      </c>
      <c r="AE453" s="20">
        <f>IF(OR(ISERROR(FIND(検索!G$7,F453)),検索!G$7=""),0,1)</f>
        <v>0</v>
      </c>
      <c r="AF453" s="22">
        <f>IF(OR(検索!J$7="00000",AA453&amp;AB453&amp;AC453&amp;AD453&amp;AE453&lt;&gt;検索!J$7),0,1)</f>
        <v>0</v>
      </c>
      <c r="AG453" s="23">
        <f t="shared" si="30"/>
        <v>0</v>
      </c>
      <c r="AH453" s="20">
        <f>IF(検索!K$3=0,R453,S453)</f>
        <v>0</v>
      </c>
      <c r="AI453" s="20">
        <f>IF(検索!K$5=0,Y453,Z453)</f>
        <v>0</v>
      </c>
      <c r="AJ453" s="20">
        <f>IF(検索!K$7=0,AF453,AG453)</f>
        <v>0</v>
      </c>
      <c r="AK453" s="38">
        <f>IF(IF(検索!J$5="00000",AH453,IF(検索!K$4=0,AH453+AI453,AH453*AI453)*IF(AND(検索!K$6=1,検索!J$7&lt;&gt;"00000"),AJ453,1)+IF(AND(検索!K$6=0,検索!J$7&lt;&gt;"00000"),AJ453,0))&gt;0,MAX($AK$2:AK452)+1,0)</f>
        <v>0</v>
      </c>
    </row>
    <row r="454" spans="7:37" x14ac:dyDescent="0.15">
      <c r="G454" s="3">
        <v>453</v>
      </c>
      <c r="H454" s="187">
        <f t="shared" si="31"/>
        <v>0</v>
      </c>
      <c r="M454" s="21">
        <f>IF(OR(ISERROR(FIND(DBCS(検索!C$3),DBCS(B454))),検索!C$3=""),0,1)</f>
        <v>0</v>
      </c>
      <c r="N454" s="22">
        <f>IF(OR(ISERROR(FIND(DBCS(検索!D$3),DBCS(C454))),検索!D$3=""),0,1)</f>
        <v>0</v>
      </c>
      <c r="O454" s="22">
        <f>IF(OR(ISERROR(FIND(検索!E$3,D454)),検索!E$3=""),0,1)</f>
        <v>0</v>
      </c>
      <c r="P454" s="20">
        <f>IF(OR(ISERROR(FIND(検索!F$3,E454)),検索!F$3=""),0,1)</f>
        <v>0</v>
      </c>
      <c r="Q454" s="20">
        <f>IF(OR(ISERROR(FIND(検索!G$3,F454)),検索!G$3=""),0,1)</f>
        <v>0</v>
      </c>
      <c r="R454" s="20">
        <f>IF(OR(検索!J$3="00000",M454&amp;N454&amp;O454&amp;P454&amp;Q454&lt;&gt;検索!J$3),0,1)</f>
        <v>0</v>
      </c>
      <c r="S454" s="20">
        <f t="shared" si="28"/>
        <v>0</v>
      </c>
      <c r="T454" s="21">
        <f>IF(OR(ISERROR(FIND(DBCS(検索!C$5),DBCS(B454))),検索!C$5=""),0,1)</f>
        <v>0</v>
      </c>
      <c r="U454" s="22">
        <f>IF(OR(ISERROR(FIND(DBCS(検索!D$5),DBCS(C454))),検索!D$5=""),0,1)</f>
        <v>0</v>
      </c>
      <c r="V454" s="22">
        <f>IF(OR(ISERROR(FIND(検索!E$5,D454)),検索!E$5=""),0,1)</f>
        <v>0</v>
      </c>
      <c r="W454" s="22">
        <f>IF(OR(ISERROR(FIND(検索!F$5,E454)),検索!F$5=""),0,1)</f>
        <v>0</v>
      </c>
      <c r="X454" s="22">
        <f>IF(OR(ISERROR(FIND(検索!G$5,F454)),検索!G$5=""),0,1)</f>
        <v>0</v>
      </c>
      <c r="Y454" s="20">
        <f>IF(OR(検索!J$5="00000",T454&amp;U454&amp;V454&amp;W454&amp;X454&lt;&gt;検索!J$5),0,1)</f>
        <v>0</v>
      </c>
      <c r="Z454" s="23">
        <f t="shared" si="29"/>
        <v>0</v>
      </c>
      <c r="AA454" s="20">
        <f>IF(OR(ISERROR(FIND(DBCS(検索!C$7),DBCS(B454))),検索!C$7=""),0,1)</f>
        <v>0</v>
      </c>
      <c r="AB454" s="20">
        <f>IF(OR(ISERROR(FIND(DBCS(検索!D$7),DBCS(C454))),検索!D$7=""),0,1)</f>
        <v>0</v>
      </c>
      <c r="AC454" s="20">
        <f>IF(OR(ISERROR(FIND(検索!E$7,D454)),検索!E$7=""),0,1)</f>
        <v>0</v>
      </c>
      <c r="AD454" s="20">
        <f>IF(OR(ISERROR(FIND(検索!F$7,E454)),検索!F$7=""),0,1)</f>
        <v>0</v>
      </c>
      <c r="AE454" s="20">
        <f>IF(OR(ISERROR(FIND(検索!G$7,F454)),検索!G$7=""),0,1)</f>
        <v>0</v>
      </c>
      <c r="AF454" s="22">
        <f>IF(OR(検索!J$7="00000",AA454&amp;AB454&amp;AC454&amp;AD454&amp;AE454&lt;&gt;検索!J$7),0,1)</f>
        <v>0</v>
      </c>
      <c r="AG454" s="23">
        <f t="shared" si="30"/>
        <v>0</v>
      </c>
      <c r="AH454" s="20">
        <f>IF(検索!K$3=0,R454,S454)</f>
        <v>0</v>
      </c>
      <c r="AI454" s="20">
        <f>IF(検索!K$5=0,Y454,Z454)</f>
        <v>0</v>
      </c>
      <c r="AJ454" s="20">
        <f>IF(検索!K$7=0,AF454,AG454)</f>
        <v>0</v>
      </c>
      <c r="AK454" s="38">
        <f>IF(IF(検索!J$5="00000",AH454,IF(検索!K$4=0,AH454+AI454,AH454*AI454)*IF(AND(検索!K$6=1,検索!J$7&lt;&gt;"00000"),AJ454,1)+IF(AND(検索!K$6=0,検索!J$7&lt;&gt;"00000"),AJ454,0))&gt;0,MAX($AK$2:AK453)+1,0)</f>
        <v>0</v>
      </c>
    </row>
    <row r="455" spans="7:37" x14ac:dyDescent="0.15">
      <c r="G455" s="3">
        <v>454</v>
      </c>
      <c r="H455" s="187">
        <f t="shared" si="31"/>
        <v>0</v>
      </c>
      <c r="M455" s="21">
        <f>IF(OR(ISERROR(FIND(DBCS(検索!C$3),DBCS(B455))),検索!C$3=""),0,1)</f>
        <v>0</v>
      </c>
      <c r="N455" s="22">
        <f>IF(OR(ISERROR(FIND(DBCS(検索!D$3),DBCS(C455))),検索!D$3=""),0,1)</f>
        <v>0</v>
      </c>
      <c r="O455" s="22">
        <f>IF(OR(ISERROR(FIND(検索!E$3,D455)),検索!E$3=""),0,1)</f>
        <v>0</v>
      </c>
      <c r="P455" s="20">
        <f>IF(OR(ISERROR(FIND(検索!F$3,E455)),検索!F$3=""),0,1)</f>
        <v>0</v>
      </c>
      <c r="Q455" s="20">
        <f>IF(OR(ISERROR(FIND(検索!G$3,F455)),検索!G$3=""),0,1)</f>
        <v>0</v>
      </c>
      <c r="R455" s="20">
        <f>IF(OR(検索!J$3="00000",M455&amp;N455&amp;O455&amp;P455&amp;Q455&lt;&gt;検索!J$3),0,1)</f>
        <v>0</v>
      </c>
      <c r="S455" s="20">
        <f t="shared" si="28"/>
        <v>0</v>
      </c>
      <c r="T455" s="21">
        <f>IF(OR(ISERROR(FIND(DBCS(検索!C$5),DBCS(B455))),検索!C$5=""),0,1)</f>
        <v>0</v>
      </c>
      <c r="U455" s="22">
        <f>IF(OR(ISERROR(FIND(DBCS(検索!D$5),DBCS(C455))),検索!D$5=""),0,1)</f>
        <v>0</v>
      </c>
      <c r="V455" s="22">
        <f>IF(OR(ISERROR(FIND(検索!E$5,D455)),検索!E$5=""),0,1)</f>
        <v>0</v>
      </c>
      <c r="W455" s="22">
        <f>IF(OR(ISERROR(FIND(検索!F$5,E455)),検索!F$5=""),0,1)</f>
        <v>0</v>
      </c>
      <c r="X455" s="22">
        <f>IF(OR(ISERROR(FIND(検索!G$5,F455)),検索!G$5=""),0,1)</f>
        <v>0</v>
      </c>
      <c r="Y455" s="20">
        <f>IF(OR(検索!J$5="00000",T455&amp;U455&amp;V455&amp;W455&amp;X455&lt;&gt;検索!J$5),0,1)</f>
        <v>0</v>
      </c>
      <c r="Z455" s="23">
        <f t="shared" si="29"/>
        <v>0</v>
      </c>
      <c r="AA455" s="20">
        <f>IF(OR(ISERROR(FIND(DBCS(検索!C$7),DBCS(B455))),検索!C$7=""),0,1)</f>
        <v>0</v>
      </c>
      <c r="AB455" s="20">
        <f>IF(OR(ISERROR(FIND(DBCS(検索!D$7),DBCS(C455))),検索!D$7=""),0,1)</f>
        <v>0</v>
      </c>
      <c r="AC455" s="20">
        <f>IF(OR(ISERROR(FIND(検索!E$7,D455)),検索!E$7=""),0,1)</f>
        <v>0</v>
      </c>
      <c r="AD455" s="20">
        <f>IF(OR(ISERROR(FIND(検索!F$7,E455)),検索!F$7=""),0,1)</f>
        <v>0</v>
      </c>
      <c r="AE455" s="20">
        <f>IF(OR(ISERROR(FIND(検索!G$7,F455)),検索!G$7=""),0,1)</f>
        <v>0</v>
      </c>
      <c r="AF455" s="22">
        <f>IF(OR(検索!J$7="00000",AA455&amp;AB455&amp;AC455&amp;AD455&amp;AE455&lt;&gt;検索!J$7),0,1)</f>
        <v>0</v>
      </c>
      <c r="AG455" s="23">
        <f t="shared" si="30"/>
        <v>0</v>
      </c>
      <c r="AH455" s="20">
        <f>IF(検索!K$3=0,R455,S455)</f>
        <v>0</v>
      </c>
      <c r="AI455" s="20">
        <f>IF(検索!K$5=0,Y455,Z455)</f>
        <v>0</v>
      </c>
      <c r="AJ455" s="20">
        <f>IF(検索!K$7=0,AF455,AG455)</f>
        <v>0</v>
      </c>
      <c r="AK455" s="38">
        <f>IF(IF(検索!J$5="00000",AH455,IF(検索!K$4=0,AH455+AI455,AH455*AI455)*IF(AND(検索!K$6=1,検索!J$7&lt;&gt;"00000"),AJ455,1)+IF(AND(検索!K$6=0,検索!J$7&lt;&gt;"00000"),AJ455,0))&gt;0,MAX($AK$2:AK454)+1,0)</f>
        <v>0</v>
      </c>
    </row>
    <row r="456" spans="7:37" x14ac:dyDescent="0.15">
      <c r="G456" s="3">
        <v>455</v>
      </c>
      <c r="H456" s="187">
        <f t="shared" si="31"/>
        <v>0</v>
      </c>
      <c r="M456" s="21">
        <f>IF(OR(ISERROR(FIND(DBCS(検索!C$3),DBCS(B456))),検索!C$3=""),0,1)</f>
        <v>0</v>
      </c>
      <c r="N456" s="22">
        <f>IF(OR(ISERROR(FIND(DBCS(検索!D$3),DBCS(C456))),検索!D$3=""),0,1)</f>
        <v>0</v>
      </c>
      <c r="O456" s="22">
        <f>IF(OR(ISERROR(FIND(検索!E$3,D456)),検索!E$3=""),0,1)</f>
        <v>0</v>
      </c>
      <c r="P456" s="20">
        <f>IF(OR(ISERROR(FIND(検索!F$3,E456)),検索!F$3=""),0,1)</f>
        <v>0</v>
      </c>
      <c r="Q456" s="20">
        <f>IF(OR(ISERROR(FIND(検索!G$3,F456)),検索!G$3=""),0,1)</f>
        <v>0</v>
      </c>
      <c r="R456" s="20">
        <f>IF(OR(検索!J$3="00000",M456&amp;N456&amp;O456&amp;P456&amp;Q456&lt;&gt;検索!J$3),0,1)</f>
        <v>0</v>
      </c>
      <c r="S456" s="20">
        <f t="shared" si="28"/>
        <v>0</v>
      </c>
      <c r="T456" s="21">
        <f>IF(OR(ISERROR(FIND(DBCS(検索!C$5),DBCS(B456))),検索!C$5=""),0,1)</f>
        <v>0</v>
      </c>
      <c r="U456" s="22">
        <f>IF(OR(ISERROR(FIND(DBCS(検索!D$5),DBCS(C456))),検索!D$5=""),0,1)</f>
        <v>0</v>
      </c>
      <c r="V456" s="22">
        <f>IF(OR(ISERROR(FIND(検索!E$5,D456)),検索!E$5=""),0,1)</f>
        <v>0</v>
      </c>
      <c r="W456" s="22">
        <f>IF(OR(ISERROR(FIND(検索!F$5,E456)),検索!F$5=""),0,1)</f>
        <v>0</v>
      </c>
      <c r="X456" s="22">
        <f>IF(OR(ISERROR(FIND(検索!G$5,F456)),検索!G$5=""),0,1)</f>
        <v>0</v>
      </c>
      <c r="Y456" s="20">
        <f>IF(OR(検索!J$5="00000",T456&amp;U456&amp;V456&amp;W456&amp;X456&lt;&gt;検索!J$5),0,1)</f>
        <v>0</v>
      </c>
      <c r="Z456" s="23">
        <f t="shared" si="29"/>
        <v>0</v>
      </c>
      <c r="AA456" s="20">
        <f>IF(OR(ISERROR(FIND(DBCS(検索!C$7),DBCS(B456))),検索!C$7=""),0,1)</f>
        <v>0</v>
      </c>
      <c r="AB456" s="20">
        <f>IF(OR(ISERROR(FIND(DBCS(検索!D$7),DBCS(C456))),検索!D$7=""),0,1)</f>
        <v>0</v>
      </c>
      <c r="AC456" s="20">
        <f>IF(OR(ISERROR(FIND(検索!E$7,D456)),検索!E$7=""),0,1)</f>
        <v>0</v>
      </c>
      <c r="AD456" s="20">
        <f>IF(OR(ISERROR(FIND(検索!F$7,E456)),検索!F$7=""),0,1)</f>
        <v>0</v>
      </c>
      <c r="AE456" s="20">
        <f>IF(OR(ISERROR(FIND(検索!G$7,F456)),検索!G$7=""),0,1)</f>
        <v>0</v>
      </c>
      <c r="AF456" s="22">
        <f>IF(OR(検索!J$7="00000",AA456&amp;AB456&amp;AC456&amp;AD456&amp;AE456&lt;&gt;検索!J$7),0,1)</f>
        <v>0</v>
      </c>
      <c r="AG456" s="23">
        <f t="shared" si="30"/>
        <v>0</v>
      </c>
      <c r="AH456" s="20">
        <f>IF(検索!K$3=0,R456,S456)</f>
        <v>0</v>
      </c>
      <c r="AI456" s="20">
        <f>IF(検索!K$5=0,Y456,Z456)</f>
        <v>0</v>
      </c>
      <c r="AJ456" s="20">
        <f>IF(検索!K$7=0,AF456,AG456)</f>
        <v>0</v>
      </c>
      <c r="AK456" s="38">
        <f>IF(IF(検索!J$5="00000",AH456,IF(検索!K$4=0,AH456+AI456,AH456*AI456)*IF(AND(検索!K$6=1,検索!J$7&lt;&gt;"00000"),AJ456,1)+IF(AND(検索!K$6=0,検索!J$7&lt;&gt;"00000"),AJ456,0))&gt;0,MAX($AK$2:AK455)+1,0)</f>
        <v>0</v>
      </c>
    </row>
    <row r="457" spans="7:37" x14ac:dyDescent="0.15">
      <c r="G457" s="3">
        <v>456</v>
      </c>
      <c r="H457" s="187">
        <f t="shared" si="31"/>
        <v>0</v>
      </c>
      <c r="M457" s="21">
        <f>IF(OR(ISERROR(FIND(DBCS(検索!C$3),DBCS(B457))),検索!C$3=""),0,1)</f>
        <v>0</v>
      </c>
      <c r="N457" s="22">
        <f>IF(OR(ISERROR(FIND(DBCS(検索!D$3),DBCS(C457))),検索!D$3=""),0,1)</f>
        <v>0</v>
      </c>
      <c r="O457" s="22">
        <f>IF(OR(ISERROR(FIND(検索!E$3,D457)),検索!E$3=""),0,1)</f>
        <v>0</v>
      </c>
      <c r="P457" s="20">
        <f>IF(OR(ISERROR(FIND(検索!F$3,E457)),検索!F$3=""),0,1)</f>
        <v>0</v>
      </c>
      <c r="Q457" s="20">
        <f>IF(OR(ISERROR(FIND(検索!G$3,F457)),検索!G$3=""),0,1)</f>
        <v>0</v>
      </c>
      <c r="R457" s="20">
        <f>IF(OR(検索!J$3="00000",M457&amp;N457&amp;O457&amp;P457&amp;Q457&lt;&gt;検索!J$3),0,1)</f>
        <v>0</v>
      </c>
      <c r="S457" s="20">
        <f t="shared" si="28"/>
        <v>0</v>
      </c>
      <c r="T457" s="21">
        <f>IF(OR(ISERROR(FIND(DBCS(検索!C$5),DBCS(B457))),検索!C$5=""),0,1)</f>
        <v>0</v>
      </c>
      <c r="U457" s="22">
        <f>IF(OR(ISERROR(FIND(DBCS(検索!D$5),DBCS(C457))),検索!D$5=""),0,1)</f>
        <v>0</v>
      </c>
      <c r="V457" s="22">
        <f>IF(OR(ISERROR(FIND(検索!E$5,D457)),検索!E$5=""),0,1)</f>
        <v>0</v>
      </c>
      <c r="W457" s="22">
        <f>IF(OR(ISERROR(FIND(検索!F$5,E457)),検索!F$5=""),0,1)</f>
        <v>0</v>
      </c>
      <c r="X457" s="22">
        <f>IF(OR(ISERROR(FIND(検索!G$5,F457)),検索!G$5=""),0,1)</f>
        <v>0</v>
      </c>
      <c r="Y457" s="20">
        <f>IF(OR(検索!J$5="00000",T457&amp;U457&amp;V457&amp;W457&amp;X457&lt;&gt;検索!J$5),0,1)</f>
        <v>0</v>
      </c>
      <c r="Z457" s="23">
        <f t="shared" si="29"/>
        <v>0</v>
      </c>
      <c r="AA457" s="20">
        <f>IF(OR(ISERROR(FIND(DBCS(検索!C$7),DBCS(B457))),検索!C$7=""),0,1)</f>
        <v>0</v>
      </c>
      <c r="AB457" s="20">
        <f>IF(OR(ISERROR(FIND(DBCS(検索!D$7),DBCS(C457))),検索!D$7=""),0,1)</f>
        <v>0</v>
      </c>
      <c r="AC457" s="20">
        <f>IF(OR(ISERROR(FIND(検索!E$7,D457)),検索!E$7=""),0,1)</f>
        <v>0</v>
      </c>
      <c r="AD457" s="20">
        <f>IF(OR(ISERROR(FIND(検索!F$7,E457)),検索!F$7=""),0,1)</f>
        <v>0</v>
      </c>
      <c r="AE457" s="20">
        <f>IF(OR(ISERROR(FIND(検索!G$7,F457)),検索!G$7=""),0,1)</f>
        <v>0</v>
      </c>
      <c r="AF457" s="22">
        <f>IF(OR(検索!J$7="00000",AA457&amp;AB457&amp;AC457&amp;AD457&amp;AE457&lt;&gt;検索!J$7),0,1)</f>
        <v>0</v>
      </c>
      <c r="AG457" s="23">
        <f t="shared" si="30"/>
        <v>0</v>
      </c>
      <c r="AH457" s="20">
        <f>IF(検索!K$3=0,R457,S457)</f>
        <v>0</v>
      </c>
      <c r="AI457" s="20">
        <f>IF(検索!K$5=0,Y457,Z457)</f>
        <v>0</v>
      </c>
      <c r="AJ457" s="20">
        <f>IF(検索!K$7=0,AF457,AG457)</f>
        <v>0</v>
      </c>
      <c r="AK457" s="38">
        <f>IF(IF(検索!J$5="00000",AH457,IF(検索!K$4=0,AH457+AI457,AH457*AI457)*IF(AND(検索!K$6=1,検索!J$7&lt;&gt;"00000"),AJ457,1)+IF(AND(検索!K$6=0,検索!J$7&lt;&gt;"00000"),AJ457,0))&gt;0,MAX($AK$2:AK456)+1,0)</f>
        <v>0</v>
      </c>
    </row>
    <row r="458" spans="7:37" x14ac:dyDescent="0.15">
      <c r="G458" s="3">
        <v>457</v>
      </c>
      <c r="H458" s="187">
        <f t="shared" si="31"/>
        <v>0</v>
      </c>
      <c r="M458" s="21">
        <f>IF(OR(ISERROR(FIND(DBCS(検索!C$3),DBCS(B458))),検索!C$3=""),0,1)</f>
        <v>0</v>
      </c>
      <c r="N458" s="22">
        <f>IF(OR(ISERROR(FIND(DBCS(検索!D$3),DBCS(C458))),検索!D$3=""),0,1)</f>
        <v>0</v>
      </c>
      <c r="O458" s="22">
        <f>IF(OR(ISERROR(FIND(検索!E$3,D458)),検索!E$3=""),0,1)</f>
        <v>0</v>
      </c>
      <c r="P458" s="20">
        <f>IF(OR(ISERROR(FIND(検索!F$3,E458)),検索!F$3=""),0,1)</f>
        <v>0</v>
      </c>
      <c r="Q458" s="20">
        <f>IF(OR(ISERROR(FIND(検索!G$3,F458)),検索!G$3=""),0,1)</f>
        <v>0</v>
      </c>
      <c r="R458" s="20">
        <f>IF(OR(検索!J$3="00000",M458&amp;N458&amp;O458&amp;P458&amp;Q458&lt;&gt;検索!J$3),0,1)</f>
        <v>0</v>
      </c>
      <c r="S458" s="20">
        <f t="shared" si="28"/>
        <v>0</v>
      </c>
      <c r="T458" s="21">
        <f>IF(OR(ISERROR(FIND(DBCS(検索!C$5),DBCS(B458))),検索!C$5=""),0,1)</f>
        <v>0</v>
      </c>
      <c r="U458" s="22">
        <f>IF(OR(ISERROR(FIND(DBCS(検索!D$5),DBCS(C458))),検索!D$5=""),0,1)</f>
        <v>0</v>
      </c>
      <c r="V458" s="22">
        <f>IF(OR(ISERROR(FIND(検索!E$5,D458)),検索!E$5=""),0,1)</f>
        <v>0</v>
      </c>
      <c r="W458" s="22">
        <f>IF(OR(ISERROR(FIND(検索!F$5,E458)),検索!F$5=""),0,1)</f>
        <v>0</v>
      </c>
      <c r="X458" s="22">
        <f>IF(OR(ISERROR(FIND(検索!G$5,F458)),検索!G$5=""),0,1)</f>
        <v>0</v>
      </c>
      <c r="Y458" s="20">
        <f>IF(OR(検索!J$5="00000",T458&amp;U458&amp;V458&amp;W458&amp;X458&lt;&gt;検索!J$5),0,1)</f>
        <v>0</v>
      </c>
      <c r="Z458" s="23">
        <f t="shared" si="29"/>
        <v>0</v>
      </c>
      <c r="AA458" s="20">
        <f>IF(OR(ISERROR(FIND(DBCS(検索!C$7),DBCS(B458))),検索!C$7=""),0,1)</f>
        <v>0</v>
      </c>
      <c r="AB458" s="20">
        <f>IF(OR(ISERROR(FIND(DBCS(検索!D$7),DBCS(C458))),検索!D$7=""),0,1)</f>
        <v>0</v>
      </c>
      <c r="AC458" s="20">
        <f>IF(OR(ISERROR(FIND(検索!E$7,D458)),検索!E$7=""),0,1)</f>
        <v>0</v>
      </c>
      <c r="AD458" s="20">
        <f>IF(OR(ISERROR(FIND(検索!F$7,E458)),検索!F$7=""),0,1)</f>
        <v>0</v>
      </c>
      <c r="AE458" s="20">
        <f>IF(OR(ISERROR(FIND(検索!G$7,F458)),検索!G$7=""),0,1)</f>
        <v>0</v>
      </c>
      <c r="AF458" s="22">
        <f>IF(OR(検索!J$7="00000",AA458&amp;AB458&amp;AC458&amp;AD458&amp;AE458&lt;&gt;検索!J$7),0,1)</f>
        <v>0</v>
      </c>
      <c r="AG458" s="23">
        <f t="shared" si="30"/>
        <v>0</v>
      </c>
      <c r="AH458" s="20">
        <f>IF(検索!K$3=0,R458,S458)</f>
        <v>0</v>
      </c>
      <c r="AI458" s="20">
        <f>IF(検索!K$5=0,Y458,Z458)</f>
        <v>0</v>
      </c>
      <c r="AJ458" s="20">
        <f>IF(検索!K$7=0,AF458,AG458)</f>
        <v>0</v>
      </c>
      <c r="AK458" s="38">
        <f>IF(IF(検索!J$5="00000",AH458,IF(検索!K$4=0,AH458+AI458,AH458*AI458)*IF(AND(検索!K$6=1,検索!J$7&lt;&gt;"00000"),AJ458,1)+IF(AND(検索!K$6=0,検索!J$7&lt;&gt;"00000"),AJ458,0))&gt;0,MAX($AK$2:AK457)+1,0)</f>
        <v>0</v>
      </c>
    </row>
    <row r="459" spans="7:37" x14ac:dyDescent="0.15">
      <c r="G459" s="3">
        <v>458</v>
      </c>
      <c r="H459" s="187">
        <f t="shared" si="31"/>
        <v>0</v>
      </c>
      <c r="M459" s="21">
        <f>IF(OR(ISERROR(FIND(DBCS(検索!C$3),DBCS(B459))),検索!C$3=""),0,1)</f>
        <v>0</v>
      </c>
      <c r="N459" s="22">
        <f>IF(OR(ISERROR(FIND(DBCS(検索!D$3),DBCS(C459))),検索!D$3=""),0,1)</f>
        <v>0</v>
      </c>
      <c r="O459" s="22">
        <f>IF(OR(ISERROR(FIND(検索!E$3,D459)),検索!E$3=""),0,1)</f>
        <v>0</v>
      </c>
      <c r="P459" s="20">
        <f>IF(OR(ISERROR(FIND(検索!F$3,E459)),検索!F$3=""),0,1)</f>
        <v>0</v>
      </c>
      <c r="Q459" s="20">
        <f>IF(OR(ISERROR(FIND(検索!G$3,F459)),検索!G$3=""),0,1)</f>
        <v>0</v>
      </c>
      <c r="R459" s="20">
        <f>IF(OR(検索!J$3="00000",M459&amp;N459&amp;O459&amp;P459&amp;Q459&lt;&gt;検索!J$3),0,1)</f>
        <v>0</v>
      </c>
      <c r="S459" s="20">
        <f t="shared" si="28"/>
        <v>0</v>
      </c>
      <c r="T459" s="21">
        <f>IF(OR(ISERROR(FIND(DBCS(検索!C$5),DBCS(B459))),検索!C$5=""),0,1)</f>
        <v>0</v>
      </c>
      <c r="U459" s="22">
        <f>IF(OR(ISERROR(FIND(DBCS(検索!D$5),DBCS(C459))),検索!D$5=""),0,1)</f>
        <v>0</v>
      </c>
      <c r="V459" s="22">
        <f>IF(OR(ISERROR(FIND(検索!E$5,D459)),検索!E$5=""),0,1)</f>
        <v>0</v>
      </c>
      <c r="W459" s="22">
        <f>IF(OR(ISERROR(FIND(検索!F$5,E459)),検索!F$5=""),0,1)</f>
        <v>0</v>
      </c>
      <c r="X459" s="22">
        <f>IF(OR(ISERROR(FIND(検索!G$5,F459)),検索!G$5=""),0,1)</f>
        <v>0</v>
      </c>
      <c r="Y459" s="20">
        <f>IF(OR(検索!J$5="00000",T459&amp;U459&amp;V459&amp;W459&amp;X459&lt;&gt;検索!J$5),0,1)</f>
        <v>0</v>
      </c>
      <c r="Z459" s="23">
        <f t="shared" si="29"/>
        <v>0</v>
      </c>
      <c r="AA459" s="20">
        <f>IF(OR(ISERROR(FIND(DBCS(検索!C$7),DBCS(B459))),検索!C$7=""),0,1)</f>
        <v>0</v>
      </c>
      <c r="AB459" s="20">
        <f>IF(OR(ISERROR(FIND(DBCS(検索!D$7),DBCS(C459))),検索!D$7=""),0,1)</f>
        <v>0</v>
      </c>
      <c r="AC459" s="20">
        <f>IF(OR(ISERROR(FIND(検索!E$7,D459)),検索!E$7=""),0,1)</f>
        <v>0</v>
      </c>
      <c r="AD459" s="20">
        <f>IF(OR(ISERROR(FIND(検索!F$7,E459)),検索!F$7=""),0,1)</f>
        <v>0</v>
      </c>
      <c r="AE459" s="20">
        <f>IF(OR(ISERROR(FIND(検索!G$7,F459)),検索!G$7=""),0,1)</f>
        <v>0</v>
      </c>
      <c r="AF459" s="22">
        <f>IF(OR(検索!J$7="00000",AA459&amp;AB459&amp;AC459&amp;AD459&amp;AE459&lt;&gt;検索!J$7),0,1)</f>
        <v>0</v>
      </c>
      <c r="AG459" s="23">
        <f t="shared" si="30"/>
        <v>0</v>
      </c>
      <c r="AH459" s="20">
        <f>IF(検索!K$3=0,R459,S459)</f>
        <v>0</v>
      </c>
      <c r="AI459" s="20">
        <f>IF(検索!K$5=0,Y459,Z459)</f>
        <v>0</v>
      </c>
      <c r="AJ459" s="20">
        <f>IF(検索!K$7=0,AF459,AG459)</f>
        <v>0</v>
      </c>
      <c r="AK459" s="38">
        <f>IF(IF(検索!J$5="00000",AH459,IF(検索!K$4=0,AH459+AI459,AH459*AI459)*IF(AND(検索!K$6=1,検索!J$7&lt;&gt;"00000"),AJ459,1)+IF(AND(検索!K$6=0,検索!J$7&lt;&gt;"00000"),AJ459,0))&gt;0,MAX($AK$2:AK458)+1,0)</f>
        <v>0</v>
      </c>
    </row>
    <row r="460" spans="7:37" x14ac:dyDescent="0.15">
      <c r="G460" s="3">
        <v>459</v>
      </c>
      <c r="H460" s="187">
        <f t="shared" si="31"/>
        <v>0</v>
      </c>
      <c r="M460" s="21">
        <f>IF(OR(ISERROR(FIND(DBCS(検索!C$3),DBCS(B460))),検索!C$3=""),0,1)</f>
        <v>0</v>
      </c>
      <c r="N460" s="22">
        <f>IF(OR(ISERROR(FIND(DBCS(検索!D$3),DBCS(C460))),検索!D$3=""),0,1)</f>
        <v>0</v>
      </c>
      <c r="O460" s="22">
        <f>IF(OR(ISERROR(FIND(検索!E$3,D460)),検索!E$3=""),0,1)</f>
        <v>0</v>
      </c>
      <c r="P460" s="20">
        <f>IF(OR(ISERROR(FIND(検索!F$3,E460)),検索!F$3=""),0,1)</f>
        <v>0</v>
      </c>
      <c r="Q460" s="20">
        <f>IF(OR(ISERROR(FIND(検索!G$3,F460)),検索!G$3=""),0,1)</f>
        <v>0</v>
      </c>
      <c r="R460" s="20">
        <f>IF(OR(検索!J$3="00000",M460&amp;N460&amp;O460&amp;P460&amp;Q460&lt;&gt;検索!J$3),0,1)</f>
        <v>0</v>
      </c>
      <c r="S460" s="20">
        <f t="shared" si="28"/>
        <v>0</v>
      </c>
      <c r="T460" s="21">
        <f>IF(OR(ISERROR(FIND(DBCS(検索!C$5),DBCS(B460))),検索!C$5=""),0,1)</f>
        <v>0</v>
      </c>
      <c r="U460" s="22">
        <f>IF(OR(ISERROR(FIND(DBCS(検索!D$5),DBCS(C460))),検索!D$5=""),0,1)</f>
        <v>0</v>
      </c>
      <c r="V460" s="22">
        <f>IF(OR(ISERROR(FIND(検索!E$5,D460)),検索!E$5=""),0,1)</f>
        <v>0</v>
      </c>
      <c r="W460" s="22">
        <f>IF(OR(ISERROR(FIND(検索!F$5,E460)),検索!F$5=""),0,1)</f>
        <v>0</v>
      </c>
      <c r="X460" s="22">
        <f>IF(OR(ISERROR(FIND(検索!G$5,F460)),検索!G$5=""),0,1)</f>
        <v>0</v>
      </c>
      <c r="Y460" s="20">
        <f>IF(OR(検索!J$5="00000",T460&amp;U460&amp;V460&amp;W460&amp;X460&lt;&gt;検索!J$5),0,1)</f>
        <v>0</v>
      </c>
      <c r="Z460" s="23">
        <f t="shared" si="29"/>
        <v>0</v>
      </c>
      <c r="AA460" s="20">
        <f>IF(OR(ISERROR(FIND(DBCS(検索!C$7),DBCS(B460))),検索!C$7=""),0,1)</f>
        <v>0</v>
      </c>
      <c r="AB460" s="20">
        <f>IF(OR(ISERROR(FIND(DBCS(検索!D$7),DBCS(C460))),検索!D$7=""),0,1)</f>
        <v>0</v>
      </c>
      <c r="AC460" s="20">
        <f>IF(OR(ISERROR(FIND(検索!E$7,D460)),検索!E$7=""),0,1)</f>
        <v>0</v>
      </c>
      <c r="AD460" s="20">
        <f>IF(OR(ISERROR(FIND(検索!F$7,E460)),検索!F$7=""),0,1)</f>
        <v>0</v>
      </c>
      <c r="AE460" s="20">
        <f>IF(OR(ISERROR(FIND(検索!G$7,F460)),検索!G$7=""),0,1)</f>
        <v>0</v>
      </c>
      <c r="AF460" s="22">
        <f>IF(OR(検索!J$7="00000",AA460&amp;AB460&amp;AC460&amp;AD460&amp;AE460&lt;&gt;検索!J$7),0,1)</f>
        <v>0</v>
      </c>
      <c r="AG460" s="23">
        <f t="shared" si="30"/>
        <v>0</v>
      </c>
      <c r="AH460" s="20">
        <f>IF(検索!K$3=0,R460,S460)</f>
        <v>0</v>
      </c>
      <c r="AI460" s="20">
        <f>IF(検索!K$5=0,Y460,Z460)</f>
        <v>0</v>
      </c>
      <c r="AJ460" s="20">
        <f>IF(検索!K$7=0,AF460,AG460)</f>
        <v>0</v>
      </c>
      <c r="AK460" s="38">
        <f>IF(IF(検索!J$5="00000",AH460,IF(検索!K$4=0,AH460+AI460,AH460*AI460)*IF(AND(検索!K$6=1,検索!J$7&lt;&gt;"00000"),AJ460,1)+IF(AND(検索!K$6=0,検索!J$7&lt;&gt;"00000"),AJ460,0))&gt;0,MAX($AK$2:AK459)+1,0)</f>
        <v>0</v>
      </c>
    </row>
    <row r="461" spans="7:37" x14ac:dyDescent="0.15">
      <c r="G461" s="3">
        <v>460</v>
      </c>
      <c r="H461" s="187">
        <f t="shared" si="31"/>
        <v>0</v>
      </c>
      <c r="M461" s="21">
        <f>IF(OR(ISERROR(FIND(DBCS(検索!C$3),DBCS(B461))),検索!C$3=""),0,1)</f>
        <v>0</v>
      </c>
      <c r="N461" s="22">
        <f>IF(OR(ISERROR(FIND(DBCS(検索!D$3),DBCS(C461))),検索!D$3=""),0,1)</f>
        <v>0</v>
      </c>
      <c r="O461" s="22">
        <f>IF(OR(ISERROR(FIND(検索!E$3,D461)),検索!E$3=""),0,1)</f>
        <v>0</v>
      </c>
      <c r="P461" s="20">
        <f>IF(OR(ISERROR(FIND(検索!F$3,E461)),検索!F$3=""),0,1)</f>
        <v>0</v>
      </c>
      <c r="Q461" s="20">
        <f>IF(OR(ISERROR(FIND(検索!G$3,F461)),検索!G$3=""),0,1)</f>
        <v>0</v>
      </c>
      <c r="R461" s="20">
        <f>IF(OR(検索!J$3="00000",M461&amp;N461&amp;O461&amp;P461&amp;Q461&lt;&gt;検索!J$3),0,1)</f>
        <v>0</v>
      </c>
      <c r="S461" s="20">
        <f t="shared" si="28"/>
        <v>0</v>
      </c>
      <c r="T461" s="21">
        <f>IF(OR(ISERROR(FIND(DBCS(検索!C$5),DBCS(B461))),検索!C$5=""),0,1)</f>
        <v>0</v>
      </c>
      <c r="U461" s="22">
        <f>IF(OR(ISERROR(FIND(DBCS(検索!D$5),DBCS(C461))),検索!D$5=""),0,1)</f>
        <v>0</v>
      </c>
      <c r="V461" s="22">
        <f>IF(OR(ISERROR(FIND(検索!E$5,D461)),検索!E$5=""),0,1)</f>
        <v>0</v>
      </c>
      <c r="W461" s="22">
        <f>IF(OR(ISERROR(FIND(検索!F$5,E461)),検索!F$5=""),0,1)</f>
        <v>0</v>
      </c>
      <c r="X461" s="22">
        <f>IF(OR(ISERROR(FIND(検索!G$5,F461)),検索!G$5=""),0,1)</f>
        <v>0</v>
      </c>
      <c r="Y461" s="20">
        <f>IF(OR(検索!J$5="00000",T461&amp;U461&amp;V461&amp;W461&amp;X461&lt;&gt;検索!J$5),0,1)</f>
        <v>0</v>
      </c>
      <c r="Z461" s="23">
        <f t="shared" si="29"/>
        <v>0</v>
      </c>
      <c r="AA461" s="20">
        <f>IF(OR(ISERROR(FIND(DBCS(検索!C$7),DBCS(B461))),検索!C$7=""),0,1)</f>
        <v>0</v>
      </c>
      <c r="AB461" s="20">
        <f>IF(OR(ISERROR(FIND(DBCS(検索!D$7),DBCS(C461))),検索!D$7=""),0,1)</f>
        <v>0</v>
      </c>
      <c r="AC461" s="20">
        <f>IF(OR(ISERROR(FIND(検索!E$7,D461)),検索!E$7=""),0,1)</f>
        <v>0</v>
      </c>
      <c r="AD461" s="20">
        <f>IF(OR(ISERROR(FIND(検索!F$7,E461)),検索!F$7=""),0,1)</f>
        <v>0</v>
      </c>
      <c r="AE461" s="20">
        <f>IF(OR(ISERROR(FIND(検索!G$7,F461)),検索!G$7=""),0,1)</f>
        <v>0</v>
      </c>
      <c r="AF461" s="22">
        <f>IF(OR(検索!J$7="00000",AA461&amp;AB461&amp;AC461&amp;AD461&amp;AE461&lt;&gt;検索!J$7),0,1)</f>
        <v>0</v>
      </c>
      <c r="AG461" s="23">
        <f t="shared" si="30"/>
        <v>0</v>
      </c>
      <c r="AH461" s="20">
        <f>IF(検索!K$3=0,R461,S461)</f>
        <v>0</v>
      </c>
      <c r="AI461" s="20">
        <f>IF(検索!K$5=0,Y461,Z461)</f>
        <v>0</v>
      </c>
      <c r="AJ461" s="20">
        <f>IF(検索!K$7=0,AF461,AG461)</f>
        <v>0</v>
      </c>
      <c r="AK461" s="38">
        <f>IF(IF(検索!J$5="00000",AH461,IF(検索!K$4=0,AH461+AI461,AH461*AI461)*IF(AND(検索!K$6=1,検索!J$7&lt;&gt;"00000"),AJ461,1)+IF(AND(検索!K$6=0,検索!J$7&lt;&gt;"00000"),AJ461,0))&gt;0,MAX($AK$2:AK460)+1,0)</f>
        <v>0</v>
      </c>
    </row>
    <row r="462" spans="7:37" x14ac:dyDescent="0.15">
      <c r="G462" s="3">
        <v>461</v>
      </c>
      <c r="H462" s="187">
        <f t="shared" si="31"/>
        <v>0</v>
      </c>
      <c r="M462" s="21">
        <f>IF(OR(ISERROR(FIND(DBCS(検索!C$3),DBCS(B462))),検索!C$3=""),0,1)</f>
        <v>0</v>
      </c>
      <c r="N462" s="22">
        <f>IF(OR(ISERROR(FIND(DBCS(検索!D$3),DBCS(C462))),検索!D$3=""),0,1)</f>
        <v>0</v>
      </c>
      <c r="O462" s="22">
        <f>IF(OR(ISERROR(FIND(検索!E$3,D462)),検索!E$3=""),0,1)</f>
        <v>0</v>
      </c>
      <c r="P462" s="20">
        <f>IF(OR(ISERROR(FIND(検索!F$3,E462)),検索!F$3=""),0,1)</f>
        <v>0</v>
      </c>
      <c r="Q462" s="20">
        <f>IF(OR(ISERROR(FIND(検索!G$3,F462)),検索!G$3=""),0,1)</f>
        <v>0</v>
      </c>
      <c r="R462" s="20">
        <f>IF(OR(検索!J$3="00000",M462&amp;N462&amp;O462&amp;P462&amp;Q462&lt;&gt;検索!J$3),0,1)</f>
        <v>0</v>
      </c>
      <c r="S462" s="20">
        <f t="shared" si="28"/>
        <v>0</v>
      </c>
      <c r="T462" s="21">
        <f>IF(OR(ISERROR(FIND(DBCS(検索!C$5),DBCS(B462))),検索!C$5=""),0,1)</f>
        <v>0</v>
      </c>
      <c r="U462" s="22">
        <f>IF(OR(ISERROR(FIND(DBCS(検索!D$5),DBCS(C462))),検索!D$5=""),0,1)</f>
        <v>0</v>
      </c>
      <c r="V462" s="22">
        <f>IF(OR(ISERROR(FIND(検索!E$5,D462)),検索!E$5=""),0,1)</f>
        <v>0</v>
      </c>
      <c r="W462" s="22">
        <f>IF(OR(ISERROR(FIND(検索!F$5,E462)),検索!F$5=""),0,1)</f>
        <v>0</v>
      </c>
      <c r="X462" s="22">
        <f>IF(OR(ISERROR(FIND(検索!G$5,F462)),検索!G$5=""),0,1)</f>
        <v>0</v>
      </c>
      <c r="Y462" s="20">
        <f>IF(OR(検索!J$5="00000",T462&amp;U462&amp;V462&amp;W462&amp;X462&lt;&gt;検索!J$5),0,1)</f>
        <v>0</v>
      </c>
      <c r="Z462" s="23">
        <f t="shared" si="29"/>
        <v>0</v>
      </c>
      <c r="AA462" s="20">
        <f>IF(OR(ISERROR(FIND(DBCS(検索!C$7),DBCS(B462))),検索!C$7=""),0,1)</f>
        <v>0</v>
      </c>
      <c r="AB462" s="20">
        <f>IF(OR(ISERROR(FIND(DBCS(検索!D$7),DBCS(C462))),検索!D$7=""),0,1)</f>
        <v>0</v>
      </c>
      <c r="AC462" s="20">
        <f>IF(OR(ISERROR(FIND(検索!E$7,D462)),検索!E$7=""),0,1)</f>
        <v>0</v>
      </c>
      <c r="AD462" s="20">
        <f>IF(OR(ISERROR(FIND(検索!F$7,E462)),検索!F$7=""),0,1)</f>
        <v>0</v>
      </c>
      <c r="AE462" s="20">
        <f>IF(OR(ISERROR(FIND(検索!G$7,F462)),検索!G$7=""),0,1)</f>
        <v>0</v>
      </c>
      <c r="AF462" s="22">
        <f>IF(OR(検索!J$7="00000",AA462&amp;AB462&amp;AC462&amp;AD462&amp;AE462&lt;&gt;検索!J$7),0,1)</f>
        <v>0</v>
      </c>
      <c r="AG462" s="23">
        <f t="shared" si="30"/>
        <v>0</v>
      </c>
      <c r="AH462" s="20">
        <f>IF(検索!K$3=0,R462,S462)</f>
        <v>0</v>
      </c>
      <c r="AI462" s="20">
        <f>IF(検索!K$5=0,Y462,Z462)</f>
        <v>0</v>
      </c>
      <c r="AJ462" s="20">
        <f>IF(検索!K$7=0,AF462,AG462)</f>
        <v>0</v>
      </c>
      <c r="AK462" s="38">
        <f>IF(IF(検索!J$5="00000",AH462,IF(検索!K$4=0,AH462+AI462,AH462*AI462)*IF(AND(検索!K$6=1,検索!J$7&lt;&gt;"00000"),AJ462,1)+IF(AND(検索!K$6=0,検索!J$7&lt;&gt;"00000"),AJ462,0))&gt;0,MAX($AK$2:AK461)+1,0)</f>
        <v>0</v>
      </c>
    </row>
    <row r="463" spans="7:37" x14ac:dyDescent="0.15">
      <c r="G463" s="3">
        <v>462</v>
      </c>
      <c r="H463" s="187">
        <f t="shared" si="31"/>
        <v>0</v>
      </c>
      <c r="M463" s="21">
        <f>IF(OR(ISERROR(FIND(DBCS(検索!C$3),DBCS(B463))),検索!C$3=""),0,1)</f>
        <v>0</v>
      </c>
      <c r="N463" s="22">
        <f>IF(OR(ISERROR(FIND(DBCS(検索!D$3),DBCS(C463))),検索!D$3=""),0,1)</f>
        <v>0</v>
      </c>
      <c r="O463" s="22">
        <f>IF(OR(ISERROR(FIND(検索!E$3,D463)),検索!E$3=""),0,1)</f>
        <v>0</v>
      </c>
      <c r="P463" s="20">
        <f>IF(OR(ISERROR(FIND(検索!F$3,E463)),検索!F$3=""),0,1)</f>
        <v>0</v>
      </c>
      <c r="Q463" s="20">
        <f>IF(OR(ISERROR(FIND(検索!G$3,F463)),検索!G$3=""),0,1)</f>
        <v>0</v>
      </c>
      <c r="R463" s="20">
        <f>IF(OR(検索!J$3="00000",M463&amp;N463&amp;O463&amp;P463&amp;Q463&lt;&gt;検索!J$3),0,1)</f>
        <v>0</v>
      </c>
      <c r="S463" s="20">
        <f t="shared" si="28"/>
        <v>0</v>
      </c>
      <c r="T463" s="21">
        <f>IF(OR(ISERROR(FIND(DBCS(検索!C$5),DBCS(B463))),検索!C$5=""),0,1)</f>
        <v>0</v>
      </c>
      <c r="U463" s="22">
        <f>IF(OR(ISERROR(FIND(DBCS(検索!D$5),DBCS(C463))),検索!D$5=""),0,1)</f>
        <v>0</v>
      </c>
      <c r="V463" s="22">
        <f>IF(OR(ISERROR(FIND(検索!E$5,D463)),検索!E$5=""),0,1)</f>
        <v>0</v>
      </c>
      <c r="W463" s="22">
        <f>IF(OR(ISERROR(FIND(検索!F$5,E463)),検索!F$5=""),0,1)</f>
        <v>0</v>
      </c>
      <c r="X463" s="22">
        <f>IF(OR(ISERROR(FIND(検索!G$5,F463)),検索!G$5=""),0,1)</f>
        <v>0</v>
      </c>
      <c r="Y463" s="20">
        <f>IF(OR(検索!J$5="00000",T463&amp;U463&amp;V463&amp;W463&amp;X463&lt;&gt;検索!J$5),0,1)</f>
        <v>0</v>
      </c>
      <c r="Z463" s="23">
        <f t="shared" si="29"/>
        <v>0</v>
      </c>
      <c r="AA463" s="20">
        <f>IF(OR(ISERROR(FIND(DBCS(検索!C$7),DBCS(B463))),検索!C$7=""),0,1)</f>
        <v>0</v>
      </c>
      <c r="AB463" s="20">
        <f>IF(OR(ISERROR(FIND(DBCS(検索!D$7),DBCS(C463))),検索!D$7=""),0,1)</f>
        <v>0</v>
      </c>
      <c r="AC463" s="20">
        <f>IF(OR(ISERROR(FIND(検索!E$7,D463)),検索!E$7=""),0,1)</f>
        <v>0</v>
      </c>
      <c r="AD463" s="20">
        <f>IF(OR(ISERROR(FIND(検索!F$7,E463)),検索!F$7=""),0,1)</f>
        <v>0</v>
      </c>
      <c r="AE463" s="20">
        <f>IF(OR(ISERROR(FIND(検索!G$7,F463)),検索!G$7=""),0,1)</f>
        <v>0</v>
      </c>
      <c r="AF463" s="22">
        <f>IF(OR(検索!J$7="00000",AA463&amp;AB463&amp;AC463&amp;AD463&amp;AE463&lt;&gt;検索!J$7),0,1)</f>
        <v>0</v>
      </c>
      <c r="AG463" s="23">
        <f t="shared" si="30"/>
        <v>0</v>
      </c>
      <c r="AH463" s="20">
        <f>IF(検索!K$3=0,R463,S463)</f>
        <v>0</v>
      </c>
      <c r="AI463" s="20">
        <f>IF(検索!K$5=0,Y463,Z463)</f>
        <v>0</v>
      </c>
      <c r="AJ463" s="20">
        <f>IF(検索!K$7=0,AF463,AG463)</f>
        <v>0</v>
      </c>
      <c r="AK463" s="38">
        <f>IF(IF(検索!J$5="00000",AH463,IF(検索!K$4=0,AH463+AI463,AH463*AI463)*IF(AND(検索!K$6=1,検索!J$7&lt;&gt;"00000"),AJ463,1)+IF(AND(検索!K$6=0,検索!J$7&lt;&gt;"00000"),AJ463,0))&gt;0,MAX($AK$2:AK462)+1,0)</f>
        <v>0</v>
      </c>
    </row>
    <row r="464" spans="7:37" x14ac:dyDescent="0.15">
      <c r="G464" s="3">
        <v>463</v>
      </c>
      <c r="H464" s="187">
        <f t="shared" si="31"/>
        <v>0</v>
      </c>
      <c r="M464" s="21">
        <f>IF(OR(ISERROR(FIND(DBCS(検索!C$3),DBCS(B464))),検索!C$3=""),0,1)</f>
        <v>0</v>
      </c>
      <c r="N464" s="22">
        <f>IF(OR(ISERROR(FIND(DBCS(検索!D$3),DBCS(C464))),検索!D$3=""),0,1)</f>
        <v>0</v>
      </c>
      <c r="O464" s="22">
        <f>IF(OR(ISERROR(FIND(検索!E$3,D464)),検索!E$3=""),0,1)</f>
        <v>0</v>
      </c>
      <c r="P464" s="20">
        <f>IF(OR(ISERROR(FIND(検索!F$3,E464)),検索!F$3=""),0,1)</f>
        <v>0</v>
      </c>
      <c r="Q464" s="20">
        <f>IF(OR(ISERROR(FIND(検索!G$3,F464)),検索!G$3=""),0,1)</f>
        <v>0</v>
      </c>
      <c r="R464" s="20">
        <f>IF(OR(検索!J$3="00000",M464&amp;N464&amp;O464&amp;P464&amp;Q464&lt;&gt;検索!J$3),0,1)</f>
        <v>0</v>
      </c>
      <c r="S464" s="20">
        <f t="shared" si="28"/>
        <v>0</v>
      </c>
      <c r="T464" s="21">
        <f>IF(OR(ISERROR(FIND(DBCS(検索!C$5),DBCS(B464))),検索!C$5=""),0,1)</f>
        <v>0</v>
      </c>
      <c r="U464" s="22">
        <f>IF(OR(ISERROR(FIND(DBCS(検索!D$5),DBCS(C464))),検索!D$5=""),0,1)</f>
        <v>0</v>
      </c>
      <c r="V464" s="22">
        <f>IF(OR(ISERROR(FIND(検索!E$5,D464)),検索!E$5=""),0,1)</f>
        <v>0</v>
      </c>
      <c r="W464" s="22">
        <f>IF(OR(ISERROR(FIND(検索!F$5,E464)),検索!F$5=""),0,1)</f>
        <v>0</v>
      </c>
      <c r="X464" s="22">
        <f>IF(OR(ISERROR(FIND(検索!G$5,F464)),検索!G$5=""),0,1)</f>
        <v>0</v>
      </c>
      <c r="Y464" s="20">
        <f>IF(OR(検索!J$5="00000",T464&amp;U464&amp;V464&amp;W464&amp;X464&lt;&gt;検索!J$5),0,1)</f>
        <v>0</v>
      </c>
      <c r="Z464" s="23">
        <f t="shared" si="29"/>
        <v>0</v>
      </c>
      <c r="AA464" s="20">
        <f>IF(OR(ISERROR(FIND(DBCS(検索!C$7),DBCS(B464))),検索!C$7=""),0,1)</f>
        <v>0</v>
      </c>
      <c r="AB464" s="20">
        <f>IF(OR(ISERROR(FIND(DBCS(検索!D$7),DBCS(C464))),検索!D$7=""),0,1)</f>
        <v>0</v>
      </c>
      <c r="AC464" s="20">
        <f>IF(OR(ISERROR(FIND(検索!E$7,D464)),検索!E$7=""),0,1)</f>
        <v>0</v>
      </c>
      <c r="AD464" s="20">
        <f>IF(OR(ISERROR(FIND(検索!F$7,E464)),検索!F$7=""),0,1)</f>
        <v>0</v>
      </c>
      <c r="AE464" s="20">
        <f>IF(OR(ISERROR(FIND(検索!G$7,F464)),検索!G$7=""),0,1)</f>
        <v>0</v>
      </c>
      <c r="AF464" s="22">
        <f>IF(OR(検索!J$7="00000",AA464&amp;AB464&amp;AC464&amp;AD464&amp;AE464&lt;&gt;検索!J$7),0,1)</f>
        <v>0</v>
      </c>
      <c r="AG464" s="23">
        <f t="shared" si="30"/>
        <v>0</v>
      </c>
      <c r="AH464" s="20">
        <f>IF(検索!K$3=0,R464,S464)</f>
        <v>0</v>
      </c>
      <c r="AI464" s="20">
        <f>IF(検索!K$5=0,Y464,Z464)</f>
        <v>0</v>
      </c>
      <c r="AJ464" s="20">
        <f>IF(検索!K$7=0,AF464,AG464)</f>
        <v>0</v>
      </c>
      <c r="AK464" s="38">
        <f>IF(IF(検索!J$5="00000",AH464,IF(検索!K$4=0,AH464+AI464,AH464*AI464)*IF(AND(検索!K$6=1,検索!J$7&lt;&gt;"00000"),AJ464,1)+IF(AND(検索!K$6=0,検索!J$7&lt;&gt;"00000"),AJ464,0))&gt;0,MAX($AK$2:AK463)+1,0)</f>
        <v>0</v>
      </c>
    </row>
    <row r="465" spans="7:37" x14ac:dyDescent="0.15">
      <c r="G465" s="3">
        <v>464</v>
      </c>
      <c r="H465" s="187">
        <f t="shared" si="31"/>
        <v>0</v>
      </c>
      <c r="M465" s="21">
        <f>IF(OR(ISERROR(FIND(DBCS(検索!C$3),DBCS(B465))),検索!C$3=""),0,1)</f>
        <v>0</v>
      </c>
      <c r="N465" s="22">
        <f>IF(OR(ISERROR(FIND(DBCS(検索!D$3),DBCS(C465))),検索!D$3=""),0,1)</f>
        <v>0</v>
      </c>
      <c r="O465" s="22">
        <f>IF(OR(ISERROR(FIND(検索!E$3,D465)),検索!E$3=""),0,1)</f>
        <v>0</v>
      </c>
      <c r="P465" s="20">
        <f>IF(OR(ISERROR(FIND(検索!F$3,E465)),検索!F$3=""),0,1)</f>
        <v>0</v>
      </c>
      <c r="Q465" s="20">
        <f>IF(OR(ISERROR(FIND(検索!G$3,F465)),検索!G$3=""),0,1)</f>
        <v>0</v>
      </c>
      <c r="R465" s="20">
        <f>IF(OR(検索!J$3="00000",M465&amp;N465&amp;O465&amp;P465&amp;Q465&lt;&gt;検索!J$3),0,1)</f>
        <v>0</v>
      </c>
      <c r="S465" s="20">
        <f t="shared" si="28"/>
        <v>0</v>
      </c>
      <c r="T465" s="21">
        <f>IF(OR(ISERROR(FIND(DBCS(検索!C$5),DBCS(B465))),検索!C$5=""),0,1)</f>
        <v>0</v>
      </c>
      <c r="U465" s="22">
        <f>IF(OR(ISERROR(FIND(DBCS(検索!D$5),DBCS(C465))),検索!D$5=""),0,1)</f>
        <v>0</v>
      </c>
      <c r="V465" s="22">
        <f>IF(OR(ISERROR(FIND(検索!E$5,D465)),検索!E$5=""),0,1)</f>
        <v>0</v>
      </c>
      <c r="W465" s="22">
        <f>IF(OR(ISERROR(FIND(検索!F$5,E465)),検索!F$5=""),0,1)</f>
        <v>0</v>
      </c>
      <c r="X465" s="22">
        <f>IF(OR(ISERROR(FIND(検索!G$5,F465)),検索!G$5=""),0,1)</f>
        <v>0</v>
      </c>
      <c r="Y465" s="20">
        <f>IF(OR(検索!J$5="00000",T465&amp;U465&amp;V465&amp;W465&amp;X465&lt;&gt;検索!J$5),0,1)</f>
        <v>0</v>
      </c>
      <c r="Z465" s="23">
        <f t="shared" si="29"/>
        <v>0</v>
      </c>
      <c r="AA465" s="20">
        <f>IF(OR(ISERROR(FIND(DBCS(検索!C$7),DBCS(B465))),検索!C$7=""),0,1)</f>
        <v>0</v>
      </c>
      <c r="AB465" s="20">
        <f>IF(OR(ISERROR(FIND(DBCS(検索!D$7),DBCS(C465))),検索!D$7=""),0,1)</f>
        <v>0</v>
      </c>
      <c r="AC465" s="20">
        <f>IF(OR(ISERROR(FIND(検索!E$7,D465)),検索!E$7=""),0,1)</f>
        <v>0</v>
      </c>
      <c r="AD465" s="20">
        <f>IF(OR(ISERROR(FIND(検索!F$7,E465)),検索!F$7=""),0,1)</f>
        <v>0</v>
      </c>
      <c r="AE465" s="20">
        <f>IF(OR(ISERROR(FIND(検索!G$7,F465)),検索!G$7=""),0,1)</f>
        <v>0</v>
      </c>
      <c r="AF465" s="22">
        <f>IF(OR(検索!J$7="00000",AA465&amp;AB465&amp;AC465&amp;AD465&amp;AE465&lt;&gt;検索!J$7),0,1)</f>
        <v>0</v>
      </c>
      <c r="AG465" s="23">
        <f t="shared" si="30"/>
        <v>0</v>
      </c>
      <c r="AH465" s="20">
        <f>IF(検索!K$3=0,R465,S465)</f>
        <v>0</v>
      </c>
      <c r="AI465" s="20">
        <f>IF(検索!K$5=0,Y465,Z465)</f>
        <v>0</v>
      </c>
      <c r="AJ465" s="20">
        <f>IF(検索!K$7=0,AF465,AG465)</f>
        <v>0</v>
      </c>
      <c r="AK465" s="38">
        <f>IF(IF(検索!J$5="00000",AH465,IF(検索!K$4=0,AH465+AI465,AH465*AI465)*IF(AND(検索!K$6=1,検索!J$7&lt;&gt;"00000"),AJ465,1)+IF(AND(検索!K$6=0,検索!J$7&lt;&gt;"00000"),AJ465,0))&gt;0,MAX($AK$2:AK464)+1,0)</f>
        <v>0</v>
      </c>
    </row>
    <row r="466" spans="7:37" x14ac:dyDescent="0.15">
      <c r="G466" s="3">
        <v>465</v>
      </c>
      <c r="H466" s="187">
        <f t="shared" si="31"/>
        <v>0</v>
      </c>
      <c r="M466" s="21">
        <f>IF(OR(ISERROR(FIND(DBCS(検索!C$3),DBCS(B466))),検索!C$3=""),0,1)</f>
        <v>0</v>
      </c>
      <c r="N466" s="22">
        <f>IF(OR(ISERROR(FIND(DBCS(検索!D$3),DBCS(C466))),検索!D$3=""),0,1)</f>
        <v>0</v>
      </c>
      <c r="O466" s="22">
        <f>IF(OR(ISERROR(FIND(検索!E$3,D466)),検索!E$3=""),0,1)</f>
        <v>0</v>
      </c>
      <c r="P466" s="20">
        <f>IF(OR(ISERROR(FIND(検索!F$3,E466)),検索!F$3=""),0,1)</f>
        <v>0</v>
      </c>
      <c r="Q466" s="20">
        <f>IF(OR(ISERROR(FIND(検索!G$3,F466)),検索!G$3=""),0,1)</f>
        <v>0</v>
      </c>
      <c r="R466" s="20">
        <f>IF(OR(検索!J$3="00000",M466&amp;N466&amp;O466&amp;P466&amp;Q466&lt;&gt;検索!J$3),0,1)</f>
        <v>0</v>
      </c>
      <c r="S466" s="20">
        <f t="shared" si="28"/>
        <v>0</v>
      </c>
      <c r="T466" s="21">
        <f>IF(OR(ISERROR(FIND(DBCS(検索!C$5),DBCS(B466))),検索!C$5=""),0,1)</f>
        <v>0</v>
      </c>
      <c r="U466" s="22">
        <f>IF(OR(ISERROR(FIND(DBCS(検索!D$5),DBCS(C466))),検索!D$5=""),0,1)</f>
        <v>0</v>
      </c>
      <c r="V466" s="22">
        <f>IF(OR(ISERROR(FIND(検索!E$5,D466)),検索!E$5=""),0,1)</f>
        <v>0</v>
      </c>
      <c r="W466" s="22">
        <f>IF(OR(ISERROR(FIND(検索!F$5,E466)),検索!F$5=""),0,1)</f>
        <v>0</v>
      </c>
      <c r="X466" s="22">
        <f>IF(OR(ISERROR(FIND(検索!G$5,F466)),検索!G$5=""),0,1)</f>
        <v>0</v>
      </c>
      <c r="Y466" s="20">
        <f>IF(OR(検索!J$5="00000",T466&amp;U466&amp;V466&amp;W466&amp;X466&lt;&gt;検索!J$5),0,1)</f>
        <v>0</v>
      </c>
      <c r="Z466" s="23">
        <f t="shared" si="29"/>
        <v>0</v>
      </c>
      <c r="AA466" s="20">
        <f>IF(OR(ISERROR(FIND(DBCS(検索!C$7),DBCS(B466))),検索!C$7=""),0,1)</f>
        <v>0</v>
      </c>
      <c r="AB466" s="20">
        <f>IF(OR(ISERROR(FIND(DBCS(検索!D$7),DBCS(C466))),検索!D$7=""),0,1)</f>
        <v>0</v>
      </c>
      <c r="AC466" s="20">
        <f>IF(OR(ISERROR(FIND(検索!E$7,D466)),検索!E$7=""),0,1)</f>
        <v>0</v>
      </c>
      <c r="AD466" s="20">
        <f>IF(OR(ISERROR(FIND(検索!F$7,E466)),検索!F$7=""),0,1)</f>
        <v>0</v>
      </c>
      <c r="AE466" s="20">
        <f>IF(OR(ISERROR(FIND(検索!G$7,F466)),検索!G$7=""),0,1)</f>
        <v>0</v>
      </c>
      <c r="AF466" s="22">
        <f>IF(OR(検索!J$7="00000",AA466&amp;AB466&amp;AC466&amp;AD466&amp;AE466&lt;&gt;検索!J$7),0,1)</f>
        <v>0</v>
      </c>
      <c r="AG466" s="23">
        <f t="shared" si="30"/>
        <v>0</v>
      </c>
      <c r="AH466" s="20">
        <f>IF(検索!K$3=0,R466,S466)</f>
        <v>0</v>
      </c>
      <c r="AI466" s="20">
        <f>IF(検索!K$5=0,Y466,Z466)</f>
        <v>0</v>
      </c>
      <c r="AJ466" s="20">
        <f>IF(検索!K$7=0,AF466,AG466)</f>
        <v>0</v>
      </c>
      <c r="AK466" s="38">
        <f>IF(IF(検索!J$5="00000",AH466,IF(検索!K$4=0,AH466+AI466,AH466*AI466)*IF(AND(検索!K$6=1,検索!J$7&lt;&gt;"00000"),AJ466,1)+IF(AND(検索!K$6=0,検索!J$7&lt;&gt;"00000"),AJ466,0))&gt;0,MAX($AK$2:AK465)+1,0)</f>
        <v>0</v>
      </c>
    </row>
    <row r="467" spans="7:37" x14ac:dyDescent="0.15">
      <c r="G467" s="3">
        <v>466</v>
      </c>
      <c r="H467" s="187">
        <f t="shared" si="31"/>
        <v>0</v>
      </c>
      <c r="M467" s="21">
        <f>IF(OR(ISERROR(FIND(DBCS(検索!C$3),DBCS(B467))),検索!C$3=""),0,1)</f>
        <v>0</v>
      </c>
      <c r="N467" s="22">
        <f>IF(OR(ISERROR(FIND(DBCS(検索!D$3),DBCS(C467))),検索!D$3=""),0,1)</f>
        <v>0</v>
      </c>
      <c r="O467" s="22">
        <f>IF(OR(ISERROR(FIND(検索!E$3,D467)),検索!E$3=""),0,1)</f>
        <v>0</v>
      </c>
      <c r="P467" s="20">
        <f>IF(OR(ISERROR(FIND(検索!F$3,E467)),検索!F$3=""),0,1)</f>
        <v>0</v>
      </c>
      <c r="Q467" s="20">
        <f>IF(OR(ISERROR(FIND(検索!G$3,F467)),検索!G$3=""),0,1)</f>
        <v>0</v>
      </c>
      <c r="R467" s="20">
        <f>IF(OR(検索!J$3="00000",M467&amp;N467&amp;O467&amp;P467&amp;Q467&lt;&gt;検索!J$3),0,1)</f>
        <v>0</v>
      </c>
      <c r="S467" s="20">
        <f t="shared" si="28"/>
        <v>0</v>
      </c>
      <c r="T467" s="21">
        <f>IF(OR(ISERROR(FIND(DBCS(検索!C$5),DBCS(B467))),検索!C$5=""),0,1)</f>
        <v>0</v>
      </c>
      <c r="U467" s="22">
        <f>IF(OR(ISERROR(FIND(DBCS(検索!D$5),DBCS(C467))),検索!D$5=""),0,1)</f>
        <v>0</v>
      </c>
      <c r="V467" s="22">
        <f>IF(OR(ISERROR(FIND(検索!E$5,D467)),検索!E$5=""),0,1)</f>
        <v>0</v>
      </c>
      <c r="W467" s="22">
        <f>IF(OR(ISERROR(FIND(検索!F$5,E467)),検索!F$5=""),0,1)</f>
        <v>0</v>
      </c>
      <c r="X467" s="22">
        <f>IF(OR(ISERROR(FIND(検索!G$5,F467)),検索!G$5=""),0,1)</f>
        <v>0</v>
      </c>
      <c r="Y467" s="20">
        <f>IF(OR(検索!J$5="00000",T467&amp;U467&amp;V467&amp;W467&amp;X467&lt;&gt;検索!J$5),0,1)</f>
        <v>0</v>
      </c>
      <c r="Z467" s="23">
        <f t="shared" si="29"/>
        <v>0</v>
      </c>
      <c r="AA467" s="20">
        <f>IF(OR(ISERROR(FIND(DBCS(検索!C$7),DBCS(B467))),検索!C$7=""),0,1)</f>
        <v>0</v>
      </c>
      <c r="AB467" s="20">
        <f>IF(OR(ISERROR(FIND(DBCS(検索!D$7),DBCS(C467))),検索!D$7=""),0,1)</f>
        <v>0</v>
      </c>
      <c r="AC467" s="20">
        <f>IF(OR(ISERROR(FIND(検索!E$7,D467)),検索!E$7=""),0,1)</f>
        <v>0</v>
      </c>
      <c r="AD467" s="20">
        <f>IF(OR(ISERROR(FIND(検索!F$7,E467)),検索!F$7=""),0,1)</f>
        <v>0</v>
      </c>
      <c r="AE467" s="20">
        <f>IF(OR(ISERROR(FIND(検索!G$7,F467)),検索!G$7=""),0,1)</f>
        <v>0</v>
      </c>
      <c r="AF467" s="22">
        <f>IF(OR(検索!J$7="00000",AA467&amp;AB467&amp;AC467&amp;AD467&amp;AE467&lt;&gt;検索!J$7),0,1)</f>
        <v>0</v>
      </c>
      <c r="AG467" s="23">
        <f t="shared" si="30"/>
        <v>0</v>
      </c>
      <c r="AH467" s="20">
        <f>IF(検索!K$3=0,R467,S467)</f>
        <v>0</v>
      </c>
      <c r="AI467" s="20">
        <f>IF(検索!K$5=0,Y467,Z467)</f>
        <v>0</v>
      </c>
      <c r="AJ467" s="20">
        <f>IF(検索!K$7=0,AF467,AG467)</f>
        <v>0</v>
      </c>
      <c r="AK467" s="38">
        <f>IF(IF(検索!J$5="00000",AH467,IF(検索!K$4=0,AH467+AI467,AH467*AI467)*IF(AND(検索!K$6=1,検索!J$7&lt;&gt;"00000"),AJ467,1)+IF(AND(検索!K$6=0,検索!J$7&lt;&gt;"00000"),AJ467,0))&gt;0,MAX($AK$2:AK466)+1,0)</f>
        <v>0</v>
      </c>
    </row>
    <row r="468" spans="7:37" x14ac:dyDescent="0.15">
      <c r="G468" s="3">
        <v>467</v>
      </c>
      <c r="H468" s="187">
        <f t="shared" si="31"/>
        <v>0</v>
      </c>
      <c r="M468" s="21">
        <f>IF(OR(ISERROR(FIND(DBCS(検索!C$3),DBCS(B468))),検索!C$3=""),0,1)</f>
        <v>0</v>
      </c>
      <c r="N468" s="22">
        <f>IF(OR(ISERROR(FIND(DBCS(検索!D$3),DBCS(C468))),検索!D$3=""),0,1)</f>
        <v>0</v>
      </c>
      <c r="O468" s="22">
        <f>IF(OR(ISERROR(FIND(検索!E$3,D468)),検索!E$3=""),0,1)</f>
        <v>0</v>
      </c>
      <c r="P468" s="20">
        <f>IF(OR(ISERROR(FIND(検索!F$3,E468)),検索!F$3=""),0,1)</f>
        <v>0</v>
      </c>
      <c r="Q468" s="20">
        <f>IF(OR(ISERROR(FIND(検索!G$3,F468)),検索!G$3=""),0,1)</f>
        <v>0</v>
      </c>
      <c r="R468" s="20">
        <f>IF(OR(検索!J$3="00000",M468&amp;N468&amp;O468&amp;P468&amp;Q468&lt;&gt;検索!J$3),0,1)</f>
        <v>0</v>
      </c>
      <c r="S468" s="20">
        <f t="shared" si="28"/>
        <v>0</v>
      </c>
      <c r="T468" s="21">
        <f>IF(OR(ISERROR(FIND(DBCS(検索!C$5),DBCS(B468))),検索!C$5=""),0,1)</f>
        <v>0</v>
      </c>
      <c r="U468" s="22">
        <f>IF(OR(ISERROR(FIND(DBCS(検索!D$5),DBCS(C468))),検索!D$5=""),0,1)</f>
        <v>0</v>
      </c>
      <c r="V468" s="22">
        <f>IF(OR(ISERROR(FIND(検索!E$5,D468)),検索!E$5=""),0,1)</f>
        <v>0</v>
      </c>
      <c r="W468" s="22">
        <f>IF(OR(ISERROR(FIND(検索!F$5,E468)),検索!F$5=""),0,1)</f>
        <v>0</v>
      </c>
      <c r="X468" s="22">
        <f>IF(OR(ISERROR(FIND(検索!G$5,F468)),検索!G$5=""),0,1)</f>
        <v>0</v>
      </c>
      <c r="Y468" s="20">
        <f>IF(OR(検索!J$5="00000",T468&amp;U468&amp;V468&amp;W468&amp;X468&lt;&gt;検索!J$5),0,1)</f>
        <v>0</v>
      </c>
      <c r="Z468" s="23">
        <f t="shared" si="29"/>
        <v>0</v>
      </c>
      <c r="AA468" s="20">
        <f>IF(OR(ISERROR(FIND(DBCS(検索!C$7),DBCS(B468))),検索!C$7=""),0,1)</f>
        <v>0</v>
      </c>
      <c r="AB468" s="20">
        <f>IF(OR(ISERROR(FIND(DBCS(検索!D$7),DBCS(C468))),検索!D$7=""),0,1)</f>
        <v>0</v>
      </c>
      <c r="AC468" s="20">
        <f>IF(OR(ISERROR(FIND(検索!E$7,D468)),検索!E$7=""),0,1)</f>
        <v>0</v>
      </c>
      <c r="AD468" s="20">
        <f>IF(OR(ISERROR(FIND(検索!F$7,E468)),検索!F$7=""),0,1)</f>
        <v>0</v>
      </c>
      <c r="AE468" s="20">
        <f>IF(OR(ISERROR(FIND(検索!G$7,F468)),検索!G$7=""),0,1)</f>
        <v>0</v>
      </c>
      <c r="AF468" s="22">
        <f>IF(OR(検索!J$7="00000",AA468&amp;AB468&amp;AC468&amp;AD468&amp;AE468&lt;&gt;検索!J$7),0,1)</f>
        <v>0</v>
      </c>
      <c r="AG468" s="23">
        <f t="shared" si="30"/>
        <v>0</v>
      </c>
      <c r="AH468" s="20">
        <f>IF(検索!K$3=0,R468,S468)</f>
        <v>0</v>
      </c>
      <c r="AI468" s="20">
        <f>IF(検索!K$5=0,Y468,Z468)</f>
        <v>0</v>
      </c>
      <c r="AJ468" s="20">
        <f>IF(検索!K$7=0,AF468,AG468)</f>
        <v>0</v>
      </c>
      <c r="AK468" s="38">
        <f>IF(IF(検索!J$5="00000",AH468,IF(検索!K$4=0,AH468+AI468,AH468*AI468)*IF(AND(検索!K$6=1,検索!J$7&lt;&gt;"00000"),AJ468,1)+IF(AND(検索!K$6=0,検索!J$7&lt;&gt;"00000"),AJ468,0))&gt;0,MAX($AK$2:AK467)+1,0)</f>
        <v>0</v>
      </c>
    </row>
    <row r="469" spans="7:37" x14ac:dyDescent="0.15">
      <c r="G469" s="3">
        <v>468</v>
      </c>
      <c r="H469" s="187">
        <f t="shared" si="31"/>
        <v>0</v>
      </c>
      <c r="M469" s="21">
        <f>IF(OR(ISERROR(FIND(DBCS(検索!C$3),DBCS(B469))),検索!C$3=""),0,1)</f>
        <v>0</v>
      </c>
      <c r="N469" s="22">
        <f>IF(OR(ISERROR(FIND(DBCS(検索!D$3),DBCS(C469))),検索!D$3=""),0,1)</f>
        <v>0</v>
      </c>
      <c r="O469" s="22">
        <f>IF(OR(ISERROR(FIND(検索!E$3,D469)),検索!E$3=""),0,1)</f>
        <v>0</v>
      </c>
      <c r="P469" s="20">
        <f>IF(OR(ISERROR(FIND(検索!F$3,E469)),検索!F$3=""),0,1)</f>
        <v>0</v>
      </c>
      <c r="Q469" s="20">
        <f>IF(OR(ISERROR(FIND(検索!G$3,F469)),検索!G$3=""),0,1)</f>
        <v>0</v>
      </c>
      <c r="R469" s="20">
        <f>IF(OR(検索!J$3="00000",M469&amp;N469&amp;O469&amp;P469&amp;Q469&lt;&gt;検索!J$3),0,1)</f>
        <v>0</v>
      </c>
      <c r="S469" s="20">
        <f t="shared" ref="S469:S500" si="32">IF(SUM(M469:Q469)=0,0,1)</f>
        <v>0</v>
      </c>
      <c r="T469" s="21">
        <f>IF(OR(ISERROR(FIND(DBCS(検索!C$5),DBCS(B469))),検索!C$5=""),0,1)</f>
        <v>0</v>
      </c>
      <c r="U469" s="22">
        <f>IF(OR(ISERROR(FIND(DBCS(検索!D$5),DBCS(C469))),検索!D$5=""),0,1)</f>
        <v>0</v>
      </c>
      <c r="V469" s="22">
        <f>IF(OR(ISERROR(FIND(検索!E$5,D469)),検索!E$5=""),0,1)</f>
        <v>0</v>
      </c>
      <c r="W469" s="22">
        <f>IF(OR(ISERROR(FIND(検索!F$5,E469)),検索!F$5=""),0,1)</f>
        <v>0</v>
      </c>
      <c r="X469" s="22">
        <f>IF(OR(ISERROR(FIND(検索!G$5,F469)),検索!G$5=""),0,1)</f>
        <v>0</v>
      </c>
      <c r="Y469" s="20">
        <f>IF(OR(検索!J$5="00000",T469&amp;U469&amp;V469&amp;W469&amp;X469&lt;&gt;検索!J$5),0,1)</f>
        <v>0</v>
      </c>
      <c r="Z469" s="23">
        <f t="shared" ref="Z469:Z500" si="33">IF(SUM(T469:X469)=0,0,1)</f>
        <v>0</v>
      </c>
      <c r="AA469" s="20">
        <f>IF(OR(ISERROR(FIND(DBCS(検索!C$7),DBCS(B469))),検索!C$7=""),0,1)</f>
        <v>0</v>
      </c>
      <c r="AB469" s="20">
        <f>IF(OR(ISERROR(FIND(DBCS(検索!D$7),DBCS(C469))),検索!D$7=""),0,1)</f>
        <v>0</v>
      </c>
      <c r="AC469" s="20">
        <f>IF(OR(ISERROR(FIND(検索!E$7,D469)),検索!E$7=""),0,1)</f>
        <v>0</v>
      </c>
      <c r="AD469" s="20">
        <f>IF(OR(ISERROR(FIND(検索!F$7,E469)),検索!F$7=""),0,1)</f>
        <v>0</v>
      </c>
      <c r="AE469" s="20">
        <f>IF(OR(ISERROR(FIND(検索!G$7,F469)),検索!G$7=""),0,1)</f>
        <v>0</v>
      </c>
      <c r="AF469" s="22">
        <f>IF(OR(検索!J$7="00000",AA469&amp;AB469&amp;AC469&amp;AD469&amp;AE469&lt;&gt;検索!J$7),0,1)</f>
        <v>0</v>
      </c>
      <c r="AG469" s="23">
        <f t="shared" ref="AG469:AG500" si="34">IF(SUM(AA469:AE469)=0,0,1)</f>
        <v>0</v>
      </c>
      <c r="AH469" s="20">
        <f>IF(検索!K$3=0,R469,S469)</f>
        <v>0</v>
      </c>
      <c r="AI469" s="20">
        <f>IF(検索!K$5=0,Y469,Z469)</f>
        <v>0</v>
      </c>
      <c r="AJ469" s="20">
        <f>IF(検索!K$7=0,AF469,AG469)</f>
        <v>0</v>
      </c>
      <c r="AK469" s="38">
        <f>IF(IF(検索!J$5="00000",AH469,IF(検索!K$4=0,AH469+AI469,AH469*AI469)*IF(AND(検索!K$6=1,検索!J$7&lt;&gt;"00000"),AJ469,1)+IF(AND(検索!K$6=0,検索!J$7&lt;&gt;"00000"),AJ469,0))&gt;0,MAX($AK$2:AK468)+1,0)</f>
        <v>0</v>
      </c>
    </row>
    <row r="470" spans="7:37" x14ac:dyDescent="0.15">
      <c r="G470" s="3">
        <v>469</v>
      </c>
      <c r="H470" s="187">
        <f t="shared" si="31"/>
        <v>0</v>
      </c>
      <c r="M470" s="21">
        <f>IF(OR(ISERROR(FIND(DBCS(検索!C$3),DBCS(B470))),検索!C$3=""),0,1)</f>
        <v>0</v>
      </c>
      <c r="N470" s="22">
        <f>IF(OR(ISERROR(FIND(DBCS(検索!D$3),DBCS(C470))),検索!D$3=""),0,1)</f>
        <v>0</v>
      </c>
      <c r="O470" s="22">
        <f>IF(OR(ISERROR(FIND(検索!E$3,D470)),検索!E$3=""),0,1)</f>
        <v>0</v>
      </c>
      <c r="P470" s="20">
        <f>IF(OR(ISERROR(FIND(検索!F$3,E470)),検索!F$3=""),0,1)</f>
        <v>0</v>
      </c>
      <c r="Q470" s="20">
        <f>IF(OR(ISERROR(FIND(検索!G$3,F470)),検索!G$3=""),0,1)</f>
        <v>0</v>
      </c>
      <c r="R470" s="20">
        <f>IF(OR(検索!J$3="00000",M470&amp;N470&amp;O470&amp;P470&amp;Q470&lt;&gt;検索!J$3),0,1)</f>
        <v>0</v>
      </c>
      <c r="S470" s="20">
        <f t="shared" si="32"/>
        <v>0</v>
      </c>
      <c r="T470" s="21">
        <f>IF(OR(ISERROR(FIND(DBCS(検索!C$5),DBCS(B470))),検索!C$5=""),0,1)</f>
        <v>0</v>
      </c>
      <c r="U470" s="22">
        <f>IF(OR(ISERROR(FIND(DBCS(検索!D$5),DBCS(C470))),検索!D$5=""),0,1)</f>
        <v>0</v>
      </c>
      <c r="V470" s="22">
        <f>IF(OR(ISERROR(FIND(検索!E$5,D470)),検索!E$5=""),0,1)</f>
        <v>0</v>
      </c>
      <c r="W470" s="22">
        <f>IF(OR(ISERROR(FIND(検索!F$5,E470)),検索!F$5=""),0,1)</f>
        <v>0</v>
      </c>
      <c r="X470" s="22">
        <f>IF(OR(ISERROR(FIND(検索!G$5,F470)),検索!G$5=""),0,1)</f>
        <v>0</v>
      </c>
      <c r="Y470" s="20">
        <f>IF(OR(検索!J$5="00000",T470&amp;U470&amp;V470&amp;W470&amp;X470&lt;&gt;検索!J$5),0,1)</f>
        <v>0</v>
      </c>
      <c r="Z470" s="23">
        <f t="shared" si="33"/>
        <v>0</v>
      </c>
      <c r="AA470" s="20">
        <f>IF(OR(ISERROR(FIND(DBCS(検索!C$7),DBCS(B470))),検索!C$7=""),0,1)</f>
        <v>0</v>
      </c>
      <c r="AB470" s="20">
        <f>IF(OR(ISERROR(FIND(DBCS(検索!D$7),DBCS(C470))),検索!D$7=""),0,1)</f>
        <v>0</v>
      </c>
      <c r="AC470" s="20">
        <f>IF(OR(ISERROR(FIND(検索!E$7,D470)),検索!E$7=""),0,1)</f>
        <v>0</v>
      </c>
      <c r="AD470" s="20">
        <f>IF(OR(ISERROR(FIND(検索!F$7,E470)),検索!F$7=""),0,1)</f>
        <v>0</v>
      </c>
      <c r="AE470" s="20">
        <f>IF(OR(ISERROR(FIND(検索!G$7,F470)),検索!G$7=""),0,1)</f>
        <v>0</v>
      </c>
      <c r="AF470" s="22">
        <f>IF(OR(検索!J$7="00000",AA470&amp;AB470&amp;AC470&amp;AD470&amp;AE470&lt;&gt;検索!J$7),0,1)</f>
        <v>0</v>
      </c>
      <c r="AG470" s="23">
        <f t="shared" si="34"/>
        <v>0</v>
      </c>
      <c r="AH470" s="20">
        <f>IF(検索!K$3=0,R470,S470)</f>
        <v>0</v>
      </c>
      <c r="AI470" s="20">
        <f>IF(検索!K$5=0,Y470,Z470)</f>
        <v>0</v>
      </c>
      <c r="AJ470" s="20">
        <f>IF(検索!K$7=0,AF470,AG470)</f>
        <v>0</v>
      </c>
      <c r="AK470" s="38">
        <f>IF(IF(検索!J$5="00000",AH470,IF(検索!K$4=0,AH470+AI470,AH470*AI470)*IF(AND(検索!K$6=1,検索!J$7&lt;&gt;"00000"),AJ470,1)+IF(AND(検索!K$6=0,検索!J$7&lt;&gt;"00000"),AJ470,0))&gt;0,MAX($AK$2:AK469)+1,0)</f>
        <v>0</v>
      </c>
    </row>
    <row r="471" spans="7:37" x14ac:dyDescent="0.15">
      <c r="G471" s="3">
        <v>470</v>
      </c>
      <c r="H471" s="187">
        <f t="shared" si="31"/>
        <v>0</v>
      </c>
      <c r="M471" s="21">
        <f>IF(OR(ISERROR(FIND(DBCS(検索!C$3),DBCS(B471))),検索!C$3=""),0,1)</f>
        <v>0</v>
      </c>
      <c r="N471" s="22">
        <f>IF(OR(ISERROR(FIND(DBCS(検索!D$3),DBCS(C471))),検索!D$3=""),0,1)</f>
        <v>0</v>
      </c>
      <c r="O471" s="22">
        <f>IF(OR(ISERROR(FIND(検索!E$3,D471)),検索!E$3=""),0,1)</f>
        <v>0</v>
      </c>
      <c r="P471" s="20">
        <f>IF(OR(ISERROR(FIND(検索!F$3,E471)),検索!F$3=""),0,1)</f>
        <v>0</v>
      </c>
      <c r="Q471" s="20">
        <f>IF(OR(ISERROR(FIND(検索!G$3,F471)),検索!G$3=""),0,1)</f>
        <v>0</v>
      </c>
      <c r="R471" s="20">
        <f>IF(OR(検索!J$3="00000",M471&amp;N471&amp;O471&amp;P471&amp;Q471&lt;&gt;検索!J$3),0,1)</f>
        <v>0</v>
      </c>
      <c r="S471" s="20">
        <f t="shared" si="32"/>
        <v>0</v>
      </c>
      <c r="T471" s="21">
        <f>IF(OR(ISERROR(FIND(DBCS(検索!C$5),DBCS(B471))),検索!C$5=""),0,1)</f>
        <v>0</v>
      </c>
      <c r="U471" s="22">
        <f>IF(OR(ISERROR(FIND(DBCS(検索!D$5),DBCS(C471))),検索!D$5=""),0,1)</f>
        <v>0</v>
      </c>
      <c r="V471" s="22">
        <f>IF(OR(ISERROR(FIND(検索!E$5,D471)),検索!E$5=""),0,1)</f>
        <v>0</v>
      </c>
      <c r="W471" s="22">
        <f>IF(OR(ISERROR(FIND(検索!F$5,E471)),検索!F$5=""),0,1)</f>
        <v>0</v>
      </c>
      <c r="X471" s="22">
        <f>IF(OR(ISERROR(FIND(検索!G$5,F471)),検索!G$5=""),0,1)</f>
        <v>0</v>
      </c>
      <c r="Y471" s="20">
        <f>IF(OR(検索!J$5="00000",T471&amp;U471&amp;V471&amp;W471&amp;X471&lt;&gt;検索!J$5),0,1)</f>
        <v>0</v>
      </c>
      <c r="Z471" s="23">
        <f t="shared" si="33"/>
        <v>0</v>
      </c>
      <c r="AA471" s="20">
        <f>IF(OR(ISERROR(FIND(DBCS(検索!C$7),DBCS(B471))),検索!C$7=""),0,1)</f>
        <v>0</v>
      </c>
      <c r="AB471" s="20">
        <f>IF(OR(ISERROR(FIND(DBCS(検索!D$7),DBCS(C471))),検索!D$7=""),0,1)</f>
        <v>0</v>
      </c>
      <c r="AC471" s="20">
        <f>IF(OR(ISERROR(FIND(検索!E$7,D471)),検索!E$7=""),0,1)</f>
        <v>0</v>
      </c>
      <c r="AD471" s="20">
        <f>IF(OR(ISERROR(FIND(検索!F$7,E471)),検索!F$7=""),0,1)</f>
        <v>0</v>
      </c>
      <c r="AE471" s="20">
        <f>IF(OR(ISERROR(FIND(検索!G$7,F471)),検索!G$7=""),0,1)</f>
        <v>0</v>
      </c>
      <c r="AF471" s="22">
        <f>IF(OR(検索!J$7="00000",AA471&amp;AB471&amp;AC471&amp;AD471&amp;AE471&lt;&gt;検索!J$7),0,1)</f>
        <v>0</v>
      </c>
      <c r="AG471" s="23">
        <f t="shared" si="34"/>
        <v>0</v>
      </c>
      <c r="AH471" s="20">
        <f>IF(検索!K$3=0,R471,S471)</f>
        <v>0</v>
      </c>
      <c r="AI471" s="20">
        <f>IF(検索!K$5=0,Y471,Z471)</f>
        <v>0</v>
      </c>
      <c r="AJ471" s="20">
        <f>IF(検索!K$7=0,AF471,AG471)</f>
        <v>0</v>
      </c>
      <c r="AK471" s="38">
        <f>IF(IF(検索!J$5="00000",AH471,IF(検索!K$4=0,AH471+AI471,AH471*AI471)*IF(AND(検索!K$6=1,検索!J$7&lt;&gt;"00000"),AJ471,1)+IF(AND(検索!K$6=0,検索!J$7&lt;&gt;"00000"),AJ471,0))&gt;0,MAX($AK$2:AK470)+1,0)</f>
        <v>0</v>
      </c>
    </row>
    <row r="472" spans="7:37" x14ac:dyDescent="0.15">
      <c r="G472" s="3">
        <v>471</v>
      </c>
      <c r="H472" s="187">
        <f t="shared" si="31"/>
        <v>0</v>
      </c>
      <c r="M472" s="21">
        <f>IF(OR(ISERROR(FIND(DBCS(検索!C$3),DBCS(B472))),検索!C$3=""),0,1)</f>
        <v>0</v>
      </c>
      <c r="N472" s="22">
        <f>IF(OR(ISERROR(FIND(DBCS(検索!D$3),DBCS(C472))),検索!D$3=""),0,1)</f>
        <v>0</v>
      </c>
      <c r="O472" s="22">
        <f>IF(OR(ISERROR(FIND(検索!E$3,D472)),検索!E$3=""),0,1)</f>
        <v>0</v>
      </c>
      <c r="P472" s="20">
        <f>IF(OR(ISERROR(FIND(検索!F$3,E472)),検索!F$3=""),0,1)</f>
        <v>0</v>
      </c>
      <c r="Q472" s="20">
        <f>IF(OR(ISERROR(FIND(検索!G$3,F472)),検索!G$3=""),0,1)</f>
        <v>0</v>
      </c>
      <c r="R472" s="20">
        <f>IF(OR(検索!J$3="00000",M472&amp;N472&amp;O472&amp;P472&amp;Q472&lt;&gt;検索!J$3),0,1)</f>
        <v>0</v>
      </c>
      <c r="S472" s="20">
        <f t="shared" si="32"/>
        <v>0</v>
      </c>
      <c r="T472" s="21">
        <f>IF(OR(ISERROR(FIND(DBCS(検索!C$5),DBCS(B472))),検索!C$5=""),0,1)</f>
        <v>0</v>
      </c>
      <c r="U472" s="22">
        <f>IF(OR(ISERROR(FIND(DBCS(検索!D$5),DBCS(C472))),検索!D$5=""),0,1)</f>
        <v>0</v>
      </c>
      <c r="V472" s="22">
        <f>IF(OR(ISERROR(FIND(検索!E$5,D472)),検索!E$5=""),0,1)</f>
        <v>0</v>
      </c>
      <c r="W472" s="22">
        <f>IF(OR(ISERROR(FIND(検索!F$5,E472)),検索!F$5=""),0,1)</f>
        <v>0</v>
      </c>
      <c r="X472" s="22">
        <f>IF(OR(ISERROR(FIND(検索!G$5,F472)),検索!G$5=""),0,1)</f>
        <v>0</v>
      </c>
      <c r="Y472" s="20">
        <f>IF(OR(検索!J$5="00000",T472&amp;U472&amp;V472&amp;W472&amp;X472&lt;&gt;検索!J$5),0,1)</f>
        <v>0</v>
      </c>
      <c r="Z472" s="23">
        <f t="shared" si="33"/>
        <v>0</v>
      </c>
      <c r="AA472" s="20">
        <f>IF(OR(ISERROR(FIND(DBCS(検索!C$7),DBCS(B472))),検索!C$7=""),0,1)</f>
        <v>0</v>
      </c>
      <c r="AB472" s="20">
        <f>IF(OR(ISERROR(FIND(DBCS(検索!D$7),DBCS(C472))),検索!D$7=""),0,1)</f>
        <v>0</v>
      </c>
      <c r="AC472" s="20">
        <f>IF(OR(ISERROR(FIND(検索!E$7,D472)),検索!E$7=""),0,1)</f>
        <v>0</v>
      </c>
      <c r="AD472" s="20">
        <f>IF(OR(ISERROR(FIND(検索!F$7,E472)),検索!F$7=""),0,1)</f>
        <v>0</v>
      </c>
      <c r="AE472" s="20">
        <f>IF(OR(ISERROR(FIND(検索!G$7,F472)),検索!G$7=""),0,1)</f>
        <v>0</v>
      </c>
      <c r="AF472" s="22">
        <f>IF(OR(検索!J$7="00000",AA472&amp;AB472&amp;AC472&amp;AD472&amp;AE472&lt;&gt;検索!J$7),0,1)</f>
        <v>0</v>
      </c>
      <c r="AG472" s="23">
        <f t="shared" si="34"/>
        <v>0</v>
      </c>
      <c r="AH472" s="20">
        <f>IF(検索!K$3=0,R472,S472)</f>
        <v>0</v>
      </c>
      <c r="AI472" s="20">
        <f>IF(検索!K$5=0,Y472,Z472)</f>
        <v>0</v>
      </c>
      <c r="AJ472" s="20">
        <f>IF(検索!K$7=0,AF472,AG472)</f>
        <v>0</v>
      </c>
      <c r="AK472" s="38">
        <f>IF(IF(検索!J$5="00000",AH472,IF(検索!K$4=0,AH472+AI472,AH472*AI472)*IF(AND(検索!K$6=1,検索!J$7&lt;&gt;"00000"),AJ472,1)+IF(AND(検索!K$6=0,検索!J$7&lt;&gt;"00000"),AJ472,0))&gt;0,MAX($AK$2:AK471)+1,0)</f>
        <v>0</v>
      </c>
    </row>
    <row r="473" spans="7:37" x14ac:dyDescent="0.15">
      <c r="G473" s="3">
        <v>472</v>
      </c>
      <c r="H473" s="187">
        <f t="shared" si="31"/>
        <v>0</v>
      </c>
      <c r="M473" s="21">
        <f>IF(OR(ISERROR(FIND(DBCS(検索!C$3),DBCS(B473))),検索!C$3=""),0,1)</f>
        <v>0</v>
      </c>
      <c r="N473" s="22">
        <f>IF(OR(ISERROR(FIND(DBCS(検索!D$3),DBCS(C473))),検索!D$3=""),0,1)</f>
        <v>0</v>
      </c>
      <c r="O473" s="22">
        <f>IF(OR(ISERROR(FIND(検索!E$3,D473)),検索!E$3=""),0,1)</f>
        <v>0</v>
      </c>
      <c r="P473" s="20">
        <f>IF(OR(ISERROR(FIND(検索!F$3,E473)),検索!F$3=""),0,1)</f>
        <v>0</v>
      </c>
      <c r="Q473" s="20">
        <f>IF(OR(ISERROR(FIND(検索!G$3,F473)),検索!G$3=""),0,1)</f>
        <v>0</v>
      </c>
      <c r="R473" s="20">
        <f>IF(OR(検索!J$3="00000",M473&amp;N473&amp;O473&amp;P473&amp;Q473&lt;&gt;検索!J$3),0,1)</f>
        <v>0</v>
      </c>
      <c r="S473" s="20">
        <f t="shared" si="32"/>
        <v>0</v>
      </c>
      <c r="T473" s="21">
        <f>IF(OR(ISERROR(FIND(DBCS(検索!C$5),DBCS(B473))),検索!C$5=""),0,1)</f>
        <v>0</v>
      </c>
      <c r="U473" s="22">
        <f>IF(OR(ISERROR(FIND(DBCS(検索!D$5),DBCS(C473))),検索!D$5=""),0,1)</f>
        <v>0</v>
      </c>
      <c r="V473" s="22">
        <f>IF(OR(ISERROR(FIND(検索!E$5,D473)),検索!E$5=""),0,1)</f>
        <v>0</v>
      </c>
      <c r="W473" s="22">
        <f>IF(OR(ISERROR(FIND(検索!F$5,E473)),検索!F$5=""),0,1)</f>
        <v>0</v>
      </c>
      <c r="X473" s="22">
        <f>IF(OR(ISERROR(FIND(検索!G$5,F473)),検索!G$5=""),0,1)</f>
        <v>0</v>
      </c>
      <c r="Y473" s="20">
        <f>IF(OR(検索!J$5="00000",T473&amp;U473&amp;V473&amp;W473&amp;X473&lt;&gt;検索!J$5),0,1)</f>
        <v>0</v>
      </c>
      <c r="Z473" s="23">
        <f t="shared" si="33"/>
        <v>0</v>
      </c>
      <c r="AA473" s="20">
        <f>IF(OR(ISERROR(FIND(DBCS(検索!C$7),DBCS(B473))),検索!C$7=""),0,1)</f>
        <v>0</v>
      </c>
      <c r="AB473" s="20">
        <f>IF(OR(ISERROR(FIND(DBCS(検索!D$7),DBCS(C473))),検索!D$7=""),0,1)</f>
        <v>0</v>
      </c>
      <c r="AC473" s="20">
        <f>IF(OR(ISERROR(FIND(検索!E$7,D473)),検索!E$7=""),0,1)</f>
        <v>0</v>
      </c>
      <c r="AD473" s="20">
        <f>IF(OR(ISERROR(FIND(検索!F$7,E473)),検索!F$7=""),0,1)</f>
        <v>0</v>
      </c>
      <c r="AE473" s="20">
        <f>IF(OR(ISERROR(FIND(検索!G$7,F473)),検索!G$7=""),0,1)</f>
        <v>0</v>
      </c>
      <c r="AF473" s="22">
        <f>IF(OR(検索!J$7="00000",AA473&amp;AB473&amp;AC473&amp;AD473&amp;AE473&lt;&gt;検索!J$7),0,1)</f>
        <v>0</v>
      </c>
      <c r="AG473" s="23">
        <f t="shared" si="34"/>
        <v>0</v>
      </c>
      <c r="AH473" s="20">
        <f>IF(検索!K$3=0,R473,S473)</f>
        <v>0</v>
      </c>
      <c r="AI473" s="20">
        <f>IF(検索!K$5=0,Y473,Z473)</f>
        <v>0</v>
      </c>
      <c r="AJ473" s="20">
        <f>IF(検索!K$7=0,AF473,AG473)</f>
        <v>0</v>
      </c>
      <c r="AK473" s="38">
        <f>IF(IF(検索!J$5="00000",AH473,IF(検索!K$4=0,AH473+AI473,AH473*AI473)*IF(AND(検索!K$6=1,検索!J$7&lt;&gt;"00000"),AJ473,1)+IF(AND(検索!K$6=0,検索!J$7&lt;&gt;"00000"),AJ473,0))&gt;0,MAX($AK$2:AK472)+1,0)</f>
        <v>0</v>
      </c>
    </row>
    <row r="474" spans="7:37" x14ac:dyDescent="0.15">
      <c r="G474" s="3">
        <v>473</v>
      </c>
      <c r="H474" s="187">
        <f t="shared" si="31"/>
        <v>0</v>
      </c>
      <c r="M474" s="21">
        <f>IF(OR(ISERROR(FIND(DBCS(検索!C$3),DBCS(B474))),検索!C$3=""),0,1)</f>
        <v>0</v>
      </c>
      <c r="N474" s="22">
        <f>IF(OR(ISERROR(FIND(DBCS(検索!D$3),DBCS(C474))),検索!D$3=""),0,1)</f>
        <v>0</v>
      </c>
      <c r="O474" s="22">
        <f>IF(OR(ISERROR(FIND(検索!E$3,D474)),検索!E$3=""),0,1)</f>
        <v>0</v>
      </c>
      <c r="P474" s="20">
        <f>IF(OR(ISERROR(FIND(検索!F$3,E474)),検索!F$3=""),0,1)</f>
        <v>0</v>
      </c>
      <c r="Q474" s="20">
        <f>IF(OR(ISERROR(FIND(検索!G$3,F474)),検索!G$3=""),0,1)</f>
        <v>0</v>
      </c>
      <c r="R474" s="20">
        <f>IF(OR(検索!J$3="00000",M474&amp;N474&amp;O474&amp;P474&amp;Q474&lt;&gt;検索!J$3),0,1)</f>
        <v>0</v>
      </c>
      <c r="S474" s="20">
        <f t="shared" si="32"/>
        <v>0</v>
      </c>
      <c r="T474" s="21">
        <f>IF(OR(ISERROR(FIND(DBCS(検索!C$5),DBCS(B474))),検索!C$5=""),0,1)</f>
        <v>0</v>
      </c>
      <c r="U474" s="22">
        <f>IF(OR(ISERROR(FIND(DBCS(検索!D$5),DBCS(C474))),検索!D$5=""),0,1)</f>
        <v>0</v>
      </c>
      <c r="V474" s="22">
        <f>IF(OR(ISERROR(FIND(検索!E$5,D474)),検索!E$5=""),0,1)</f>
        <v>0</v>
      </c>
      <c r="W474" s="22">
        <f>IF(OR(ISERROR(FIND(検索!F$5,E474)),検索!F$5=""),0,1)</f>
        <v>0</v>
      </c>
      <c r="X474" s="22">
        <f>IF(OR(ISERROR(FIND(検索!G$5,F474)),検索!G$5=""),0,1)</f>
        <v>0</v>
      </c>
      <c r="Y474" s="20">
        <f>IF(OR(検索!J$5="00000",T474&amp;U474&amp;V474&amp;W474&amp;X474&lt;&gt;検索!J$5),0,1)</f>
        <v>0</v>
      </c>
      <c r="Z474" s="23">
        <f t="shared" si="33"/>
        <v>0</v>
      </c>
      <c r="AA474" s="20">
        <f>IF(OR(ISERROR(FIND(DBCS(検索!C$7),DBCS(B474))),検索!C$7=""),0,1)</f>
        <v>0</v>
      </c>
      <c r="AB474" s="20">
        <f>IF(OR(ISERROR(FIND(DBCS(検索!D$7),DBCS(C474))),検索!D$7=""),0,1)</f>
        <v>0</v>
      </c>
      <c r="AC474" s="20">
        <f>IF(OR(ISERROR(FIND(検索!E$7,D474)),検索!E$7=""),0,1)</f>
        <v>0</v>
      </c>
      <c r="AD474" s="20">
        <f>IF(OR(ISERROR(FIND(検索!F$7,E474)),検索!F$7=""),0,1)</f>
        <v>0</v>
      </c>
      <c r="AE474" s="20">
        <f>IF(OR(ISERROR(FIND(検索!G$7,F474)),検索!G$7=""),0,1)</f>
        <v>0</v>
      </c>
      <c r="AF474" s="22">
        <f>IF(OR(検索!J$7="00000",AA474&amp;AB474&amp;AC474&amp;AD474&amp;AE474&lt;&gt;検索!J$7),0,1)</f>
        <v>0</v>
      </c>
      <c r="AG474" s="23">
        <f t="shared" si="34"/>
        <v>0</v>
      </c>
      <c r="AH474" s="20">
        <f>IF(検索!K$3=0,R474,S474)</f>
        <v>0</v>
      </c>
      <c r="AI474" s="20">
        <f>IF(検索!K$5=0,Y474,Z474)</f>
        <v>0</v>
      </c>
      <c r="AJ474" s="20">
        <f>IF(検索!K$7=0,AF474,AG474)</f>
        <v>0</v>
      </c>
      <c r="AK474" s="38">
        <f>IF(IF(検索!J$5="00000",AH474,IF(検索!K$4=0,AH474+AI474,AH474*AI474)*IF(AND(検索!K$6=1,検索!J$7&lt;&gt;"00000"),AJ474,1)+IF(AND(検索!K$6=0,検索!J$7&lt;&gt;"00000"),AJ474,0))&gt;0,MAX($AK$2:AK473)+1,0)</f>
        <v>0</v>
      </c>
    </row>
    <row r="475" spans="7:37" x14ac:dyDescent="0.15">
      <c r="G475" s="3">
        <v>474</v>
      </c>
      <c r="H475" s="187">
        <f t="shared" si="31"/>
        <v>0</v>
      </c>
      <c r="M475" s="21">
        <f>IF(OR(ISERROR(FIND(DBCS(検索!C$3),DBCS(B475))),検索!C$3=""),0,1)</f>
        <v>0</v>
      </c>
      <c r="N475" s="22">
        <f>IF(OR(ISERROR(FIND(DBCS(検索!D$3),DBCS(C475))),検索!D$3=""),0,1)</f>
        <v>0</v>
      </c>
      <c r="O475" s="22">
        <f>IF(OR(ISERROR(FIND(検索!E$3,D475)),検索!E$3=""),0,1)</f>
        <v>0</v>
      </c>
      <c r="P475" s="20">
        <f>IF(OR(ISERROR(FIND(検索!F$3,E475)),検索!F$3=""),0,1)</f>
        <v>0</v>
      </c>
      <c r="Q475" s="20">
        <f>IF(OR(ISERROR(FIND(検索!G$3,F475)),検索!G$3=""),0,1)</f>
        <v>0</v>
      </c>
      <c r="R475" s="20">
        <f>IF(OR(検索!J$3="00000",M475&amp;N475&amp;O475&amp;P475&amp;Q475&lt;&gt;検索!J$3),0,1)</f>
        <v>0</v>
      </c>
      <c r="S475" s="20">
        <f t="shared" si="32"/>
        <v>0</v>
      </c>
      <c r="T475" s="21">
        <f>IF(OR(ISERROR(FIND(DBCS(検索!C$5),DBCS(B475))),検索!C$5=""),0,1)</f>
        <v>0</v>
      </c>
      <c r="U475" s="22">
        <f>IF(OR(ISERROR(FIND(DBCS(検索!D$5),DBCS(C475))),検索!D$5=""),0,1)</f>
        <v>0</v>
      </c>
      <c r="V475" s="22">
        <f>IF(OR(ISERROR(FIND(検索!E$5,D475)),検索!E$5=""),0,1)</f>
        <v>0</v>
      </c>
      <c r="W475" s="22">
        <f>IF(OR(ISERROR(FIND(検索!F$5,E475)),検索!F$5=""),0,1)</f>
        <v>0</v>
      </c>
      <c r="X475" s="22">
        <f>IF(OR(ISERROR(FIND(検索!G$5,F475)),検索!G$5=""),0,1)</f>
        <v>0</v>
      </c>
      <c r="Y475" s="20">
        <f>IF(OR(検索!J$5="00000",T475&amp;U475&amp;V475&amp;W475&amp;X475&lt;&gt;検索!J$5),0,1)</f>
        <v>0</v>
      </c>
      <c r="Z475" s="23">
        <f t="shared" si="33"/>
        <v>0</v>
      </c>
      <c r="AA475" s="20">
        <f>IF(OR(ISERROR(FIND(DBCS(検索!C$7),DBCS(B475))),検索!C$7=""),0,1)</f>
        <v>0</v>
      </c>
      <c r="AB475" s="20">
        <f>IF(OR(ISERROR(FIND(DBCS(検索!D$7),DBCS(C475))),検索!D$7=""),0,1)</f>
        <v>0</v>
      </c>
      <c r="AC475" s="20">
        <f>IF(OR(ISERROR(FIND(検索!E$7,D475)),検索!E$7=""),0,1)</f>
        <v>0</v>
      </c>
      <c r="AD475" s="20">
        <f>IF(OR(ISERROR(FIND(検索!F$7,E475)),検索!F$7=""),0,1)</f>
        <v>0</v>
      </c>
      <c r="AE475" s="20">
        <f>IF(OR(ISERROR(FIND(検索!G$7,F475)),検索!G$7=""),0,1)</f>
        <v>0</v>
      </c>
      <c r="AF475" s="22">
        <f>IF(OR(検索!J$7="00000",AA475&amp;AB475&amp;AC475&amp;AD475&amp;AE475&lt;&gt;検索!J$7),0,1)</f>
        <v>0</v>
      </c>
      <c r="AG475" s="23">
        <f t="shared" si="34"/>
        <v>0</v>
      </c>
      <c r="AH475" s="20">
        <f>IF(検索!K$3=0,R475,S475)</f>
        <v>0</v>
      </c>
      <c r="AI475" s="20">
        <f>IF(検索!K$5=0,Y475,Z475)</f>
        <v>0</v>
      </c>
      <c r="AJ475" s="20">
        <f>IF(検索!K$7=0,AF475,AG475)</f>
        <v>0</v>
      </c>
      <c r="AK475" s="38">
        <f>IF(IF(検索!J$5="00000",AH475,IF(検索!K$4=0,AH475+AI475,AH475*AI475)*IF(AND(検索!K$6=1,検索!J$7&lt;&gt;"00000"),AJ475,1)+IF(AND(検索!K$6=0,検索!J$7&lt;&gt;"00000"),AJ475,0))&gt;0,MAX($AK$2:AK474)+1,0)</f>
        <v>0</v>
      </c>
    </row>
    <row r="476" spans="7:37" x14ac:dyDescent="0.15">
      <c r="G476" s="3">
        <v>475</v>
      </c>
      <c r="H476" s="187">
        <f t="shared" si="31"/>
        <v>0</v>
      </c>
      <c r="M476" s="21">
        <f>IF(OR(ISERROR(FIND(DBCS(検索!C$3),DBCS(B476))),検索!C$3=""),0,1)</f>
        <v>0</v>
      </c>
      <c r="N476" s="22">
        <f>IF(OR(ISERROR(FIND(DBCS(検索!D$3),DBCS(C476))),検索!D$3=""),0,1)</f>
        <v>0</v>
      </c>
      <c r="O476" s="22">
        <f>IF(OR(ISERROR(FIND(検索!E$3,D476)),検索!E$3=""),0,1)</f>
        <v>0</v>
      </c>
      <c r="P476" s="20">
        <f>IF(OR(ISERROR(FIND(検索!F$3,E476)),検索!F$3=""),0,1)</f>
        <v>0</v>
      </c>
      <c r="Q476" s="20">
        <f>IF(OR(ISERROR(FIND(検索!G$3,F476)),検索!G$3=""),0,1)</f>
        <v>0</v>
      </c>
      <c r="R476" s="20">
        <f>IF(OR(検索!J$3="00000",M476&amp;N476&amp;O476&amp;P476&amp;Q476&lt;&gt;検索!J$3),0,1)</f>
        <v>0</v>
      </c>
      <c r="S476" s="20">
        <f t="shared" si="32"/>
        <v>0</v>
      </c>
      <c r="T476" s="21">
        <f>IF(OR(ISERROR(FIND(DBCS(検索!C$5),DBCS(B476))),検索!C$5=""),0,1)</f>
        <v>0</v>
      </c>
      <c r="U476" s="22">
        <f>IF(OR(ISERROR(FIND(DBCS(検索!D$5),DBCS(C476))),検索!D$5=""),0,1)</f>
        <v>0</v>
      </c>
      <c r="V476" s="22">
        <f>IF(OR(ISERROR(FIND(検索!E$5,D476)),検索!E$5=""),0,1)</f>
        <v>0</v>
      </c>
      <c r="W476" s="22">
        <f>IF(OR(ISERROR(FIND(検索!F$5,E476)),検索!F$5=""),0,1)</f>
        <v>0</v>
      </c>
      <c r="X476" s="22">
        <f>IF(OR(ISERROR(FIND(検索!G$5,F476)),検索!G$5=""),0,1)</f>
        <v>0</v>
      </c>
      <c r="Y476" s="20">
        <f>IF(OR(検索!J$5="00000",T476&amp;U476&amp;V476&amp;W476&amp;X476&lt;&gt;検索!J$5),0,1)</f>
        <v>0</v>
      </c>
      <c r="Z476" s="23">
        <f t="shared" si="33"/>
        <v>0</v>
      </c>
      <c r="AA476" s="20">
        <f>IF(OR(ISERROR(FIND(DBCS(検索!C$7),DBCS(B476))),検索!C$7=""),0,1)</f>
        <v>0</v>
      </c>
      <c r="AB476" s="20">
        <f>IF(OR(ISERROR(FIND(DBCS(検索!D$7),DBCS(C476))),検索!D$7=""),0,1)</f>
        <v>0</v>
      </c>
      <c r="AC476" s="20">
        <f>IF(OR(ISERROR(FIND(検索!E$7,D476)),検索!E$7=""),0,1)</f>
        <v>0</v>
      </c>
      <c r="AD476" s="20">
        <f>IF(OR(ISERROR(FIND(検索!F$7,E476)),検索!F$7=""),0,1)</f>
        <v>0</v>
      </c>
      <c r="AE476" s="20">
        <f>IF(OR(ISERROR(FIND(検索!G$7,F476)),検索!G$7=""),0,1)</f>
        <v>0</v>
      </c>
      <c r="AF476" s="22">
        <f>IF(OR(検索!J$7="00000",AA476&amp;AB476&amp;AC476&amp;AD476&amp;AE476&lt;&gt;検索!J$7),0,1)</f>
        <v>0</v>
      </c>
      <c r="AG476" s="23">
        <f t="shared" si="34"/>
        <v>0</v>
      </c>
      <c r="AH476" s="20">
        <f>IF(検索!K$3=0,R476,S476)</f>
        <v>0</v>
      </c>
      <c r="AI476" s="20">
        <f>IF(検索!K$5=0,Y476,Z476)</f>
        <v>0</v>
      </c>
      <c r="AJ476" s="20">
        <f>IF(検索!K$7=0,AF476,AG476)</f>
        <v>0</v>
      </c>
      <c r="AK476" s="38">
        <f>IF(IF(検索!J$5="00000",AH476,IF(検索!K$4=0,AH476+AI476,AH476*AI476)*IF(AND(検索!K$6=1,検索!J$7&lt;&gt;"00000"),AJ476,1)+IF(AND(検索!K$6=0,検索!J$7&lt;&gt;"00000"),AJ476,0))&gt;0,MAX($AK$2:AK475)+1,0)</f>
        <v>0</v>
      </c>
    </row>
    <row r="477" spans="7:37" x14ac:dyDescent="0.15">
      <c r="G477" s="3">
        <v>476</v>
      </c>
      <c r="H477" s="187">
        <f t="shared" si="31"/>
        <v>0</v>
      </c>
      <c r="M477" s="21">
        <f>IF(OR(ISERROR(FIND(DBCS(検索!C$3),DBCS(B477))),検索!C$3=""),0,1)</f>
        <v>0</v>
      </c>
      <c r="N477" s="22">
        <f>IF(OR(ISERROR(FIND(DBCS(検索!D$3),DBCS(C477))),検索!D$3=""),0,1)</f>
        <v>0</v>
      </c>
      <c r="O477" s="22">
        <f>IF(OR(ISERROR(FIND(検索!E$3,D477)),検索!E$3=""),0,1)</f>
        <v>0</v>
      </c>
      <c r="P477" s="20">
        <f>IF(OR(ISERROR(FIND(検索!F$3,E477)),検索!F$3=""),0,1)</f>
        <v>0</v>
      </c>
      <c r="Q477" s="20">
        <f>IF(OR(ISERROR(FIND(検索!G$3,F477)),検索!G$3=""),0,1)</f>
        <v>0</v>
      </c>
      <c r="R477" s="20">
        <f>IF(OR(検索!J$3="00000",M477&amp;N477&amp;O477&amp;P477&amp;Q477&lt;&gt;検索!J$3),0,1)</f>
        <v>0</v>
      </c>
      <c r="S477" s="20">
        <f t="shared" si="32"/>
        <v>0</v>
      </c>
      <c r="T477" s="21">
        <f>IF(OR(ISERROR(FIND(DBCS(検索!C$5),DBCS(B477))),検索!C$5=""),0,1)</f>
        <v>0</v>
      </c>
      <c r="U477" s="22">
        <f>IF(OR(ISERROR(FIND(DBCS(検索!D$5),DBCS(C477))),検索!D$5=""),0,1)</f>
        <v>0</v>
      </c>
      <c r="V477" s="22">
        <f>IF(OR(ISERROR(FIND(検索!E$5,D477)),検索!E$5=""),0,1)</f>
        <v>0</v>
      </c>
      <c r="W477" s="22">
        <f>IF(OR(ISERROR(FIND(検索!F$5,E477)),検索!F$5=""),0,1)</f>
        <v>0</v>
      </c>
      <c r="X477" s="22">
        <f>IF(OR(ISERROR(FIND(検索!G$5,F477)),検索!G$5=""),0,1)</f>
        <v>0</v>
      </c>
      <c r="Y477" s="20">
        <f>IF(OR(検索!J$5="00000",T477&amp;U477&amp;V477&amp;W477&amp;X477&lt;&gt;検索!J$5),0,1)</f>
        <v>0</v>
      </c>
      <c r="Z477" s="23">
        <f t="shared" si="33"/>
        <v>0</v>
      </c>
      <c r="AA477" s="20">
        <f>IF(OR(ISERROR(FIND(DBCS(検索!C$7),DBCS(B477))),検索!C$7=""),0,1)</f>
        <v>0</v>
      </c>
      <c r="AB477" s="20">
        <f>IF(OR(ISERROR(FIND(DBCS(検索!D$7),DBCS(C477))),検索!D$7=""),0,1)</f>
        <v>0</v>
      </c>
      <c r="AC477" s="20">
        <f>IF(OR(ISERROR(FIND(検索!E$7,D477)),検索!E$7=""),0,1)</f>
        <v>0</v>
      </c>
      <c r="AD477" s="20">
        <f>IF(OR(ISERROR(FIND(検索!F$7,E477)),検索!F$7=""),0,1)</f>
        <v>0</v>
      </c>
      <c r="AE477" s="20">
        <f>IF(OR(ISERROR(FIND(検索!G$7,F477)),検索!G$7=""),0,1)</f>
        <v>0</v>
      </c>
      <c r="AF477" s="22">
        <f>IF(OR(検索!J$7="00000",AA477&amp;AB477&amp;AC477&amp;AD477&amp;AE477&lt;&gt;検索!J$7),0,1)</f>
        <v>0</v>
      </c>
      <c r="AG477" s="23">
        <f t="shared" si="34"/>
        <v>0</v>
      </c>
      <c r="AH477" s="20">
        <f>IF(検索!K$3=0,R477,S477)</f>
        <v>0</v>
      </c>
      <c r="AI477" s="20">
        <f>IF(検索!K$5=0,Y477,Z477)</f>
        <v>0</v>
      </c>
      <c r="AJ477" s="20">
        <f>IF(検索!K$7=0,AF477,AG477)</f>
        <v>0</v>
      </c>
      <c r="AK477" s="38">
        <f>IF(IF(検索!J$5="00000",AH477,IF(検索!K$4=0,AH477+AI477,AH477*AI477)*IF(AND(検索!K$6=1,検索!J$7&lt;&gt;"00000"),AJ477,1)+IF(AND(検索!K$6=0,検索!J$7&lt;&gt;"00000"),AJ477,0))&gt;0,MAX($AK$2:AK476)+1,0)</f>
        <v>0</v>
      </c>
    </row>
    <row r="478" spans="7:37" x14ac:dyDescent="0.15">
      <c r="G478" s="3">
        <v>477</v>
      </c>
      <c r="H478" s="187">
        <f t="shared" si="31"/>
        <v>0</v>
      </c>
      <c r="M478" s="21">
        <f>IF(OR(ISERROR(FIND(DBCS(検索!C$3),DBCS(B478))),検索!C$3=""),0,1)</f>
        <v>0</v>
      </c>
      <c r="N478" s="22">
        <f>IF(OR(ISERROR(FIND(DBCS(検索!D$3),DBCS(C478))),検索!D$3=""),0,1)</f>
        <v>0</v>
      </c>
      <c r="O478" s="22">
        <f>IF(OR(ISERROR(FIND(検索!E$3,D478)),検索!E$3=""),0,1)</f>
        <v>0</v>
      </c>
      <c r="P478" s="20">
        <f>IF(OR(ISERROR(FIND(検索!F$3,E478)),検索!F$3=""),0,1)</f>
        <v>0</v>
      </c>
      <c r="Q478" s="20">
        <f>IF(OR(ISERROR(FIND(検索!G$3,F478)),検索!G$3=""),0,1)</f>
        <v>0</v>
      </c>
      <c r="R478" s="20">
        <f>IF(OR(検索!J$3="00000",M478&amp;N478&amp;O478&amp;P478&amp;Q478&lt;&gt;検索!J$3),0,1)</f>
        <v>0</v>
      </c>
      <c r="S478" s="20">
        <f t="shared" si="32"/>
        <v>0</v>
      </c>
      <c r="T478" s="21">
        <f>IF(OR(ISERROR(FIND(DBCS(検索!C$5),DBCS(B478))),検索!C$5=""),0,1)</f>
        <v>0</v>
      </c>
      <c r="U478" s="22">
        <f>IF(OR(ISERROR(FIND(DBCS(検索!D$5),DBCS(C478))),検索!D$5=""),0,1)</f>
        <v>0</v>
      </c>
      <c r="V478" s="22">
        <f>IF(OR(ISERROR(FIND(検索!E$5,D478)),検索!E$5=""),0,1)</f>
        <v>0</v>
      </c>
      <c r="W478" s="22">
        <f>IF(OR(ISERROR(FIND(検索!F$5,E478)),検索!F$5=""),0,1)</f>
        <v>0</v>
      </c>
      <c r="X478" s="22">
        <f>IF(OR(ISERROR(FIND(検索!G$5,F478)),検索!G$5=""),0,1)</f>
        <v>0</v>
      </c>
      <c r="Y478" s="20">
        <f>IF(OR(検索!J$5="00000",T478&amp;U478&amp;V478&amp;W478&amp;X478&lt;&gt;検索!J$5),0,1)</f>
        <v>0</v>
      </c>
      <c r="Z478" s="23">
        <f t="shared" si="33"/>
        <v>0</v>
      </c>
      <c r="AA478" s="20">
        <f>IF(OR(ISERROR(FIND(DBCS(検索!C$7),DBCS(B478))),検索!C$7=""),0,1)</f>
        <v>0</v>
      </c>
      <c r="AB478" s="20">
        <f>IF(OR(ISERROR(FIND(DBCS(検索!D$7),DBCS(C478))),検索!D$7=""),0,1)</f>
        <v>0</v>
      </c>
      <c r="AC478" s="20">
        <f>IF(OR(ISERROR(FIND(検索!E$7,D478)),検索!E$7=""),0,1)</f>
        <v>0</v>
      </c>
      <c r="AD478" s="20">
        <f>IF(OR(ISERROR(FIND(検索!F$7,E478)),検索!F$7=""),0,1)</f>
        <v>0</v>
      </c>
      <c r="AE478" s="20">
        <f>IF(OR(ISERROR(FIND(検索!G$7,F478)),検索!G$7=""),0,1)</f>
        <v>0</v>
      </c>
      <c r="AF478" s="22">
        <f>IF(OR(検索!J$7="00000",AA478&amp;AB478&amp;AC478&amp;AD478&amp;AE478&lt;&gt;検索!J$7),0,1)</f>
        <v>0</v>
      </c>
      <c r="AG478" s="23">
        <f t="shared" si="34"/>
        <v>0</v>
      </c>
      <c r="AH478" s="20">
        <f>IF(検索!K$3=0,R478,S478)</f>
        <v>0</v>
      </c>
      <c r="AI478" s="20">
        <f>IF(検索!K$5=0,Y478,Z478)</f>
        <v>0</v>
      </c>
      <c r="AJ478" s="20">
        <f>IF(検索!K$7=0,AF478,AG478)</f>
        <v>0</v>
      </c>
      <c r="AK478" s="38">
        <f>IF(IF(検索!J$5="00000",AH478,IF(検索!K$4=0,AH478+AI478,AH478*AI478)*IF(AND(検索!K$6=1,検索!J$7&lt;&gt;"00000"),AJ478,1)+IF(AND(検索!K$6=0,検索!J$7&lt;&gt;"00000"),AJ478,0))&gt;0,MAX($AK$2:AK477)+1,0)</f>
        <v>0</v>
      </c>
    </row>
    <row r="479" spans="7:37" x14ac:dyDescent="0.15">
      <c r="G479" s="3">
        <v>478</v>
      </c>
      <c r="H479" s="187">
        <f t="shared" si="31"/>
        <v>0</v>
      </c>
      <c r="M479" s="21">
        <f>IF(OR(ISERROR(FIND(DBCS(検索!C$3),DBCS(B479))),検索!C$3=""),0,1)</f>
        <v>0</v>
      </c>
      <c r="N479" s="22">
        <f>IF(OR(ISERROR(FIND(DBCS(検索!D$3),DBCS(C479))),検索!D$3=""),0,1)</f>
        <v>0</v>
      </c>
      <c r="O479" s="22">
        <f>IF(OR(ISERROR(FIND(検索!E$3,D479)),検索!E$3=""),0,1)</f>
        <v>0</v>
      </c>
      <c r="P479" s="20">
        <f>IF(OR(ISERROR(FIND(検索!F$3,E479)),検索!F$3=""),0,1)</f>
        <v>0</v>
      </c>
      <c r="Q479" s="20">
        <f>IF(OR(ISERROR(FIND(検索!G$3,F479)),検索!G$3=""),0,1)</f>
        <v>0</v>
      </c>
      <c r="R479" s="20">
        <f>IF(OR(検索!J$3="00000",M479&amp;N479&amp;O479&amp;P479&amp;Q479&lt;&gt;検索!J$3),0,1)</f>
        <v>0</v>
      </c>
      <c r="S479" s="20">
        <f t="shared" si="32"/>
        <v>0</v>
      </c>
      <c r="T479" s="21">
        <f>IF(OR(ISERROR(FIND(DBCS(検索!C$5),DBCS(B479))),検索!C$5=""),0,1)</f>
        <v>0</v>
      </c>
      <c r="U479" s="22">
        <f>IF(OR(ISERROR(FIND(DBCS(検索!D$5),DBCS(C479))),検索!D$5=""),0,1)</f>
        <v>0</v>
      </c>
      <c r="V479" s="22">
        <f>IF(OR(ISERROR(FIND(検索!E$5,D479)),検索!E$5=""),0,1)</f>
        <v>0</v>
      </c>
      <c r="W479" s="22">
        <f>IF(OR(ISERROR(FIND(検索!F$5,E479)),検索!F$5=""),0,1)</f>
        <v>0</v>
      </c>
      <c r="X479" s="22">
        <f>IF(OR(ISERROR(FIND(検索!G$5,F479)),検索!G$5=""),0,1)</f>
        <v>0</v>
      </c>
      <c r="Y479" s="20">
        <f>IF(OR(検索!J$5="00000",T479&amp;U479&amp;V479&amp;W479&amp;X479&lt;&gt;検索!J$5),0,1)</f>
        <v>0</v>
      </c>
      <c r="Z479" s="23">
        <f t="shared" si="33"/>
        <v>0</v>
      </c>
      <c r="AA479" s="20">
        <f>IF(OR(ISERROR(FIND(DBCS(検索!C$7),DBCS(B479))),検索!C$7=""),0,1)</f>
        <v>0</v>
      </c>
      <c r="AB479" s="20">
        <f>IF(OR(ISERROR(FIND(DBCS(検索!D$7),DBCS(C479))),検索!D$7=""),0,1)</f>
        <v>0</v>
      </c>
      <c r="AC479" s="20">
        <f>IF(OR(ISERROR(FIND(検索!E$7,D479)),検索!E$7=""),0,1)</f>
        <v>0</v>
      </c>
      <c r="AD479" s="20">
        <f>IF(OR(ISERROR(FIND(検索!F$7,E479)),検索!F$7=""),0,1)</f>
        <v>0</v>
      </c>
      <c r="AE479" s="20">
        <f>IF(OR(ISERROR(FIND(検索!G$7,F479)),検索!G$7=""),0,1)</f>
        <v>0</v>
      </c>
      <c r="AF479" s="22">
        <f>IF(OR(検索!J$7="00000",AA479&amp;AB479&amp;AC479&amp;AD479&amp;AE479&lt;&gt;検索!J$7),0,1)</f>
        <v>0</v>
      </c>
      <c r="AG479" s="23">
        <f t="shared" si="34"/>
        <v>0</v>
      </c>
      <c r="AH479" s="20">
        <f>IF(検索!K$3=0,R479,S479)</f>
        <v>0</v>
      </c>
      <c r="AI479" s="20">
        <f>IF(検索!K$5=0,Y479,Z479)</f>
        <v>0</v>
      </c>
      <c r="AJ479" s="20">
        <f>IF(検索!K$7=0,AF479,AG479)</f>
        <v>0</v>
      </c>
      <c r="AK479" s="38">
        <f>IF(IF(検索!J$5="00000",AH479,IF(検索!K$4=0,AH479+AI479,AH479*AI479)*IF(AND(検索!K$6=1,検索!J$7&lt;&gt;"00000"),AJ479,1)+IF(AND(検索!K$6=0,検索!J$7&lt;&gt;"00000"),AJ479,0))&gt;0,MAX($AK$2:AK478)+1,0)</f>
        <v>0</v>
      </c>
    </row>
    <row r="480" spans="7:37" x14ac:dyDescent="0.15">
      <c r="G480" s="3">
        <v>479</v>
      </c>
      <c r="H480" s="187">
        <f t="shared" si="31"/>
        <v>0</v>
      </c>
      <c r="M480" s="21">
        <f>IF(OR(ISERROR(FIND(DBCS(検索!C$3),DBCS(B480))),検索!C$3=""),0,1)</f>
        <v>0</v>
      </c>
      <c r="N480" s="22">
        <f>IF(OR(ISERROR(FIND(DBCS(検索!D$3),DBCS(C480))),検索!D$3=""),0,1)</f>
        <v>0</v>
      </c>
      <c r="O480" s="22">
        <f>IF(OR(ISERROR(FIND(検索!E$3,D480)),検索!E$3=""),0,1)</f>
        <v>0</v>
      </c>
      <c r="P480" s="20">
        <f>IF(OR(ISERROR(FIND(検索!F$3,E480)),検索!F$3=""),0,1)</f>
        <v>0</v>
      </c>
      <c r="Q480" s="20">
        <f>IF(OR(ISERROR(FIND(検索!G$3,F480)),検索!G$3=""),0,1)</f>
        <v>0</v>
      </c>
      <c r="R480" s="20">
        <f>IF(OR(検索!J$3="00000",M480&amp;N480&amp;O480&amp;P480&amp;Q480&lt;&gt;検索!J$3),0,1)</f>
        <v>0</v>
      </c>
      <c r="S480" s="20">
        <f t="shared" si="32"/>
        <v>0</v>
      </c>
      <c r="T480" s="21">
        <f>IF(OR(ISERROR(FIND(DBCS(検索!C$5),DBCS(B480))),検索!C$5=""),0,1)</f>
        <v>0</v>
      </c>
      <c r="U480" s="22">
        <f>IF(OR(ISERROR(FIND(DBCS(検索!D$5),DBCS(C480))),検索!D$5=""),0,1)</f>
        <v>0</v>
      </c>
      <c r="V480" s="22">
        <f>IF(OR(ISERROR(FIND(検索!E$5,D480)),検索!E$5=""),0,1)</f>
        <v>0</v>
      </c>
      <c r="W480" s="22">
        <f>IF(OR(ISERROR(FIND(検索!F$5,E480)),検索!F$5=""),0,1)</f>
        <v>0</v>
      </c>
      <c r="X480" s="22">
        <f>IF(OR(ISERROR(FIND(検索!G$5,F480)),検索!G$5=""),0,1)</f>
        <v>0</v>
      </c>
      <c r="Y480" s="20">
        <f>IF(OR(検索!J$5="00000",T480&amp;U480&amp;V480&amp;W480&amp;X480&lt;&gt;検索!J$5),0,1)</f>
        <v>0</v>
      </c>
      <c r="Z480" s="23">
        <f t="shared" si="33"/>
        <v>0</v>
      </c>
      <c r="AA480" s="20">
        <f>IF(OR(ISERROR(FIND(DBCS(検索!C$7),DBCS(B480))),検索!C$7=""),0,1)</f>
        <v>0</v>
      </c>
      <c r="AB480" s="20">
        <f>IF(OR(ISERROR(FIND(DBCS(検索!D$7),DBCS(C480))),検索!D$7=""),0,1)</f>
        <v>0</v>
      </c>
      <c r="AC480" s="20">
        <f>IF(OR(ISERROR(FIND(検索!E$7,D480)),検索!E$7=""),0,1)</f>
        <v>0</v>
      </c>
      <c r="AD480" s="20">
        <f>IF(OR(ISERROR(FIND(検索!F$7,E480)),検索!F$7=""),0,1)</f>
        <v>0</v>
      </c>
      <c r="AE480" s="20">
        <f>IF(OR(ISERROR(FIND(検索!G$7,F480)),検索!G$7=""),0,1)</f>
        <v>0</v>
      </c>
      <c r="AF480" s="22">
        <f>IF(OR(検索!J$7="00000",AA480&amp;AB480&amp;AC480&amp;AD480&amp;AE480&lt;&gt;検索!J$7),0,1)</f>
        <v>0</v>
      </c>
      <c r="AG480" s="23">
        <f t="shared" si="34"/>
        <v>0</v>
      </c>
      <c r="AH480" s="20">
        <f>IF(検索!K$3=0,R480,S480)</f>
        <v>0</v>
      </c>
      <c r="AI480" s="20">
        <f>IF(検索!K$5=0,Y480,Z480)</f>
        <v>0</v>
      </c>
      <c r="AJ480" s="20">
        <f>IF(検索!K$7=0,AF480,AG480)</f>
        <v>0</v>
      </c>
      <c r="AK480" s="38">
        <f>IF(IF(検索!J$5="00000",AH480,IF(検索!K$4=0,AH480+AI480,AH480*AI480)*IF(AND(検索!K$6=1,検索!J$7&lt;&gt;"00000"),AJ480,1)+IF(AND(検索!K$6=0,検索!J$7&lt;&gt;"00000"),AJ480,0))&gt;0,MAX($AK$2:AK479)+1,0)</f>
        <v>0</v>
      </c>
    </row>
    <row r="481" spans="7:37" x14ac:dyDescent="0.15">
      <c r="G481" s="3">
        <v>480</v>
      </c>
      <c r="H481" s="187">
        <f t="shared" si="31"/>
        <v>0</v>
      </c>
      <c r="M481" s="21">
        <f>IF(OR(ISERROR(FIND(DBCS(検索!C$3),DBCS(B481))),検索!C$3=""),0,1)</f>
        <v>0</v>
      </c>
      <c r="N481" s="22">
        <f>IF(OR(ISERROR(FIND(DBCS(検索!D$3),DBCS(C481))),検索!D$3=""),0,1)</f>
        <v>0</v>
      </c>
      <c r="O481" s="22">
        <f>IF(OR(ISERROR(FIND(検索!E$3,D481)),検索!E$3=""),0,1)</f>
        <v>0</v>
      </c>
      <c r="P481" s="20">
        <f>IF(OR(ISERROR(FIND(検索!F$3,E481)),検索!F$3=""),0,1)</f>
        <v>0</v>
      </c>
      <c r="Q481" s="20">
        <f>IF(OR(ISERROR(FIND(検索!G$3,F481)),検索!G$3=""),0,1)</f>
        <v>0</v>
      </c>
      <c r="R481" s="20">
        <f>IF(OR(検索!J$3="00000",M481&amp;N481&amp;O481&amp;P481&amp;Q481&lt;&gt;検索!J$3),0,1)</f>
        <v>0</v>
      </c>
      <c r="S481" s="20">
        <f t="shared" si="32"/>
        <v>0</v>
      </c>
      <c r="T481" s="21">
        <f>IF(OR(ISERROR(FIND(DBCS(検索!C$5),DBCS(B481))),検索!C$5=""),0,1)</f>
        <v>0</v>
      </c>
      <c r="U481" s="22">
        <f>IF(OR(ISERROR(FIND(DBCS(検索!D$5),DBCS(C481))),検索!D$5=""),0,1)</f>
        <v>0</v>
      </c>
      <c r="V481" s="22">
        <f>IF(OR(ISERROR(FIND(検索!E$5,D481)),検索!E$5=""),0,1)</f>
        <v>0</v>
      </c>
      <c r="W481" s="22">
        <f>IF(OR(ISERROR(FIND(検索!F$5,E481)),検索!F$5=""),0,1)</f>
        <v>0</v>
      </c>
      <c r="X481" s="22">
        <f>IF(OR(ISERROR(FIND(検索!G$5,F481)),検索!G$5=""),0,1)</f>
        <v>0</v>
      </c>
      <c r="Y481" s="20">
        <f>IF(OR(検索!J$5="00000",T481&amp;U481&amp;V481&amp;W481&amp;X481&lt;&gt;検索!J$5),0,1)</f>
        <v>0</v>
      </c>
      <c r="Z481" s="23">
        <f t="shared" si="33"/>
        <v>0</v>
      </c>
      <c r="AA481" s="20">
        <f>IF(OR(ISERROR(FIND(DBCS(検索!C$7),DBCS(B481))),検索!C$7=""),0,1)</f>
        <v>0</v>
      </c>
      <c r="AB481" s="20">
        <f>IF(OR(ISERROR(FIND(DBCS(検索!D$7),DBCS(C481))),検索!D$7=""),0,1)</f>
        <v>0</v>
      </c>
      <c r="AC481" s="20">
        <f>IF(OR(ISERROR(FIND(検索!E$7,D481)),検索!E$7=""),0,1)</f>
        <v>0</v>
      </c>
      <c r="AD481" s="20">
        <f>IF(OR(ISERROR(FIND(検索!F$7,E481)),検索!F$7=""),0,1)</f>
        <v>0</v>
      </c>
      <c r="AE481" s="20">
        <f>IF(OR(ISERROR(FIND(検索!G$7,F481)),検索!G$7=""),0,1)</f>
        <v>0</v>
      </c>
      <c r="AF481" s="22">
        <f>IF(OR(検索!J$7="00000",AA481&amp;AB481&amp;AC481&amp;AD481&amp;AE481&lt;&gt;検索!J$7),0,1)</f>
        <v>0</v>
      </c>
      <c r="AG481" s="23">
        <f t="shared" si="34"/>
        <v>0</v>
      </c>
      <c r="AH481" s="20">
        <f>IF(検索!K$3=0,R481,S481)</f>
        <v>0</v>
      </c>
      <c r="AI481" s="20">
        <f>IF(検索!K$5=0,Y481,Z481)</f>
        <v>0</v>
      </c>
      <c r="AJ481" s="20">
        <f>IF(検索!K$7=0,AF481,AG481)</f>
        <v>0</v>
      </c>
      <c r="AK481" s="38">
        <f>IF(IF(検索!J$5="00000",AH481,IF(検索!K$4=0,AH481+AI481,AH481*AI481)*IF(AND(検索!K$6=1,検索!J$7&lt;&gt;"00000"),AJ481,1)+IF(AND(検索!K$6=0,検索!J$7&lt;&gt;"00000"),AJ481,0))&gt;0,MAX($AK$2:AK480)+1,0)</f>
        <v>0</v>
      </c>
    </row>
    <row r="482" spans="7:37" x14ac:dyDescent="0.15">
      <c r="G482" s="3">
        <v>481</v>
      </c>
      <c r="H482" s="187">
        <f t="shared" si="31"/>
        <v>0</v>
      </c>
      <c r="M482" s="21">
        <f>IF(OR(ISERROR(FIND(DBCS(検索!C$3),DBCS(B482))),検索!C$3=""),0,1)</f>
        <v>0</v>
      </c>
      <c r="N482" s="22">
        <f>IF(OR(ISERROR(FIND(DBCS(検索!D$3),DBCS(C482))),検索!D$3=""),0,1)</f>
        <v>0</v>
      </c>
      <c r="O482" s="22">
        <f>IF(OR(ISERROR(FIND(検索!E$3,D482)),検索!E$3=""),0,1)</f>
        <v>0</v>
      </c>
      <c r="P482" s="20">
        <f>IF(OR(ISERROR(FIND(検索!F$3,E482)),検索!F$3=""),0,1)</f>
        <v>0</v>
      </c>
      <c r="Q482" s="20">
        <f>IF(OR(ISERROR(FIND(検索!G$3,F482)),検索!G$3=""),0,1)</f>
        <v>0</v>
      </c>
      <c r="R482" s="20">
        <f>IF(OR(検索!J$3="00000",M482&amp;N482&amp;O482&amp;P482&amp;Q482&lt;&gt;検索!J$3),0,1)</f>
        <v>0</v>
      </c>
      <c r="S482" s="20">
        <f t="shared" si="32"/>
        <v>0</v>
      </c>
      <c r="T482" s="21">
        <f>IF(OR(ISERROR(FIND(DBCS(検索!C$5),DBCS(B482))),検索!C$5=""),0,1)</f>
        <v>0</v>
      </c>
      <c r="U482" s="22">
        <f>IF(OR(ISERROR(FIND(DBCS(検索!D$5),DBCS(C482))),検索!D$5=""),0,1)</f>
        <v>0</v>
      </c>
      <c r="V482" s="22">
        <f>IF(OR(ISERROR(FIND(検索!E$5,D482)),検索!E$5=""),0,1)</f>
        <v>0</v>
      </c>
      <c r="W482" s="22">
        <f>IF(OR(ISERROR(FIND(検索!F$5,E482)),検索!F$5=""),0,1)</f>
        <v>0</v>
      </c>
      <c r="X482" s="22">
        <f>IF(OR(ISERROR(FIND(検索!G$5,F482)),検索!G$5=""),0,1)</f>
        <v>0</v>
      </c>
      <c r="Y482" s="20">
        <f>IF(OR(検索!J$5="00000",T482&amp;U482&amp;V482&amp;W482&amp;X482&lt;&gt;検索!J$5),0,1)</f>
        <v>0</v>
      </c>
      <c r="Z482" s="23">
        <f t="shared" si="33"/>
        <v>0</v>
      </c>
      <c r="AA482" s="20">
        <f>IF(OR(ISERROR(FIND(DBCS(検索!C$7),DBCS(B482))),検索!C$7=""),0,1)</f>
        <v>0</v>
      </c>
      <c r="AB482" s="20">
        <f>IF(OR(ISERROR(FIND(DBCS(検索!D$7),DBCS(C482))),検索!D$7=""),0,1)</f>
        <v>0</v>
      </c>
      <c r="AC482" s="20">
        <f>IF(OR(ISERROR(FIND(検索!E$7,D482)),検索!E$7=""),0,1)</f>
        <v>0</v>
      </c>
      <c r="AD482" s="20">
        <f>IF(OR(ISERROR(FIND(検索!F$7,E482)),検索!F$7=""),0,1)</f>
        <v>0</v>
      </c>
      <c r="AE482" s="20">
        <f>IF(OR(ISERROR(FIND(検索!G$7,F482)),検索!G$7=""),0,1)</f>
        <v>0</v>
      </c>
      <c r="AF482" s="22">
        <f>IF(OR(検索!J$7="00000",AA482&amp;AB482&amp;AC482&amp;AD482&amp;AE482&lt;&gt;検索!J$7),0,1)</f>
        <v>0</v>
      </c>
      <c r="AG482" s="23">
        <f t="shared" si="34"/>
        <v>0</v>
      </c>
      <c r="AH482" s="20">
        <f>IF(検索!K$3=0,R482,S482)</f>
        <v>0</v>
      </c>
      <c r="AI482" s="20">
        <f>IF(検索!K$5=0,Y482,Z482)</f>
        <v>0</v>
      </c>
      <c r="AJ482" s="20">
        <f>IF(検索!K$7=0,AF482,AG482)</f>
        <v>0</v>
      </c>
      <c r="AK482" s="38">
        <f>IF(IF(検索!J$5="00000",AH482,IF(検索!K$4=0,AH482+AI482,AH482*AI482)*IF(AND(検索!K$6=1,検索!J$7&lt;&gt;"00000"),AJ482,1)+IF(AND(検索!K$6=0,検索!J$7&lt;&gt;"00000"),AJ482,0))&gt;0,MAX($AK$2:AK481)+1,0)</f>
        <v>0</v>
      </c>
    </row>
    <row r="483" spans="7:37" x14ac:dyDescent="0.15">
      <c r="G483" s="3">
        <v>482</v>
      </c>
      <c r="H483" s="187">
        <f t="shared" si="31"/>
        <v>0</v>
      </c>
      <c r="M483" s="21">
        <f>IF(OR(ISERROR(FIND(DBCS(検索!C$3),DBCS(B483))),検索!C$3=""),0,1)</f>
        <v>0</v>
      </c>
      <c r="N483" s="22">
        <f>IF(OR(ISERROR(FIND(DBCS(検索!D$3),DBCS(C483))),検索!D$3=""),0,1)</f>
        <v>0</v>
      </c>
      <c r="O483" s="22">
        <f>IF(OR(ISERROR(FIND(検索!E$3,D483)),検索!E$3=""),0,1)</f>
        <v>0</v>
      </c>
      <c r="P483" s="20">
        <f>IF(OR(ISERROR(FIND(検索!F$3,E483)),検索!F$3=""),0,1)</f>
        <v>0</v>
      </c>
      <c r="Q483" s="20">
        <f>IF(OR(ISERROR(FIND(検索!G$3,F483)),検索!G$3=""),0,1)</f>
        <v>0</v>
      </c>
      <c r="R483" s="20">
        <f>IF(OR(検索!J$3="00000",M483&amp;N483&amp;O483&amp;P483&amp;Q483&lt;&gt;検索!J$3),0,1)</f>
        <v>0</v>
      </c>
      <c r="S483" s="20">
        <f t="shared" si="32"/>
        <v>0</v>
      </c>
      <c r="T483" s="21">
        <f>IF(OR(ISERROR(FIND(DBCS(検索!C$5),DBCS(B483))),検索!C$5=""),0,1)</f>
        <v>0</v>
      </c>
      <c r="U483" s="22">
        <f>IF(OR(ISERROR(FIND(DBCS(検索!D$5),DBCS(C483))),検索!D$5=""),0,1)</f>
        <v>0</v>
      </c>
      <c r="V483" s="22">
        <f>IF(OR(ISERROR(FIND(検索!E$5,D483)),検索!E$5=""),0,1)</f>
        <v>0</v>
      </c>
      <c r="W483" s="22">
        <f>IF(OR(ISERROR(FIND(検索!F$5,E483)),検索!F$5=""),0,1)</f>
        <v>0</v>
      </c>
      <c r="X483" s="22">
        <f>IF(OR(ISERROR(FIND(検索!G$5,F483)),検索!G$5=""),0,1)</f>
        <v>0</v>
      </c>
      <c r="Y483" s="20">
        <f>IF(OR(検索!J$5="00000",T483&amp;U483&amp;V483&amp;W483&amp;X483&lt;&gt;検索!J$5),0,1)</f>
        <v>0</v>
      </c>
      <c r="Z483" s="23">
        <f t="shared" si="33"/>
        <v>0</v>
      </c>
      <c r="AA483" s="20">
        <f>IF(OR(ISERROR(FIND(DBCS(検索!C$7),DBCS(B483))),検索!C$7=""),0,1)</f>
        <v>0</v>
      </c>
      <c r="AB483" s="20">
        <f>IF(OR(ISERROR(FIND(DBCS(検索!D$7),DBCS(C483))),検索!D$7=""),0,1)</f>
        <v>0</v>
      </c>
      <c r="AC483" s="20">
        <f>IF(OR(ISERROR(FIND(検索!E$7,D483)),検索!E$7=""),0,1)</f>
        <v>0</v>
      </c>
      <c r="AD483" s="20">
        <f>IF(OR(ISERROR(FIND(検索!F$7,E483)),検索!F$7=""),0,1)</f>
        <v>0</v>
      </c>
      <c r="AE483" s="20">
        <f>IF(OR(ISERROR(FIND(検索!G$7,F483)),検索!G$7=""),0,1)</f>
        <v>0</v>
      </c>
      <c r="AF483" s="22">
        <f>IF(OR(検索!J$7="00000",AA483&amp;AB483&amp;AC483&amp;AD483&amp;AE483&lt;&gt;検索!J$7),0,1)</f>
        <v>0</v>
      </c>
      <c r="AG483" s="23">
        <f t="shared" si="34"/>
        <v>0</v>
      </c>
      <c r="AH483" s="20">
        <f>IF(検索!K$3=0,R483,S483)</f>
        <v>0</v>
      </c>
      <c r="AI483" s="20">
        <f>IF(検索!K$5=0,Y483,Z483)</f>
        <v>0</v>
      </c>
      <c r="AJ483" s="20">
        <f>IF(検索!K$7=0,AF483,AG483)</f>
        <v>0</v>
      </c>
      <c r="AK483" s="38">
        <f>IF(IF(検索!J$5="00000",AH483,IF(検索!K$4=0,AH483+AI483,AH483*AI483)*IF(AND(検索!K$6=1,検索!J$7&lt;&gt;"00000"),AJ483,1)+IF(AND(検索!K$6=0,検索!J$7&lt;&gt;"00000"),AJ483,0))&gt;0,MAX($AK$2:AK482)+1,0)</f>
        <v>0</v>
      </c>
    </row>
    <row r="484" spans="7:37" x14ac:dyDescent="0.15">
      <c r="G484" s="3">
        <v>483</v>
      </c>
      <c r="H484" s="187">
        <f t="shared" si="31"/>
        <v>0</v>
      </c>
      <c r="M484" s="21">
        <f>IF(OR(ISERROR(FIND(DBCS(検索!C$3),DBCS(B484))),検索!C$3=""),0,1)</f>
        <v>0</v>
      </c>
      <c r="N484" s="22">
        <f>IF(OR(ISERROR(FIND(DBCS(検索!D$3),DBCS(C484))),検索!D$3=""),0,1)</f>
        <v>0</v>
      </c>
      <c r="O484" s="22">
        <f>IF(OR(ISERROR(FIND(検索!E$3,D484)),検索!E$3=""),0,1)</f>
        <v>0</v>
      </c>
      <c r="P484" s="20">
        <f>IF(OR(ISERROR(FIND(検索!F$3,E484)),検索!F$3=""),0,1)</f>
        <v>0</v>
      </c>
      <c r="Q484" s="20">
        <f>IF(OR(ISERROR(FIND(検索!G$3,F484)),検索!G$3=""),0,1)</f>
        <v>0</v>
      </c>
      <c r="R484" s="20">
        <f>IF(OR(検索!J$3="00000",M484&amp;N484&amp;O484&amp;P484&amp;Q484&lt;&gt;検索!J$3),0,1)</f>
        <v>0</v>
      </c>
      <c r="S484" s="20">
        <f t="shared" si="32"/>
        <v>0</v>
      </c>
      <c r="T484" s="21">
        <f>IF(OR(ISERROR(FIND(DBCS(検索!C$5),DBCS(B484))),検索!C$5=""),0,1)</f>
        <v>0</v>
      </c>
      <c r="U484" s="22">
        <f>IF(OR(ISERROR(FIND(DBCS(検索!D$5),DBCS(C484))),検索!D$5=""),0,1)</f>
        <v>0</v>
      </c>
      <c r="V484" s="22">
        <f>IF(OR(ISERROR(FIND(検索!E$5,D484)),検索!E$5=""),0,1)</f>
        <v>0</v>
      </c>
      <c r="W484" s="22">
        <f>IF(OR(ISERROR(FIND(検索!F$5,E484)),検索!F$5=""),0,1)</f>
        <v>0</v>
      </c>
      <c r="X484" s="22">
        <f>IF(OR(ISERROR(FIND(検索!G$5,F484)),検索!G$5=""),0,1)</f>
        <v>0</v>
      </c>
      <c r="Y484" s="20">
        <f>IF(OR(検索!J$5="00000",T484&amp;U484&amp;V484&amp;W484&amp;X484&lt;&gt;検索!J$5),0,1)</f>
        <v>0</v>
      </c>
      <c r="Z484" s="23">
        <f t="shared" si="33"/>
        <v>0</v>
      </c>
      <c r="AA484" s="20">
        <f>IF(OR(ISERROR(FIND(DBCS(検索!C$7),DBCS(B484))),検索!C$7=""),0,1)</f>
        <v>0</v>
      </c>
      <c r="AB484" s="20">
        <f>IF(OR(ISERROR(FIND(DBCS(検索!D$7),DBCS(C484))),検索!D$7=""),0,1)</f>
        <v>0</v>
      </c>
      <c r="AC484" s="20">
        <f>IF(OR(ISERROR(FIND(検索!E$7,D484)),検索!E$7=""),0,1)</f>
        <v>0</v>
      </c>
      <c r="AD484" s="20">
        <f>IF(OR(ISERROR(FIND(検索!F$7,E484)),検索!F$7=""),0,1)</f>
        <v>0</v>
      </c>
      <c r="AE484" s="20">
        <f>IF(OR(ISERROR(FIND(検索!G$7,F484)),検索!G$7=""),0,1)</f>
        <v>0</v>
      </c>
      <c r="AF484" s="22">
        <f>IF(OR(検索!J$7="00000",AA484&amp;AB484&amp;AC484&amp;AD484&amp;AE484&lt;&gt;検索!J$7),0,1)</f>
        <v>0</v>
      </c>
      <c r="AG484" s="23">
        <f t="shared" si="34"/>
        <v>0</v>
      </c>
      <c r="AH484" s="20">
        <f>IF(検索!K$3=0,R484,S484)</f>
        <v>0</v>
      </c>
      <c r="AI484" s="20">
        <f>IF(検索!K$5=0,Y484,Z484)</f>
        <v>0</v>
      </c>
      <c r="AJ484" s="20">
        <f>IF(検索!K$7=0,AF484,AG484)</f>
        <v>0</v>
      </c>
      <c r="AK484" s="38">
        <f>IF(IF(検索!J$5="00000",AH484,IF(検索!K$4=0,AH484+AI484,AH484*AI484)*IF(AND(検索!K$6=1,検索!J$7&lt;&gt;"00000"),AJ484,1)+IF(AND(検索!K$6=0,検索!J$7&lt;&gt;"00000"),AJ484,0))&gt;0,MAX($AK$2:AK483)+1,0)</f>
        <v>0</v>
      </c>
    </row>
    <row r="485" spans="7:37" x14ac:dyDescent="0.15">
      <c r="G485" s="3">
        <v>484</v>
      </c>
      <c r="H485" s="187">
        <f t="shared" si="31"/>
        <v>0</v>
      </c>
      <c r="M485" s="21">
        <f>IF(OR(ISERROR(FIND(DBCS(検索!C$3),DBCS(B485))),検索!C$3=""),0,1)</f>
        <v>0</v>
      </c>
      <c r="N485" s="22">
        <f>IF(OR(ISERROR(FIND(DBCS(検索!D$3),DBCS(C485))),検索!D$3=""),0,1)</f>
        <v>0</v>
      </c>
      <c r="O485" s="22">
        <f>IF(OR(ISERROR(FIND(検索!E$3,D485)),検索!E$3=""),0,1)</f>
        <v>0</v>
      </c>
      <c r="P485" s="20">
        <f>IF(OR(ISERROR(FIND(検索!F$3,E485)),検索!F$3=""),0,1)</f>
        <v>0</v>
      </c>
      <c r="Q485" s="20">
        <f>IF(OR(ISERROR(FIND(検索!G$3,F485)),検索!G$3=""),0,1)</f>
        <v>0</v>
      </c>
      <c r="R485" s="20">
        <f>IF(OR(検索!J$3="00000",M485&amp;N485&amp;O485&amp;P485&amp;Q485&lt;&gt;検索!J$3),0,1)</f>
        <v>0</v>
      </c>
      <c r="S485" s="20">
        <f t="shared" si="32"/>
        <v>0</v>
      </c>
      <c r="T485" s="21">
        <f>IF(OR(ISERROR(FIND(DBCS(検索!C$5),DBCS(B485))),検索!C$5=""),0,1)</f>
        <v>0</v>
      </c>
      <c r="U485" s="22">
        <f>IF(OR(ISERROR(FIND(DBCS(検索!D$5),DBCS(C485))),検索!D$5=""),0,1)</f>
        <v>0</v>
      </c>
      <c r="V485" s="22">
        <f>IF(OR(ISERROR(FIND(検索!E$5,D485)),検索!E$5=""),0,1)</f>
        <v>0</v>
      </c>
      <c r="W485" s="22">
        <f>IF(OR(ISERROR(FIND(検索!F$5,E485)),検索!F$5=""),0,1)</f>
        <v>0</v>
      </c>
      <c r="X485" s="22">
        <f>IF(OR(ISERROR(FIND(検索!G$5,F485)),検索!G$5=""),0,1)</f>
        <v>0</v>
      </c>
      <c r="Y485" s="20">
        <f>IF(OR(検索!J$5="00000",T485&amp;U485&amp;V485&amp;W485&amp;X485&lt;&gt;検索!J$5),0,1)</f>
        <v>0</v>
      </c>
      <c r="Z485" s="23">
        <f t="shared" si="33"/>
        <v>0</v>
      </c>
      <c r="AA485" s="20">
        <f>IF(OR(ISERROR(FIND(DBCS(検索!C$7),DBCS(B485))),検索!C$7=""),0,1)</f>
        <v>0</v>
      </c>
      <c r="AB485" s="20">
        <f>IF(OR(ISERROR(FIND(DBCS(検索!D$7),DBCS(C485))),検索!D$7=""),0,1)</f>
        <v>0</v>
      </c>
      <c r="AC485" s="20">
        <f>IF(OR(ISERROR(FIND(検索!E$7,D485)),検索!E$7=""),0,1)</f>
        <v>0</v>
      </c>
      <c r="AD485" s="20">
        <f>IF(OR(ISERROR(FIND(検索!F$7,E485)),検索!F$7=""),0,1)</f>
        <v>0</v>
      </c>
      <c r="AE485" s="20">
        <f>IF(OR(ISERROR(FIND(検索!G$7,F485)),検索!G$7=""),0,1)</f>
        <v>0</v>
      </c>
      <c r="AF485" s="22">
        <f>IF(OR(検索!J$7="00000",AA485&amp;AB485&amp;AC485&amp;AD485&amp;AE485&lt;&gt;検索!J$7),0,1)</f>
        <v>0</v>
      </c>
      <c r="AG485" s="23">
        <f t="shared" si="34"/>
        <v>0</v>
      </c>
      <c r="AH485" s="20">
        <f>IF(検索!K$3=0,R485,S485)</f>
        <v>0</v>
      </c>
      <c r="AI485" s="20">
        <f>IF(検索!K$5=0,Y485,Z485)</f>
        <v>0</v>
      </c>
      <c r="AJ485" s="20">
        <f>IF(検索!K$7=0,AF485,AG485)</f>
        <v>0</v>
      </c>
      <c r="AK485" s="38">
        <f>IF(IF(検索!J$5="00000",AH485,IF(検索!K$4=0,AH485+AI485,AH485*AI485)*IF(AND(検索!K$6=1,検索!J$7&lt;&gt;"00000"),AJ485,1)+IF(AND(検索!K$6=0,検索!J$7&lt;&gt;"00000"),AJ485,0))&gt;0,MAX($AK$2:AK484)+1,0)</f>
        <v>0</v>
      </c>
    </row>
    <row r="486" spans="7:37" x14ac:dyDescent="0.15">
      <c r="G486" s="3">
        <v>485</v>
      </c>
      <c r="H486" s="187">
        <f t="shared" si="31"/>
        <v>0</v>
      </c>
      <c r="M486" s="21">
        <f>IF(OR(ISERROR(FIND(DBCS(検索!C$3),DBCS(B486))),検索!C$3=""),0,1)</f>
        <v>0</v>
      </c>
      <c r="N486" s="22">
        <f>IF(OR(ISERROR(FIND(DBCS(検索!D$3),DBCS(C486))),検索!D$3=""),0,1)</f>
        <v>0</v>
      </c>
      <c r="O486" s="22">
        <f>IF(OR(ISERROR(FIND(検索!E$3,D486)),検索!E$3=""),0,1)</f>
        <v>0</v>
      </c>
      <c r="P486" s="20">
        <f>IF(OR(ISERROR(FIND(検索!F$3,E486)),検索!F$3=""),0,1)</f>
        <v>0</v>
      </c>
      <c r="Q486" s="20">
        <f>IF(OR(ISERROR(FIND(検索!G$3,F486)),検索!G$3=""),0,1)</f>
        <v>0</v>
      </c>
      <c r="R486" s="20">
        <f>IF(OR(検索!J$3="00000",M486&amp;N486&amp;O486&amp;P486&amp;Q486&lt;&gt;検索!J$3),0,1)</f>
        <v>0</v>
      </c>
      <c r="S486" s="20">
        <f t="shared" si="32"/>
        <v>0</v>
      </c>
      <c r="T486" s="21">
        <f>IF(OR(ISERROR(FIND(DBCS(検索!C$5),DBCS(B486))),検索!C$5=""),0,1)</f>
        <v>0</v>
      </c>
      <c r="U486" s="22">
        <f>IF(OR(ISERROR(FIND(DBCS(検索!D$5),DBCS(C486))),検索!D$5=""),0,1)</f>
        <v>0</v>
      </c>
      <c r="V486" s="22">
        <f>IF(OR(ISERROR(FIND(検索!E$5,D486)),検索!E$5=""),0,1)</f>
        <v>0</v>
      </c>
      <c r="W486" s="22">
        <f>IF(OR(ISERROR(FIND(検索!F$5,E486)),検索!F$5=""),0,1)</f>
        <v>0</v>
      </c>
      <c r="X486" s="22">
        <f>IF(OR(ISERROR(FIND(検索!G$5,F486)),検索!G$5=""),0,1)</f>
        <v>0</v>
      </c>
      <c r="Y486" s="20">
        <f>IF(OR(検索!J$5="00000",T486&amp;U486&amp;V486&amp;W486&amp;X486&lt;&gt;検索!J$5),0,1)</f>
        <v>0</v>
      </c>
      <c r="Z486" s="23">
        <f t="shared" si="33"/>
        <v>0</v>
      </c>
      <c r="AA486" s="20">
        <f>IF(OR(ISERROR(FIND(DBCS(検索!C$7),DBCS(B486))),検索!C$7=""),0,1)</f>
        <v>0</v>
      </c>
      <c r="AB486" s="20">
        <f>IF(OR(ISERROR(FIND(DBCS(検索!D$7),DBCS(C486))),検索!D$7=""),0,1)</f>
        <v>0</v>
      </c>
      <c r="AC486" s="20">
        <f>IF(OR(ISERROR(FIND(検索!E$7,D486)),検索!E$7=""),0,1)</f>
        <v>0</v>
      </c>
      <c r="AD486" s="20">
        <f>IF(OR(ISERROR(FIND(検索!F$7,E486)),検索!F$7=""),0,1)</f>
        <v>0</v>
      </c>
      <c r="AE486" s="20">
        <f>IF(OR(ISERROR(FIND(検索!G$7,F486)),検索!G$7=""),0,1)</f>
        <v>0</v>
      </c>
      <c r="AF486" s="22">
        <f>IF(OR(検索!J$7="00000",AA486&amp;AB486&amp;AC486&amp;AD486&amp;AE486&lt;&gt;検索!J$7),0,1)</f>
        <v>0</v>
      </c>
      <c r="AG486" s="23">
        <f t="shared" si="34"/>
        <v>0</v>
      </c>
      <c r="AH486" s="20">
        <f>IF(検索!K$3=0,R486,S486)</f>
        <v>0</v>
      </c>
      <c r="AI486" s="20">
        <f>IF(検索!K$5=0,Y486,Z486)</f>
        <v>0</v>
      </c>
      <c r="AJ486" s="20">
        <f>IF(検索!K$7=0,AF486,AG486)</f>
        <v>0</v>
      </c>
      <c r="AK486" s="38">
        <f>IF(IF(検索!J$5="00000",AH486,IF(検索!K$4=0,AH486+AI486,AH486*AI486)*IF(AND(検索!K$6=1,検索!J$7&lt;&gt;"00000"),AJ486,1)+IF(AND(検索!K$6=0,検索!J$7&lt;&gt;"00000"),AJ486,0))&gt;0,MAX($AK$2:AK485)+1,0)</f>
        <v>0</v>
      </c>
    </row>
    <row r="487" spans="7:37" x14ac:dyDescent="0.15">
      <c r="G487" s="3">
        <v>486</v>
      </c>
      <c r="H487" s="187">
        <f t="shared" si="31"/>
        <v>0</v>
      </c>
      <c r="M487" s="21">
        <f>IF(OR(ISERROR(FIND(DBCS(検索!C$3),DBCS(B487))),検索!C$3=""),0,1)</f>
        <v>0</v>
      </c>
      <c r="N487" s="22">
        <f>IF(OR(ISERROR(FIND(DBCS(検索!D$3),DBCS(C487))),検索!D$3=""),0,1)</f>
        <v>0</v>
      </c>
      <c r="O487" s="22">
        <f>IF(OR(ISERROR(FIND(検索!E$3,D487)),検索!E$3=""),0,1)</f>
        <v>0</v>
      </c>
      <c r="P487" s="20">
        <f>IF(OR(ISERROR(FIND(検索!F$3,E487)),検索!F$3=""),0,1)</f>
        <v>0</v>
      </c>
      <c r="Q487" s="20">
        <f>IF(OR(ISERROR(FIND(検索!G$3,F487)),検索!G$3=""),0,1)</f>
        <v>0</v>
      </c>
      <c r="R487" s="20">
        <f>IF(OR(検索!J$3="00000",M487&amp;N487&amp;O487&amp;P487&amp;Q487&lt;&gt;検索!J$3),0,1)</f>
        <v>0</v>
      </c>
      <c r="S487" s="20">
        <f t="shared" si="32"/>
        <v>0</v>
      </c>
      <c r="T487" s="21">
        <f>IF(OR(ISERROR(FIND(DBCS(検索!C$5),DBCS(B487))),検索!C$5=""),0,1)</f>
        <v>0</v>
      </c>
      <c r="U487" s="22">
        <f>IF(OR(ISERROR(FIND(DBCS(検索!D$5),DBCS(C487))),検索!D$5=""),0,1)</f>
        <v>0</v>
      </c>
      <c r="V487" s="22">
        <f>IF(OR(ISERROR(FIND(検索!E$5,D487)),検索!E$5=""),0,1)</f>
        <v>0</v>
      </c>
      <c r="W487" s="22">
        <f>IF(OR(ISERROR(FIND(検索!F$5,E487)),検索!F$5=""),0,1)</f>
        <v>0</v>
      </c>
      <c r="X487" s="22">
        <f>IF(OR(ISERROR(FIND(検索!G$5,F487)),検索!G$5=""),0,1)</f>
        <v>0</v>
      </c>
      <c r="Y487" s="20">
        <f>IF(OR(検索!J$5="00000",T487&amp;U487&amp;V487&amp;W487&amp;X487&lt;&gt;検索!J$5),0,1)</f>
        <v>0</v>
      </c>
      <c r="Z487" s="23">
        <f t="shared" si="33"/>
        <v>0</v>
      </c>
      <c r="AA487" s="20">
        <f>IF(OR(ISERROR(FIND(DBCS(検索!C$7),DBCS(B487))),検索!C$7=""),0,1)</f>
        <v>0</v>
      </c>
      <c r="AB487" s="20">
        <f>IF(OR(ISERROR(FIND(DBCS(検索!D$7),DBCS(C487))),検索!D$7=""),0,1)</f>
        <v>0</v>
      </c>
      <c r="AC487" s="20">
        <f>IF(OR(ISERROR(FIND(検索!E$7,D487)),検索!E$7=""),0,1)</f>
        <v>0</v>
      </c>
      <c r="AD487" s="20">
        <f>IF(OR(ISERROR(FIND(検索!F$7,E487)),検索!F$7=""),0,1)</f>
        <v>0</v>
      </c>
      <c r="AE487" s="20">
        <f>IF(OR(ISERROR(FIND(検索!G$7,F487)),検索!G$7=""),0,1)</f>
        <v>0</v>
      </c>
      <c r="AF487" s="22">
        <f>IF(OR(検索!J$7="00000",AA487&amp;AB487&amp;AC487&amp;AD487&amp;AE487&lt;&gt;検索!J$7),0,1)</f>
        <v>0</v>
      </c>
      <c r="AG487" s="23">
        <f t="shared" si="34"/>
        <v>0</v>
      </c>
      <c r="AH487" s="20">
        <f>IF(検索!K$3=0,R487,S487)</f>
        <v>0</v>
      </c>
      <c r="AI487" s="20">
        <f>IF(検索!K$5=0,Y487,Z487)</f>
        <v>0</v>
      </c>
      <c r="AJ487" s="20">
        <f>IF(検索!K$7=0,AF487,AG487)</f>
        <v>0</v>
      </c>
      <c r="AK487" s="38">
        <f>IF(IF(検索!J$5="00000",AH487,IF(検索!K$4=0,AH487+AI487,AH487*AI487)*IF(AND(検索!K$6=1,検索!J$7&lt;&gt;"00000"),AJ487,1)+IF(AND(検索!K$6=0,検索!J$7&lt;&gt;"00000"),AJ487,0))&gt;0,MAX($AK$2:AK486)+1,0)</f>
        <v>0</v>
      </c>
    </row>
    <row r="488" spans="7:37" x14ac:dyDescent="0.15">
      <c r="G488" s="3">
        <v>487</v>
      </c>
      <c r="H488" s="187">
        <f t="shared" si="31"/>
        <v>0</v>
      </c>
      <c r="M488" s="21">
        <f>IF(OR(ISERROR(FIND(DBCS(検索!C$3),DBCS(B488))),検索!C$3=""),0,1)</f>
        <v>0</v>
      </c>
      <c r="N488" s="22">
        <f>IF(OR(ISERROR(FIND(DBCS(検索!D$3),DBCS(C488))),検索!D$3=""),0,1)</f>
        <v>0</v>
      </c>
      <c r="O488" s="22">
        <f>IF(OR(ISERROR(FIND(検索!E$3,D488)),検索!E$3=""),0,1)</f>
        <v>0</v>
      </c>
      <c r="P488" s="20">
        <f>IF(OR(ISERROR(FIND(検索!F$3,E488)),検索!F$3=""),0,1)</f>
        <v>0</v>
      </c>
      <c r="Q488" s="20">
        <f>IF(OR(ISERROR(FIND(検索!G$3,F488)),検索!G$3=""),0,1)</f>
        <v>0</v>
      </c>
      <c r="R488" s="20">
        <f>IF(OR(検索!J$3="00000",M488&amp;N488&amp;O488&amp;P488&amp;Q488&lt;&gt;検索!J$3),0,1)</f>
        <v>0</v>
      </c>
      <c r="S488" s="20">
        <f t="shared" si="32"/>
        <v>0</v>
      </c>
      <c r="T488" s="21">
        <f>IF(OR(ISERROR(FIND(DBCS(検索!C$5),DBCS(B488))),検索!C$5=""),0,1)</f>
        <v>0</v>
      </c>
      <c r="U488" s="22">
        <f>IF(OR(ISERROR(FIND(DBCS(検索!D$5),DBCS(C488))),検索!D$5=""),0,1)</f>
        <v>0</v>
      </c>
      <c r="V488" s="22">
        <f>IF(OR(ISERROR(FIND(検索!E$5,D488)),検索!E$5=""),0,1)</f>
        <v>0</v>
      </c>
      <c r="W488" s="22">
        <f>IF(OR(ISERROR(FIND(検索!F$5,E488)),検索!F$5=""),0,1)</f>
        <v>0</v>
      </c>
      <c r="X488" s="22">
        <f>IF(OR(ISERROR(FIND(検索!G$5,F488)),検索!G$5=""),0,1)</f>
        <v>0</v>
      </c>
      <c r="Y488" s="20">
        <f>IF(OR(検索!J$5="00000",T488&amp;U488&amp;V488&amp;W488&amp;X488&lt;&gt;検索!J$5),0,1)</f>
        <v>0</v>
      </c>
      <c r="Z488" s="23">
        <f t="shared" si="33"/>
        <v>0</v>
      </c>
      <c r="AA488" s="20">
        <f>IF(OR(ISERROR(FIND(DBCS(検索!C$7),DBCS(B488))),検索!C$7=""),0,1)</f>
        <v>0</v>
      </c>
      <c r="AB488" s="20">
        <f>IF(OR(ISERROR(FIND(DBCS(検索!D$7),DBCS(C488))),検索!D$7=""),0,1)</f>
        <v>0</v>
      </c>
      <c r="AC488" s="20">
        <f>IF(OR(ISERROR(FIND(検索!E$7,D488)),検索!E$7=""),0,1)</f>
        <v>0</v>
      </c>
      <c r="AD488" s="20">
        <f>IF(OR(ISERROR(FIND(検索!F$7,E488)),検索!F$7=""),0,1)</f>
        <v>0</v>
      </c>
      <c r="AE488" s="20">
        <f>IF(OR(ISERROR(FIND(検索!G$7,F488)),検索!G$7=""),0,1)</f>
        <v>0</v>
      </c>
      <c r="AF488" s="22">
        <f>IF(OR(検索!J$7="00000",AA488&amp;AB488&amp;AC488&amp;AD488&amp;AE488&lt;&gt;検索!J$7),0,1)</f>
        <v>0</v>
      </c>
      <c r="AG488" s="23">
        <f t="shared" si="34"/>
        <v>0</v>
      </c>
      <c r="AH488" s="20">
        <f>IF(検索!K$3=0,R488,S488)</f>
        <v>0</v>
      </c>
      <c r="AI488" s="20">
        <f>IF(検索!K$5=0,Y488,Z488)</f>
        <v>0</v>
      </c>
      <c r="AJ488" s="20">
        <f>IF(検索!K$7=0,AF488,AG488)</f>
        <v>0</v>
      </c>
      <c r="AK488" s="38">
        <f>IF(IF(検索!J$5="00000",AH488,IF(検索!K$4=0,AH488+AI488,AH488*AI488)*IF(AND(検索!K$6=1,検索!J$7&lt;&gt;"00000"),AJ488,1)+IF(AND(検索!K$6=0,検索!J$7&lt;&gt;"00000"),AJ488,0))&gt;0,MAX($AK$2:AK487)+1,0)</f>
        <v>0</v>
      </c>
    </row>
    <row r="489" spans="7:37" x14ac:dyDescent="0.15">
      <c r="G489" s="3">
        <v>488</v>
      </c>
      <c r="H489" s="187">
        <f t="shared" si="31"/>
        <v>0</v>
      </c>
      <c r="M489" s="21">
        <f>IF(OR(ISERROR(FIND(DBCS(検索!C$3),DBCS(B489))),検索!C$3=""),0,1)</f>
        <v>0</v>
      </c>
      <c r="N489" s="22">
        <f>IF(OR(ISERROR(FIND(DBCS(検索!D$3),DBCS(C489))),検索!D$3=""),0,1)</f>
        <v>0</v>
      </c>
      <c r="O489" s="22">
        <f>IF(OR(ISERROR(FIND(検索!E$3,D489)),検索!E$3=""),0,1)</f>
        <v>0</v>
      </c>
      <c r="P489" s="20">
        <f>IF(OR(ISERROR(FIND(検索!F$3,E489)),検索!F$3=""),0,1)</f>
        <v>0</v>
      </c>
      <c r="Q489" s="20">
        <f>IF(OR(ISERROR(FIND(検索!G$3,F489)),検索!G$3=""),0,1)</f>
        <v>0</v>
      </c>
      <c r="R489" s="20">
        <f>IF(OR(検索!J$3="00000",M489&amp;N489&amp;O489&amp;P489&amp;Q489&lt;&gt;検索!J$3),0,1)</f>
        <v>0</v>
      </c>
      <c r="S489" s="20">
        <f t="shared" si="32"/>
        <v>0</v>
      </c>
      <c r="T489" s="21">
        <f>IF(OR(ISERROR(FIND(DBCS(検索!C$5),DBCS(B489))),検索!C$5=""),0,1)</f>
        <v>0</v>
      </c>
      <c r="U489" s="22">
        <f>IF(OR(ISERROR(FIND(DBCS(検索!D$5),DBCS(C489))),検索!D$5=""),0,1)</f>
        <v>0</v>
      </c>
      <c r="V489" s="22">
        <f>IF(OR(ISERROR(FIND(検索!E$5,D489)),検索!E$5=""),0,1)</f>
        <v>0</v>
      </c>
      <c r="W489" s="22">
        <f>IF(OR(ISERROR(FIND(検索!F$5,E489)),検索!F$5=""),0,1)</f>
        <v>0</v>
      </c>
      <c r="X489" s="22">
        <f>IF(OR(ISERROR(FIND(検索!G$5,F489)),検索!G$5=""),0,1)</f>
        <v>0</v>
      </c>
      <c r="Y489" s="20">
        <f>IF(OR(検索!J$5="00000",T489&amp;U489&amp;V489&amp;W489&amp;X489&lt;&gt;検索!J$5),0,1)</f>
        <v>0</v>
      </c>
      <c r="Z489" s="23">
        <f t="shared" si="33"/>
        <v>0</v>
      </c>
      <c r="AA489" s="20">
        <f>IF(OR(ISERROR(FIND(DBCS(検索!C$7),DBCS(B489))),検索!C$7=""),0,1)</f>
        <v>0</v>
      </c>
      <c r="AB489" s="20">
        <f>IF(OR(ISERROR(FIND(DBCS(検索!D$7),DBCS(C489))),検索!D$7=""),0,1)</f>
        <v>0</v>
      </c>
      <c r="AC489" s="20">
        <f>IF(OR(ISERROR(FIND(検索!E$7,D489)),検索!E$7=""),0,1)</f>
        <v>0</v>
      </c>
      <c r="AD489" s="20">
        <f>IF(OR(ISERROR(FIND(検索!F$7,E489)),検索!F$7=""),0,1)</f>
        <v>0</v>
      </c>
      <c r="AE489" s="20">
        <f>IF(OR(ISERROR(FIND(検索!G$7,F489)),検索!G$7=""),0,1)</f>
        <v>0</v>
      </c>
      <c r="AF489" s="22">
        <f>IF(OR(検索!J$7="00000",AA489&amp;AB489&amp;AC489&amp;AD489&amp;AE489&lt;&gt;検索!J$7),0,1)</f>
        <v>0</v>
      </c>
      <c r="AG489" s="23">
        <f t="shared" si="34"/>
        <v>0</v>
      </c>
      <c r="AH489" s="20">
        <f>IF(検索!K$3=0,R489,S489)</f>
        <v>0</v>
      </c>
      <c r="AI489" s="20">
        <f>IF(検索!K$5=0,Y489,Z489)</f>
        <v>0</v>
      </c>
      <c r="AJ489" s="20">
        <f>IF(検索!K$7=0,AF489,AG489)</f>
        <v>0</v>
      </c>
      <c r="AK489" s="38">
        <f>IF(IF(検索!J$5="00000",AH489,IF(検索!K$4=0,AH489+AI489,AH489*AI489)*IF(AND(検索!K$6=1,検索!J$7&lt;&gt;"00000"),AJ489,1)+IF(AND(検索!K$6=0,検索!J$7&lt;&gt;"00000"),AJ489,0))&gt;0,MAX($AK$2:AK488)+1,0)</f>
        <v>0</v>
      </c>
    </row>
    <row r="490" spans="7:37" x14ac:dyDescent="0.15">
      <c r="G490" s="3">
        <v>489</v>
      </c>
      <c r="H490" s="187">
        <f t="shared" si="31"/>
        <v>0</v>
      </c>
      <c r="M490" s="21">
        <f>IF(OR(ISERROR(FIND(DBCS(検索!C$3),DBCS(B490))),検索!C$3=""),0,1)</f>
        <v>0</v>
      </c>
      <c r="N490" s="22">
        <f>IF(OR(ISERROR(FIND(DBCS(検索!D$3),DBCS(C490))),検索!D$3=""),0,1)</f>
        <v>0</v>
      </c>
      <c r="O490" s="22">
        <f>IF(OR(ISERROR(FIND(検索!E$3,D490)),検索!E$3=""),0,1)</f>
        <v>0</v>
      </c>
      <c r="P490" s="20">
        <f>IF(OR(ISERROR(FIND(検索!F$3,E490)),検索!F$3=""),0,1)</f>
        <v>0</v>
      </c>
      <c r="Q490" s="20">
        <f>IF(OR(ISERROR(FIND(検索!G$3,F490)),検索!G$3=""),0,1)</f>
        <v>0</v>
      </c>
      <c r="R490" s="20">
        <f>IF(OR(検索!J$3="00000",M490&amp;N490&amp;O490&amp;P490&amp;Q490&lt;&gt;検索!J$3),0,1)</f>
        <v>0</v>
      </c>
      <c r="S490" s="20">
        <f t="shared" si="32"/>
        <v>0</v>
      </c>
      <c r="T490" s="21">
        <f>IF(OR(ISERROR(FIND(DBCS(検索!C$5),DBCS(B490))),検索!C$5=""),0,1)</f>
        <v>0</v>
      </c>
      <c r="U490" s="22">
        <f>IF(OR(ISERROR(FIND(DBCS(検索!D$5),DBCS(C490))),検索!D$5=""),0,1)</f>
        <v>0</v>
      </c>
      <c r="V490" s="22">
        <f>IF(OR(ISERROR(FIND(検索!E$5,D490)),検索!E$5=""),0,1)</f>
        <v>0</v>
      </c>
      <c r="W490" s="22">
        <f>IF(OR(ISERROR(FIND(検索!F$5,E490)),検索!F$5=""),0,1)</f>
        <v>0</v>
      </c>
      <c r="X490" s="22">
        <f>IF(OR(ISERROR(FIND(検索!G$5,F490)),検索!G$5=""),0,1)</f>
        <v>0</v>
      </c>
      <c r="Y490" s="20">
        <f>IF(OR(検索!J$5="00000",T490&amp;U490&amp;V490&amp;W490&amp;X490&lt;&gt;検索!J$5),0,1)</f>
        <v>0</v>
      </c>
      <c r="Z490" s="23">
        <f t="shared" si="33"/>
        <v>0</v>
      </c>
      <c r="AA490" s="20">
        <f>IF(OR(ISERROR(FIND(DBCS(検索!C$7),DBCS(B490))),検索!C$7=""),0,1)</f>
        <v>0</v>
      </c>
      <c r="AB490" s="20">
        <f>IF(OR(ISERROR(FIND(DBCS(検索!D$7),DBCS(C490))),検索!D$7=""),0,1)</f>
        <v>0</v>
      </c>
      <c r="AC490" s="20">
        <f>IF(OR(ISERROR(FIND(検索!E$7,D490)),検索!E$7=""),0,1)</f>
        <v>0</v>
      </c>
      <c r="AD490" s="20">
        <f>IF(OR(ISERROR(FIND(検索!F$7,E490)),検索!F$7=""),0,1)</f>
        <v>0</v>
      </c>
      <c r="AE490" s="20">
        <f>IF(OR(ISERROR(FIND(検索!G$7,F490)),検索!G$7=""),0,1)</f>
        <v>0</v>
      </c>
      <c r="AF490" s="22">
        <f>IF(OR(検索!J$7="00000",AA490&amp;AB490&amp;AC490&amp;AD490&amp;AE490&lt;&gt;検索!J$7),0,1)</f>
        <v>0</v>
      </c>
      <c r="AG490" s="23">
        <f t="shared" si="34"/>
        <v>0</v>
      </c>
      <c r="AH490" s="20">
        <f>IF(検索!K$3=0,R490,S490)</f>
        <v>0</v>
      </c>
      <c r="AI490" s="20">
        <f>IF(検索!K$5=0,Y490,Z490)</f>
        <v>0</v>
      </c>
      <c r="AJ490" s="20">
        <f>IF(検索!K$7=0,AF490,AG490)</f>
        <v>0</v>
      </c>
      <c r="AK490" s="38">
        <f>IF(IF(検索!J$5="00000",AH490,IF(検索!K$4=0,AH490+AI490,AH490*AI490)*IF(AND(検索!K$6=1,検索!J$7&lt;&gt;"00000"),AJ490,1)+IF(AND(検索!K$6=0,検索!J$7&lt;&gt;"00000"),AJ490,0))&gt;0,MAX($AK$2:AK489)+1,0)</f>
        <v>0</v>
      </c>
    </row>
    <row r="491" spans="7:37" x14ac:dyDescent="0.15">
      <c r="G491" s="3">
        <v>490</v>
      </c>
      <c r="H491" s="187">
        <f t="shared" si="31"/>
        <v>0</v>
      </c>
      <c r="M491" s="21">
        <f>IF(OR(ISERROR(FIND(DBCS(検索!C$3),DBCS(B491))),検索!C$3=""),0,1)</f>
        <v>0</v>
      </c>
      <c r="N491" s="22">
        <f>IF(OR(ISERROR(FIND(DBCS(検索!D$3),DBCS(C491))),検索!D$3=""),0,1)</f>
        <v>0</v>
      </c>
      <c r="O491" s="22">
        <f>IF(OR(ISERROR(FIND(検索!E$3,D491)),検索!E$3=""),0,1)</f>
        <v>0</v>
      </c>
      <c r="P491" s="20">
        <f>IF(OR(ISERROR(FIND(検索!F$3,E491)),検索!F$3=""),0,1)</f>
        <v>0</v>
      </c>
      <c r="Q491" s="20">
        <f>IF(OR(ISERROR(FIND(検索!G$3,F491)),検索!G$3=""),0,1)</f>
        <v>0</v>
      </c>
      <c r="R491" s="20">
        <f>IF(OR(検索!J$3="00000",M491&amp;N491&amp;O491&amp;P491&amp;Q491&lt;&gt;検索!J$3),0,1)</f>
        <v>0</v>
      </c>
      <c r="S491" s="20">
        <f t="shared" si="32"/>
        <v>0</v>
      </c>
      <c r="T491" s="21">
        <f>IF(OR(ISERROR(FIND(DBCS(検索!C$5),DBCS(B491))),検索!C$5=""),0,1)</f>
        <v>0</v>
      </c>
      <c r="U491" s="22">
        <f>IF(OR(ISERROR(FIND(DBCS(検索!D$5),DBCS(C491))),検索!D$5=""),0,1)</f>
        <v>0</v>
      </c>
      <c r="V491" s="22">
        <f>IF(OR(ISERROR(FIND(検索!E$5,D491)),検索!E$5=""),0,1)</f>
        <v>0</v>
      </c>
      <c r="W491" s="22">
        <f>IF(OR(ISERROR(FIND(検索!F$5,E491)),検索!F$5=""),0,1)</f>
        <v>0</v>
      </c>
      <c r="X491" s="22">
        <f>IF(OR(ISERROR(FIND(検索!G$5,F491)),検索!G$5=""),0,1)</f>
        <v>0</v>
      </c>
      <c r="Y491" s="20">
        <f>IF(OR(検索!J$5="00000",T491&amp;U491&amp;V491&amp;W491&amp;X491&lt;&gt;検索!J$5),0,1)</f>
        <v>0</v>
      </c>
      <c r="Z491" s="23">
        <f t="shared" si="33"/>
        <v>0</v>
      </c>
      <c r="AA491" s="20">
        <f>IF(OR(ISERROR(FIND(DBCS(検索!C$7),DBCS(B491))),検索!C$7=""),0,1)</f>
        <v>0</v>
      </c>
      <c r="AB491" s="20">
        <f>IF(OR(ISERROR(FIND(DBCS(検索!D$7),DBCS(C491))),検索!D$7=""),0,1)</f>
        <v>0</v>
      </c>
      <c r="AC491" s="20">
        <f>IF(OR(ISERROR(FIND(検索!E$7,D491)),検索!E$7=""),0,1)</f>
        <v>0</v>
      </c>
      <c r="AD491" s="20">
        <f>IF(OR(ISERROR(FIND(検索!F$7,E491)),検索!F$7=""),0,1)</f>
        <v>0</v>
      </c>
      <c r="AE491" s="20">
        <f>IF(OR(ISERROR(FIND(検索!G$7,F491)),検索!G$7=""),0,1)</f>
        <v>0</v>
      </c>
      <c r="AF491" s="22">
        <f>IF(OR(検索!J$7="00000",AA491&amp;AB491&amp;AC491&amp;AD491&amp;AE491&lt;&gt;検索!J$7),0,1)</f>
        <v>0</v>
      </c>
      <c r="AG491" s="23">
        <f t="shared" si="34"/>
        <v>0</v>
      </c>
      <c r="AH491" s="20">
        <f>IF(検索!K$3=0,R491,S491)</f>
        <v>0</v>
      </c>
      <c r="AI491" s="20">
        <f>IF(検索!K$5=0,Y491,Z491)</f>
        <v>0</v>
      </c>
      <c r="AJ491" s="20">
        <f>IF(検索!K$7=0,AF491,AG491)</f>
        <v>0</v>
      </c>
      <c r="AK491" s="38">
        <f>IF(IF(検索!J$5="00000",AH491,IF(検索!K$4=0,AH491+AI491,AH491*AI491)*IF(AND(検索!K$6=1,検索!J$7&lt;&gt;"00000"),AJ491,1)+IF(AND(検索!K$6=0,検索!J$7&lt;&gt;"00000"),AJ491,0))&gt;0,MAX($AK$2:AK490)+1,0)</f>
        <v>0</v>
      </c>
    </row>
    <row r="492" spans="7:37" x14ac:dyDescent="0.15">
      <c r="G492" s="3">
        <v>491</v>
      </c>
      <c r="H492" s="187">
        <f t="shared" si="31"/>
        <v>0</v>
      </c>
      <c r="M492" s="21">
        <f>IF(OR(ISERROR(FIND(DBCS(検索!C$3),DBCS(B492))),検索!C$3=""),0,1)</f>
        <v>0</v>
      </c>
      <c r="N492" s="22">
        <f>IF(OR(ISERROR(FIND(DBCS(検索!D$3),DBCS(C492))),検索!D$3=""),0,1)</f>
        <v>0</v>
      </c>
      <c r="O492" s="22">
        <f>IF(OR(ISERROR(FIND(検索!E$3,D492)),検索!E$3=""),0,1)</f>
        <v>0</v>
      </c>
      <c r="P492" s="20">
        <f>IF(OR(ISERROR(FIND(検索!F$3,E492)),検索!F$3=""),0,1)</f>
        <v>0</v>
      </c>
      <c r="Q492" s="20">
        <f>IF(OR(ISERROR(FIND(検索!G$3,F492)),検索!G$3=""),0,1)</f>
        <v>0</v>
      </c>
      <c r="R492" s="20">
        <f>IF(OR(検索!J$3="00000",M492&amp;N492&amp;O492&amp;P492&amp;Q492&lt;&gt;検索!J$3),0,1)</f>
        <v>0</v>
      </c>
      <c r="S492" s="20">
        <f t="shared" si="32"/>
        <v>0</v>
      </c>
      <c r="T492" s="21">
        <f>IF(OR(ISERROR(FIND(DBCS(検索!C$5),DBCS(B492))),検索!C$5=""),0,1)</f>
        <v>0</v>
      </c>
      <c r="U492" s="22">
        <f>IF(OR(ISERROR(FIND(DBCS(検索!D$5),DBCS(C492))),検索!D$5=""),0,1)</f>
        <v>0</v>
      </c>
      <c r="V492" s="22">
        <f>IF(OR(ISERROR(FIND(検索!E$5,D492)),検索!E$5=""),0,1)</f>
        <v>0</v>
      </c>
      <c r="W492" s="22">
        <f>IF(OR(ISERROR(FIND(検索!F$5,E492)),検索!F$5=""),0,1)</f>
        <v>0</v>
      </c>
      <c r="X492" s="22">
        <f>IF(OR(ISERROR(FIND(検索!G$5,F492)),検索!G$5=""),0,1)</f>
        <v>0</v>
      </c>
      <c r="Y492" s="20">
        <f>IF(OR(検索!J$5="00000",T492&amp;U492&amp;V492&amp;W492&amp;X492&lt;&gt;検索!J$5),0,1)</f>
        <v>0</v>
      </c>
      <c r="Z492" s="23">
        <f t="shared" si="33"/>
        <v>0</v>
      </c>
      <c r="AA492" s="20">
        <f>IF(OR(ISERROR(FIND(DBCS(検索!C$7),DBCS(B492))),検索!C$7=""),0,1)</f>
        <v>0</v>
      </c>
      <c r="AB492" s="20">
        <f>IF(OR(ISERROR(FIND(DBCS(検索!D$7),DBCS(C492))),検索!D$7=""),0,1)</f>
        <v>0</v>
      </c>
      <c r="AC492" s="20">
        <f>IF(OR(ISERROR(FIND(検索!E$7,D492)),検索!E$7=""),0,1)</f>
        <v>0</v>
      </c>
      <c r="AD492" s="20">
        <f>IF(OR(ISERROR(FIND(検索!F$7,E492)),検索!F$7=""),0,1)</f>
        <v>0</v>
      </c>
      <c r="AE492" s="20">
        <f>IF(OR(ISERROR(FIND(検索!G$7,F492)),検索!G$7=""),0,1)</f>
        <v>0</v>
      </c>
      <c r="AF492" s="22">
        <f>IF(OR(検索!J$7="00000",AA492&amp;AB492&amp;AC492&amp;AD492&amp;AE492&lt;&gt;検索!J$7),0,1)</f>
        <v>0</v>
      </c>
      <c r="AG492" s="23">
        <f t="shared" si="34"/>
        <v>0</v>
      </c>
      <c r="AH492" s="20">
        <f>IF(検索!K$3=0,R492,S492)</f>
        <v>0</v>
      </c>
      <c r="AI492" s="20">
        <f>IF(検索!K$5=0,Y492,Z492)</f>
        <v>0</v>
      </c>
      <c r="AJ492" s="20">
        <f>IF(検索!K$7=0,AF492,AG492)</f>
        <v>0</v>
      </c>
      <c r="AK492" s="38">
        <f>IF(IF(検索!J$5="00000",AH492,IF(検索!K$4=0,AH492+AI492,AH492*AI492)*IF(AND(検索!K$6=1,検索!J$7&lt;&gt;"00000"),AJ492,1)+IF(AND(検索!K$6=0,検索!J$7&lt;&gt;"00000"),AJ492,0))&gt;0,MAX($AK$2:AK491)+1,0)</f>
        <v>0</v>
      </c>
    </row>
    <row r="493" spans="7:37" x14ac:dyDescent="0.15">
      <c r="G493" s="3">
        <v>492</v>
      </c>
      <c r="H493" s="187">
        <f t="shared" si="31"/>
        <v>0</v>
      </c>
      <c r="M493" s="21">
        <f>IF(OR(ISERROR(FIND(DBCS(検索!C$3),DBCS(B493))),検索!C$3=""),0,1)</f>
        <v>0</v>
      </c>
      <c r="N493" s="22">
        <f>IF(OR(ISERROR(FIND(DBCS(検索!D$3),DBCS(C493))),検索!D$3=""),0,1)</f>
        <v>0</v>
      </c>
      <c r="O493" s="22">
        <f>IF(OR(ISERROR(FIND(検索!E$3,D493)),検索!E$3=""),0,1)</f>
        <v>0</v>
      </c>
      <c r="P493" s="20">
        <f>IF(OR(ISERROR(FIND(検索!F$3,E493)),検索!F$3=""),0,1)</f>
        <v>0</v>
      </c>
      <c r="Q493" s="20">
        <f>IF(OR(ISERROR(FIND(検索!G$3,F493)),検索!G$3=""),0,1)</f>
        <v>0</v>
      </c>
      <c r="R493" s="20">
        <f>IF(OR(検索!J$3="00000",M493&amp;N493&amp;O493&amp;P493&amp;Q493&lt;&gt;検索!J$3),0,1)</f>
        <v>0</v>
      </c>
      <c r="S493" s="20">
        <f t="shared" si="32"/>
        <v>0</v>
      </c>
      <c r="T493" s="21">
        <f>IF(OR(ISERROR(FIND(DBCS(検索!C$5),DBCS(B493))),検索!C$5=""),0,1)</f>
        <v>0</v>
      </c>
      <c r="U493" s="22">
        <f>IF(OR(ISERROR(FIND(DBCS(検索!D$5),DBCS(C493))),検索!D$5=""),0,1)</f>
        <v>0</v>
      </c>
      <c r="V493" s="22">
        <f>IF(OR(ISERROR(FIND(検索!E$5,D493)),検索!E$5=""),0,1)</f>
        <v>0</v>
      </c>
      <c r="W493" s="22">
        <f>IF(OR(ISERROR(FIND(検索!F$5,E493)),検索!F$5=""),0,1)</f>
        <v>0</v>
      </c>
      <c r="X493" s="22">
        <f>IF(OR(ISERROR(FIND(検索!G$5,F493)),検索!G$5=""),0,1)</f>
        <v>0</v>
      </c>
      <c r="Y493" s="20">
        <f>IF(OR(検索!J$5="00000",T493&amp;U493&amp;V493&amp;W493&amp;X493&lt;&gt;検索!J$5),0,1)</f>
        <v>0</v>
      </c>
      <c r="Z493" s="23">
        <f t="shared" si="33"/>
        <v>0</v>
      </c>
      <c r="AA493" s="20">
        <f>IF(OR(ISERROR(FIND(DBCS(検索!C$7),DBCS(B493))),検索!C$7=""),0,1)</f>
        <v>0</v>
      </c>
      <c r="AB493" s="20">
        <f>IF(OR(ISERROR(FIND(DBCS(検索!D$7),DBCS(C493))),検索!D$7=""),0,1)</f>
        <v>0</v>
      </c>
      <c r="AC493" s="20">
        <f>IF(OR(ISERROR(FIND(検索!E$7,D493)),検索!E$7=""),0,1)</f>
        <v>0</v>
      </c>
      <c r="AD493" s="20">
        <f>IF(OR(ISERROR(FIND(検索!F$7,E493)),検索!F$7=""),0,1)</f>
        <v>0</v>
      </c>
      <c r="AE493" s="20">
        <f>IF(OR(ISERROR(FIND(検索!G$7,F493)),検索!G$7=""),0,1)</f>
        <v>0</v>
      </c>
      <c r="AF493" s="22">
        <f>IF(OR(検索!J$7="00000",AA493&amp;AB493&amp;AC493&amp;AD493&amp;AE493&lt;&gt;検索!J$7),0,1)</f>
        <v>0</v>
      </c>
      <c r="AG493" s="23">
        <f t="shared" si="34"/>
        <v>0</v>
      </c>
      <c r="AH493" s="20">
        <f>IF(検索!K$3=0,R493,S493)</f>
        <v>0</v>
      </c>
      <c r="AI493" s="20">
        <f>IF(検索!K$5=0,Y493,Z493)</f>
        <v>0</v>
      </c>
      <c r="AJ493" s="20">
        <f>IF(検索!K$7=0,AF493,AG493)</f>
        <v>0</v>
      </c>
      <c r="AK493" s="38">
        <f>IF(IF(検索!J$5="00000",AH493,IF(検索!K$4=0,AH493+AI493,AH493*AI493)*IF(AND(検索!K$6=1,検索!J$7&lt;&gt;"00000"),AJ493,1)+IF(AND(検索!K$6=0,検索!J$7&lt;&gt;"00000"),AJ493,0))&gt;0,MAX($AK$2:AK492)+1,0)</f>
        <v>0</v>
      </c>
    </row>
    <row r="494" spans="7:37" x14ac:dyDescent="0.15">
      <c r="G494" s="3">
        <v>493</v>
      </c>
      <c r="H494" s="187">
        <f t="shared" si="31"/>
        <v>0</v>
      </c>
      <c r="M494" s="21">
        <f>IF(OR(ISERROR(FIND(DBCS(検索!C$3),DBCS(B494))),検索!C$3=""),0,1)</f>
        <v>0</v>
      </c>
      <c r="N494" s="22">
        <f>IF(OR(ISERROR(FIND(DBCS(検索!D$3),DBCS(C494))),検索!D$3=""),0,1)</f>
        <v>0</v>
      </c>
      <c r="O494" s="22">
        <f>IF(OR(ISERROR(FIND(検索!E$3,D494)),検索!E$3=""),0,1)</f>
        <v>0</v>
      </c>
      <c r="P494" s="20">
        <f>IF(OR(ISERROR(FIND(検索!F$3,E494)),検索!F$3=""),0,1)</f>
        <v>0</v>
      </c>
      <c r="Q494" s="20">
        <f>IF(OR(ISERROR(FIND(検索!G$3,F494)),検索!G$3=""),0,1)</f>
        <v>0</v>
      </c>
      <c r="R494" s="20">
        <f>IF(OR(検索!J$3="00000",M494&amp;N494&amp;O494&amp;P494&amp;Q494&lt;&gt;検索!J$3),0,1)</f>
        <v>0</v>
      </c>
      <c r="S494" s="20">
        <f t="shared" si="32"/>
        <v>0</v>
      </c>
      <c r="T494" s="21">
        <f>IF(OR(ISERROR(FIND(DBCS(検索!C$5),DBCS(B494))),検索!C$5=""),0,1)</f>
        <v>0</v>
      </c>
      <c r="U494" s="22">
        <f>IF(OR(ISERROR(FIND(DBCS(検索!D$5),DBCS(C494))),検索!D$5=""),0,1)</f>
        <v>0</v>
      </c>
      <c r="V494" s="22">
        <f>IF(OR(ISERROR(FIND(検索!E$5,D494)),検索!E$5=""),0,1)</f>
        <v>0</v>
      </c>
      <c r="W494" s="22">
        <f>IF(OR(ISERROR(FIND(検索!F$5,E494)),検索!F$5=""),0,1)</f>
        <v>0</v>
      </c>
      <c r="X494" s="22">
        <f>IF(OR(ISERROR(FIND(検索!G$5,F494)),検索!G$5=""),0,1)</f>
        <v>0</v>
      </c>
      <c r="Y494" s="20">
        <f>IF(OR(検索!J$5="00000",T494&amp;U494&amp;V494&amp;W494&amp;X494&lt;&gt;検索!J$5),0,1)</f>
        <v>0</v>
      </c>
      <c r="Z494" s="23">
        <f t="shared" si="33"/>
        <v>0</v>
      </c>
      <c r="AA494" s="20">
        <f>IF(OR(ISERROR(FIND(DBCS(検索!C$7),DBCS(B494))),検索!C$7=""),0,1)</f>
        <v>0</v>
      </c>
      <c r="AB494" s="20">
        <f>IF(OR(ISERROR(FIND(DBCS(検索!D$7),DBCS(C494))),検索!D$7=""),0,1)</f>
        <v>0</v>
      </c>
      <c r="AC494" s="20">
        <f>IF(OR(ISERROR(FIND(検索!E$7,D494)),検索!E$7=""),0,1)</f>
        <v>0</v>
      </c>
      <c r="AD494" s="20">
        <f>IF(OR(ISERROR(FIND(検索!F$7,E494)),検索!F$7=""),0,1)</f>
        <v>0</v>
      </c>
      <c r="AE494" s="20">
        <f>IF(OR(ISERROR(FIND(検索!G$7,F494)),検索!G$7=""),0,1)</f>
        <v>0</v>
      </c>
      <c r="AF494" s="22">
        <f>IF(OR(検索!J$7="00000",AA494&amp;AB494&amp;AC494&amp;AD494&amp;AE494&lt;&gt;検索!J$7),0,1)</f>
        <v>0</v>
      </c>
      <c r="AG494" s="23">
        <f t="shared" si="34"/>
        <v>0</v>
      </c>
      <c r="AH494" s="20">
        <f>IF(検索!K$3=0,R494,S494)</f>
        <v>0</v>
      </c>
      <c r="AI494" s="20">
        <f>IF(検索!K$5=0,Y494,Z494)</f>
        <v>0</v>
      </c>
      <c r="AJ494" s="20">
        <f>IF(検索!K$7=0,AF494,AG494)</f>
        <v>0</v>
      </c>
      <c r="AK494" s="38">
        <f>IF(IF(検索!J$5="00000",AH494,IF(検索!K$4=0,AH494+AI494,AH494*AI494)*IF(AND(検索!K$6=1,検索!J$7&lt;&gt;"00000"),AJ494,1)+IF(AND(検索!K$6=0,検索!J$7&lt;&gt;"00000"),AJ494,0))&gt;0,MAX($AK$2:AK493)+1,0)</f>
        <v>0</v>
      </c>
    </row>
    <row r="495" spans="7:37" x14ac:dyDescent="0.15">
      <c r="G495" s="3">
        <v>494</v>
      </c>
      <c r="H495" s="187">
        <f t="shared" si="31"/>
        <v>0</v>
      </c>
      <c r="M495" s="21">
        <f>IF(OR(ISERROR(FIND(DBCS(検索!C$3),DBCS(B495))),検索!C$3=""),0,1)</f>
        <v>0</v>
      </c>
      <c r="N495" s="22">
        <f>IF(OR(ISERROR(FIND(DBCS(検索!D$3),DBCS(C495))),検索!D$3=""),0,1)</f>
        <v>0</v>
      </c>
      <c r="O495" s="22">
        <f>IF(OR(ISERROR(FIND(検索!E$3,D495)),検索!E$3=""),0,1)</f>
        <v>0</v>
      </c>
      <c r="P495" s="20">
        <f>IF(OR(ISERROR(FIND(検索!F$3,E495)),検索!F$3=""),0,1)</f>
        <v>0</v>
      </c>
      <c r="Q495" s="20">
        <f>IF(OR(ISERROR(FIND(検索!G$3,F495)),検索!G$3=""),0,1)</f>
        <v>0</v>
      </c>
      <c r="R495" s="20">
        <f>IF(OR(検索!J$3="00000",M495&amp;N495&amp;O495&amp;P495&amp;Q495&lt;&gt;検索!J$3),0,1)</f>
        <v>0</v>
      </c>
      <c r="S495" s="20">
        <f t="shared" si="32"/>
        <v>0</v>
      </c>
      <c r="T495" s="21">
        <f>IF(OR(ISERROR(FIND(DBCS(検索!C$5),DBCS(B495))),検索!C$5=""),0,1)</f>
        <v>0</v>
      </c>
      <c r="U495" s="22">
        <f>IF(OR(ISERROR(FIND(DBCS(検索!D$5),DBCS(C495))),検索!D$5=""),0,1)</f>
        <v>0</v>
      </c>
      <c r="V495" s="22">
        <f>IF(OR(ISERROR(FIND(検索!E$5,D495)),検索!E$5=""),0,1)</f>
        <v>0</v>
      </c>
      <c r="W495" s="22">
        <f>IF(OR(ISERROR(FIND(検索!F$5,E495)),検索!F$5=""),0,1)</f>
        <v>0</v>
      </c>
      <c r="X495" s="22">
        <f>IF(OR(ISERROR(FIND(検索!G$5,F495)),検索!G$5=""),0,1)</f>
        <v>0</v>
      </c>
      <c r="Y495" s="20">
        <f>IF(OR(検索!J$5="00000",T495&amp;U495&amp;V495&amp;W495&amp;X495&lt;&gt;検索!J$5),0,1)</f>
        <v>0</v>
      </c>
      <c r="Z495" s="23">
        <f t="shared" si="33"/>
        <v>0</v>
      </c>
      <c r="AA495" s="20">
        <f>IF(OR(ISERROR(FIND(DBCS(検索!C$7),DBCS(B495))),検索!C$7=""),0,1)</f>
        <v>0</v>
      </c>
      <c r="AB495" s="20">
        <f>IF(OR(ISERROR(FIND(DBCS(検索!D$7),DBCS(C495))),検索!D$7=""),0,1)</f>
        <v>0</v>
      </c>
      <c r="AC495" s="20">
        <f>IF(OR(ISERROR(FIND(検索!E$7,D495)),検索!E$7=""),0,1)</f>
        <v>0</v>
      </c>
      <c r="AD495" s="20">
        <f>IF(OR(ISERROR(FIND(検索!F$7,E495)),検索!F$7=""),0,1)</f>
        <v>0</v>
      </c>
      <c r="AE495" s="20">
        <f>IF(OR(ISERROR(FIND(検索!G$7,F495)),検索!G$7=""),0,1)</f>
        <v>0</v>
      </c>
      <c r="AF495" s="22">
        <f>IF(OR(検索!J$7="00000",AA495&amp;AB495&amp;AC495&amp;AD495&amp;AE495&lt;&gt;検索!J$7),0,1)</f>
        <v>0</v>
      </c>
      <c r="AG495" s="23">
        <f t="shared" si="34"/>
        <v>0</v>
      </c>
      <c r="AH495" s="20">
        <f>IF(検索!K$3=0,R495,S495)</f>
        <v>0</v>
      </c>
      <c r="AI495" s="20">
        <f>IF(検索!K$5=0,Y495,Z495)</f>
        <v>0</v>
      </c>
      <c r="AJ495" s="20">
        <f>IF(検索!K$7=0,AF495,AG495)</f>
        <v>0</v>
      </c>
      <c r="AK495" s="38">
        <f>IF(IF(検索!J$5="00000",AH495,IF(検索!K$4=0,AH495+AI495,AH495*AI495)*IF(AND(検索!K$6=1,検索!J$7&lt;&gt;"00000"),AJ495,1)+IF(AND(検索!K$6=0,検索!J$7&lt;&gt;"00000"),AJ495,0))&gt;0,MAX($AK$2:AK494)+1,0)</f>
        <v>0</v>
      </c>
    </row>
    <row r="496" spans="7:37" x14ac:dyDescent="0.15">
      <c r="G496" s="3">
        <v>495</v>
      </c>
      <c r="H496" s="187">
        <f t="shared" si="31"/>
        <v>0</v>
      </c>
      <c r="M496" s="21">
        <f>IF(OR(ISERROR(FIND(DBCS(検索!C$3),DBCS(B496))),検索!C$3=""),0,1)</f>
        <v>0</v>
      </c>
      <c r="N496" s="22">
        <f>IF(OR(ISERROR(FIND(DBCS(検索!D$3),DBCS(C496))),検索!D$3=""),0,1)</f>
        <v>0</v>
      </c>
      <c r="O496" s="22">
        <f>IF(OR(ISERROR(FIND(検索!E$3,D496)),検索!E$3=""),0,1)</f>
        <v>0</v>
      </c>
      <c r="P496" s="20">
        <f>IF(OR(ISERROR(FIND(検索!F$3,E496)),検索!F$3=""),0,1)</f>
        <v>0</v>
      </c>
      <c r="Q496" s="20">
        <f>IF(OR(ISERROR(FIND(検索!G$3,F496)),検索!G$3=""),0,1)</f>
        <v>0</v>
      </c>
      <c r="R496" s="20">
        <f>IF(OR(検索!J$3="00000",M496&amp;N496&amp;O496&amp;P496&amp;Q496&lt;&gt;検索!J$3),0,1)</f>
        <v>0</v>
      </c>
      <c r="S496" s="20">
        <f t="shared" si="32"/>
        <v>0</v>
      </c>
      <c r="T496" s="21">
        <f>IF(OR(ISERROR(FIND(DBCS(検索!C$5),DBCS(B496))),検索!C$5=""),0,1)</f>
        <v>0</v>
      </c>
      <c r="U496" s="22">
        <f>IF(OR(ISERROR(FIND(DBCS(検索!D$5),DBCS(C496))),検索!D$5=""),0,1)</f>
        <v>0</v>
      </c>
      <c r="V496" s="22">
        <f>IF(OR(ISERROR(FIND(検索!E$5,D496)),検索!E$5=""),0,1)</f>
        <v>0</v>
      </c>
      <c r="W496" s="22">
        <f>IF(OR(ISERROR(FIND(検索!F$5,E496)),検索!F$5=""),0,1)</f>
        <v>0</v>
      </c>
      <c r="X496" s="22">
        <f>IF(OR(ISERROR(FIND(検索!G$5,F496)),検索!G$5=""),0,1)</f>
        <v>0</v>
      </c>
      <c r="Y496" s="20">
        <f>IF(OR(検索!J$5="00000",T496&amp;U496&amp;V496&amp;W496&amp;X496&lt;&gt;検索!J$5),0,1)</f>
        <v>0</v>
      </c>
      <c r="Z496" s="23">
        <f t="shared" si="33"/>
        <v>0</v>
      </c>
      <c r="AA496" s="20">
        <f>IF(OR(ISERROR(FIND(DBCS(検索!C$7),DBCS(B496))),検索!C$7=""),0,1)</f>
        <v>0</v>
      </c>
      <c r="AB496" s="20">
        <f>IF(OR(ISERROR(FIND(DBCS(検索!D$7),DBCS(C496))),検索!D$7=""),0,1)</f>
        <v>0</v>
      </c>
      <c r="AC496" s="20">
        <f>IF(OR(ISERROR(FIND(検索!E$7,D496)),検索!E$7=""),0,1)</f>
        <v>0</v>
      </c>
      <c r="AD496" s="20">
        <f>IF(OR(ISERROR(FIND(検索!F$7,E496)),検索!F$7=""),0,1)</f>
        <v>0</v>
      </c>
      <c r="AE496" s="20">
        <f>IF(OR(ISERROR(FIND(検索!G$7,F496)),検索!G$7=""),0,1)</f>
        <v>0</v>
      </c>
      <c r="AF496" s="22">
        <f>IF(OR(検索!J$7="00000",AA496&amp;AB496&amp;AC496&amp;AD496&amp;AE496&lt;&gt;検索!J$7),0,1)</f>
        <v>0</v>
      </c>
      <c r="AG496" s="23">
        <f t="shared" si="34"/>
        <v>0</v>
      </c>
      <c r="AH496" s="20">
        <f>IF(検索!K$3=0,R496,S496)</f>
        <v>0</v>
      </c>
      <c r="AI496" s="20">
        <f>IF(検索!K$5=0,Y496,Z496)</f>
        <v>0</v>
      </c>
      <c r="AJ496" s="20">
        <f>IF(検索!K$7=0,AF496,AG496)</f>
        <v>0</v>
      </c>
      <c r="AK496" s="38">
        <f>IF(IF(検索!J$5="00000",AH496,IF(検索!K$4=0,AH496+AI496,AH496*AI496)*IF(AND(検索!K$6=1,検索!J$7&lt;&gt;"00000"),AJ496,1)+IF(AND(検索!K$6=0,検索!J$7&lt;&gt;"00000"),AJ496,0))&gt;0,MAX($AK$2:AK495)+1,0)</f>
        <v>0</v>
      </c>
    </row>
    <row r="497" spans="7:37" x14ac:dyDescent="0.15">
      <c r="G497" s="3">
        <v>496</v>
      </c>
      <c r="H497" s="187">
        <f t="shared" si="31"/>
        <v>0</v>
      </c>
      <c r="M497" s="21">
        <f>IF(OR(ISERROR(FIND(DBCS(検索!C$3),DBCS(B497))),検索!C$3=""),0,1)</f>
        <v>0</v>
      </c>
      <c r="N497" s="22">
        <f>IF(OR(ISERROR(FIND(DBCS(検索!D$3),DBCS(C497))),検索!D$3=""),0,1)</f>
        <v>0</v>
      </c>
      <c r="O497" s="22">
        <f>IF(OR(ISERROR(FIND(検索!E$3,D497)),検索!E$3=""),0,1)</f>
        <v>0</v>
      </c>
      <c r="P497" s="20">
        <f>IF(OR(ISERROR(FIND(検索!F$3,E497)),検索!F$3=""),0,1)</f>
        <v>0</v>
      </c>
      <c r="Q497" s="20">
        <f>IF(OR(ISERROR(FIND(検索!G$3,F497)),検索!G$3=""),0,1)</f>
        <v>0</v>
      </c>
      <c r="R497" s="20">
        <f>IF(OR(検索!J$3="00000",M497&amp;N497&amp;O497&amp;P497&amp;Q497&lt;&gt;検索!J$3),0,1)</f>
        <v>0</v>
      </c>
      <c r="S497" s="20">
        <f t="shared" si="32"/>
        <v>0</v>
      </c>
      <c r="T497" s="21">
        <f>IF(OR(ISERROR(FIND(DBCS(検索!C$5),DBCS(B497))),検索!C$5=""),0,1)</f>
        <v>0</v>
      </c>
      <c r="U497" s="22">
        <f>IF(OR(ISERROR(FIND(DBCS(検索!D$5),DBCS(C497))),検索!D$5=""),0,1)</f>
        <v>0</v>
      </c>
      <c r="V497" s="22">
        <f>IF(OR(ISERROR(FIND(検索!E$5,D497)),検索!E$5=""),0,1)</f>
        <v>0</v>
      </c>
      <c r="W497" s="22">
        <f>IF(OR(ISERROR(FIND(検索!F$5,E497)),検索!F$5=""),0,1)</f>
        <v>0</v>
      </c>
      <c r="X497" s="22">
        <f>IF(OR(ISERROR(FIND(検索!G$5,F497)),検索!G$5=""),0,1)</f>
        <v>0</v>
      </c>
      <c r="Y497" s="20">
        <f>IF(OR(検索!J$5="00000",T497&amp;U497&amp;V497&amp;W497&amp;X497&lt;&gt;検索!J$5),0,1)</f>
        <v>0</v>
      </c>
      <c r="Z497" s="23">
        <f t="shared" si="33"/>
        <v>0</v>
      </c>
      <c r="AA497" s="20">
        <f>IF(OR(ISERROR(FIND(DBCS(検索!C$7),DBCS(B497))),検索!C$7=""),0,1)</f>
        <v>0</v>
      </c>
      <c r="AB497" s="20">
        <f>IF(OR(ISERROR(FIND(DBCS(検索!D$7),DBCS(C497))),検索!D$7=""),0,1)</f>
        <v>0</v>
      </c>
      <c r="AC497" s="20">
        <f>IF(OR(ISERROR(FIND(検索!E$7,D497)),検索!E$7=""),0,1)</f>
        <v>0</v>
      </c>
      <c r="AD497" s="20">
        <f>IF(OR(ISERROR(FIND(検索!F$7,E497)),検索!F$7=""),0,1)</f>
        <v>0</v>
      </c>
      <c r="AE497" s="20">
        <f>IF(OR(ISERROR(FIND(検索!G$7,F497)),検索!G$7=""),0,1)</f>
        <v>0</v>
      </c>
      <c r="AF497" s="22">
        <f>IF(OR(検索!J$7="00000",AA497&amp;AB497&amp;AC497&amp;AD497&amp;AE497&lt;&gt;検索!J$7),0,1)</f>
        <v>0</v>
      </c>
      <c r="AG497" s="23">
        <f t="shared" si="34"/>
        <v>0</v>
      </c>
      <c r="AH497" s="20">
        <f>IF(検索!K$3=0,R497,S497)</f>
        <v>0</v>
      </c>
      <c r="AI497" s="20">
        <f>IF(検索!K$5=0,Y497,Z497)</f>
        <v>0</v>
      </c>
      <c r="AJ497" s="20">
        <f>IF(検索!K$7=0,AF497,AG497)</f>
        <v>0</v>
      </c>
      <c r="AK497" s="38">
        <f>IF(IF(検索!J$5="00000",AH497,IF(検索!K$4=0,AH497+AI497,AH497*AI497)*IF(AND(検索!K$6=1,検索!J$7&lt;&gt;"00000"),AJ497,1)+IF(AND(検索!K$6=0,検索!J$7&lt;&gt;"00000"),AJ497,0))&gt;0,MAX($AK$2:AK496)+1,0)</f>
        <v>0</v>
      </c>
    </row>
    <row r="498" spans="7:37" x14ac:dyDescent="0.15">
      <c r="G498" s="3">
        <v>497</v>
      </c>
      <c r="H498" s="187">
        <f t="shared" si="31"/>
        <v>0</v>
      </c>
      <c r="M498" s="21">
        <f>IF(OR(ISERROR(FIND(DBCS(検索!C$3),DBCS(B498))),検索!C$3=""),0,1)</f>
        <v>0</v>
      </c>
      <c r="N498" s="22">
        <f>IF(OR(ISERROR(FIND(DBCS(検索!D$3),DBCS(C498))),検索!D$3=""),0,1)</f>
        <v>0</v>
      </c>
      <c r="O498" s="22">
        <f>IF(OR(ISERROR(FIND(検索!E$3,D498)),検索!E$3=""),0,1)</f>
        <v>0</v>
      </c>
      <c r="P498" s="20">
        <f>IF(OR(ISERROR(FIND(検索!F$3,E498)),検索!F$3=""),0,1)</f>
        <v>0</v>
      </c>
      <c r="Q498" s="20">
        <f>IF(OR(ISERROR(FIND(検索!G$3,F498)),検索!G$3=""),0,1)</f>
        <v>0</v>
      </c>
      <c r="R498" s="20">
        <f>IF(OR(検索!J$3="00000",M498&amp;N498&amp;O498&amp;P498&amp;Q498&lt;&gt;検索!J$3),0,1)</f>
        <v>0</v>
      </c>
      <c r="S498" s="20">
        <f t="shared" si="32"/>
        <v>0</v>
      </c>
      <c r="T498" s="21">
        <f>IF(OR(ISERROR(FIND(DBCS(検索!C$5),DBCS(B498))),検索!C$5=""),0,1)</f>
        <v>0</v>
      </c>
      <c r="U498" s="22">
        <f>IF(OR(ISERROR(FIND(DBCS(検索!D$5),DBCS(C498))),検索!D$5=""),0,1)</f>
        <v>0</v>
      </c>
      <c r="V498" s="22">
        <f>IF(OR(ISERROR(FIND(検索!E$5,D498)),検索!E$5=""),0,1)</f>
        <v>0</v>
      </c>
      <c r="W498" s="22">
        <f>IF(OR(ISERROR(FIND(検索!F$5,E498)),検索!F$5=""),0,1)</f>
        <v>0</v>
      </c>
      <c r="X498" s="22">
        <f>IF(OR(ISERROR(FIND(検索!G$5,F498)),検索!G$5=""),0,1)</f>
        <v>0</v>
      </c>
      <c r="Y498" s="20">
        <f>IF(OR(検索!J$5="00000",T498&amp;U498&amp;V498&amp;W498&amp;X498&lt;&gt;検索!J$5),0,1)</f>
        <v>0</v>
      </c>
      <c r="Z498" s="23">
        <f t="shared" si="33"/>
        <v>0</v>
      </c>
      <c r="AA498" s="20">
        <f>IF(OR(ISERROR(FIND(DBCS(検索!C$7),DBCS(B498))),検索!C$7=""),0,1)</f>
        <v>0</v>
      </c>
      <c r="AB498" s="20">
        <f>IF(OR(ISERROR(FIND(DBCS(検索!D$7),DBCS(C498))),検索!D$7=""),0,1)</f>
        <v>0</v>
      </c>
      <c r="AC498" s="20">
        <f>IF(OR(ISERROR(FIND(検索!E$7,D498)),検索!E$7=""),0,1)</f>
        <v>0</v>
      </c>
      <c r="AD498" s="20">
        <f>IF(OR(ISERROR(FIND(検索!F$7,E498)),検索!F$7=""),0,1)</f>
        <v>0</v>
      </c>
      <c r="AE498" s="20">
        <f>IF(OR(ISERROR(FIND(検索!G$7,F498)),検索!G$7=""),0,1)</f>
        <v>0</v>
      </c>
      <c r="AF498" s="22">
        <f>IF(OR(検索!J$7="00000",AA498&amp;AB498&amp;AC498&amp;AD498&amp;AE498&lt;&gt;検索!J$7),0,1)</f>
        <v>0</v>
      </c>
      <c r="AG498" s="23">
        <f t="shared" si="34"/>
        <v>0</v>
      </c>
      <c r="AH498" s="20">
        <f>IF(検索!K$3=0,R498,S498)</f>
        <v>0</v>
      </c>
      <c r="AI498" s="20">
        <f>IF(検索!K$5=0,Y498,Z498)</f>
        <v>0</v>
      </c>
      <c r="AJ498" s="20">
        <f>IF(検索!K$7=0,AF498,AG498)</f>
        <v>0</v>
      </c>
      <c r="AK498" s="38">
        <f>IF(IF(検索!J$5="00000",AH498,IF(検索!K$4=0,AH498+AI498,AH498*AI498)*IF(AND(検索!K$6=1,検索!J$7&lt;&gt;"00000"),AJ498,1)+IF(AND(検索!K$6=0,検索!J$7&lt;&gt;"00000"),AJ498,0))&gt;0,MAX($AK$2:AK497)+1,0)</f>
        <v>0</v>
      </c>
    </row>
    <row r="499" spans="7:37" x14ac:dyDescent="0.15">
      <c r="G499" s="3">
        <v>498</v>
      </c>
      <c r="H499" s="187">
        <f t="shared" si="31"/>
        <v>0</v>
      </c>
      <c r="M499" s="21">
        <f>IF(OR(ISERROR(FIND(DBCS(検索!C$3),DBCS(B499))),検索!C$3=""),0,1)</f>
        <v>0</v>
      </c>
      <c r="N499" s="22">
        <f>IF(OR(ISERROR(FIND(DBCS(検索!D$3),DBCS(C499))),検索!D$3=""),0,1)</f>
        <v>0</v>
      </c>
      <c r="O499" s="22">
        <f>IF(OR(ISERROR(FIND(検索!E$3,D499)),検索!E$3=""),0,1)</f>
        <v>0</v>
      </c>
      <c r="P499" s="20">
        <f>IF(OR(ISERROR(FIND(検索!F$3,E499)),検索!F$3=""),0,1)</f>
        <v>0</v>
      </c>
      <c r="Q499" s="20">
        <f>IF(OR(ISERROR(FIND(検索!G$3,F499)),検索!G$3=""),0,1)</f>
        <v>0</v>
      </c>
      <c r="R499" s="20">
        <f>IF(OR(検索!J$3="00000",M499&amp;N499&amp;O499&amp;P499&amp;Q499&lt;&gt;検索!J$3),0,1)</f>
        <v>0</v>
      </c>
      <c r="S499" s="20">
        <f t="shared" si="32"/>
        <v>0</v>
      </c>
      <c r="T499" s="21">
        <f>IF(OR(ISERROR(FIND(DBCS(検索!C$5),DBCS(B499))),検索!C$5=""),0,1)</f>
        <v>0</v>
      </c>
      <c r="U499" s="22">
        <f>IF(OR(ISERROR(FIND(DBCS(検索!D$5),DBCS(C499))),検索!D$5=""),0,1)</f>
        <v>0</v>
      </c>
      <c r="V499" s="22">
        <f>IF(OR(ISERROR(FIND(検索!E$5,D499)),検索!E$5=""),0,1)</f>
        <v>0</v>
      </c>
      <c r="W499" s="22">
        <f>IF(OR(ISERROR(FIND(検索!F$5,E499)),検索!F$5=""),0,1)</f>
        <v>0</v>
      </c>
      <c r="X499" s="22">
        <f>IF(OR(ISERROR(FIND(検索!G$5,F499)),検索!G$5=""),0,1)</f>
        <v>0</v>
      </c>
      <c r="Y499" s="20">
        <f>IF(OR(検索!J$5="00000",T499&amp;U499&amp;V499&amp;W499&amp;X499&lt;&gt;検索!J$5),0,1)</f>
        <v>0</v>
      </c>
      <c r="Z499" s="23">
        <f t="shared" si="33"/>
        <v>0</v>
      </c>
      <c r="AA499" s="20">
        <f>IF(OR(ISERROR(FIND(DBCS(検索!C$7),DBCS(B499))),検索!C$7=""),0,1)</f>
        <v>0</v>
      </c>
      <c r="AB499" s="20">
        <f>IF(OR(ISERROR(FIND(DBCS(検索!D$7),DBCS(C499))),検索!D$7=""),0,1)</f>
        <v>0</v>
      </c>
      <c r="AC499" s="20">
        <f>IF(OR(ISERROR(FIND(検索!E$7,D499)),検索!E$7=""),0,1)</f>
        <v>0</v>
      </c>
      <c r="AD499" s="20">
        <f>IF(OR(ISERROR(FIND(検索!F$7,E499)),検索!F$7=""),0,1)</f>
        <v>0</v>
      </c>
      <c r="AE499" s="20">
        <f>IF(OR(ISERROR(FIND(検索!G$7,F499)),検索!G$7=""),0,1)</f>
        <v>0</v>
      </c>
      <c r="AF499" s="22">
        <f>IF(OR(検索!J$7="00000",AA499&amp;AB499&amp;AC499&amp;AD499&amp;AE499&lt;&gt;検索!J$7),0,1)</f>
        <v>0</v>
      </c>
      <c r="AG499" s="23">
        <f t="shared" si="34"/>
        <v>0</v>
      </c>
      <c r="AH499" s="20">
        <f>IF(検索!K$3=0,R499,S499)</f>
        <v>0</v>
      </c>
      <c r="AI499" s="20">
        <f>IF(検索!K$5=0,Y499,Z499)</f>
        <v>0</v>
      </c>
      <c r="AJ499" s="20">
        <f>IF(検索!K$7=0,AF499,AG499)</f>
        <v>0</v>
      </c>
      <c r="AK499" s="38">
        <f>IF(IF(検索!J$5="00000",AH499,IF(検索!K$4=0,AH499+AI499,AH499*AI499)*IF(AND(検索!K$6=1,検索!J$7&lt;&gt;"00000"),AJ499,1)+IF(AND(検索!K$6=0,検索!J$7&lt;&gt;"00000"),AJ499,0))&gt;0,MAX($AK$2:AK498)+1,0)</f>
        <v>0</v>
      </c>
    </row>
    <row r="500" spans="7:37" x14ac:dyDescent="0.15">
      <c r="G500" s="3">
        <v>499</v>
      </c>
      <c r="H500" s="187">
        <f t="shared" si="31"/>
        <v>0</v>
      </c>
      <c r="M500" s="21">
        <f>IF(OR(ISERROR(FIND(DBCS(検索!C$3),DBCS(B500))),検索!C$3=""),0,1)</f>
        <v>0</v>
      </c>
      <c r="N500" s="22">
        <f>IF(OR(ISERROR(FIND(DBCS(検索!D$3),DBCS(C500))),検索!D$3=""),0,1)</f>
        <v>0</v>
      </c>
      <c r="O500" s="22">
        <f>IF(OR(ISERROR(FIND(検索!E$3,D500)),検索!E$3=""),0,1)</f>
        <v>0</v>
      </c>
      <c r="P500" s="20">
        <f>IF(OR(ISERROR(FIND(検索!F$3,E500)),検索!F$3=""),0,1)</f>
        <v>0</v>
      </c>
      <c r="Q500" s="20">
        <f>IF(OR(ISERROR(FIND(検索!G$3,F500)),検索!G$3=""),0,1)</f>
        <v>0</v>
      </c>
      <c r="R500" s="20">
        <f>IF(OR(検索!J$3="00000",M500&amp;N500&amp;O500&amp;P500&amp;Q500&lt;&gt;検索!J$3),0,1)</f>
        <v>0</v>
      </c>
      <c r="S500" s="20">
        <f t="shared" si="32"/>
        <v>0</v>
      </c>
      <c r="T500" s="21">
        <f>IF(OR(ISERROR(FIND(DBCS(検索!C$5),DBCS(B500))),検索!C$5=""),0,1)</f>
        <v>0</v>
      </c>
      <c r="U500" s="22">
        <f>IF(OR(ISERROR(FIND(DBCS(検索!D$5),DBCS(C500))),検索!D$5=""),0,1)</f>
        <v>0</v>
      </c>
      <c r="V500" s="22">
        <f>IF(OR(ISERROR(FIND(検索!E$5,D500)),検索!E$5=""),0,1)</f>
        <v>0</v>
      </c>
      <c r="W500" s="22">
        <f>IF(OR(ISERROR(FIND(検索!F$5,E500)),検索!F$5=""),0,1)</f>
        <v>0</v>
      </c>
      <c r="X500" s="22">
        <f>IF(OR(ISERROR(FIND(検索!G$5,F500)),検索!G$5=""),0,1)</f>
        <v>0</v>
      </c>
      <c r="Y500" s="20">
        <f>IF(OR(検索!J$5="00000",T500&amp;U500&amp;V500&amp;W500&amp;X500&lt;&gt;検索!J$5),0,1)</f>
        <v>0</v>
      </c>
      <c r="Z500" s="23">
        <f t="shared" si="33"/>
        <v>0</v>
      </c>
      <c r="AA500" s="20">
        <f>IF(OR(ISERROR(FIND(DBCS(検索!C$7),DBCS(B500))),検索!C$7=""),0,1)</f>
        <v>0</v>
      </c>
      <c r="AB500" s="20">
        <f>IF(OR(ISERROR(FIND(DBCS(検索!D$7),DBCS(C500))),検索!D$7=""),0,1)</f>
        <v>0</v>
      </c>
      <c r="AC500" s="20">
        <f>IF(OR(ISERROR(FIND(検索!E$7,D500)),検索!E$7=""),0,1)</f>
        <v>0</v>
      </c>
      <c r="AD500" s="20">
        <f>IF(OR(ISERROR(FIND(検索!F$7,E500)),検索!F$7=""),0,1)</f>
        <v>0</v>
      </c>
      <c r="AE500" s="20">
        <f>IF(OR(ISERROR(FIND(検索!G$7,F500)),検索!G$7=""),0,1)</f>
        <v>0</v>
      </c>
      <c r="AF500" s="22">
        <f>IF(OR(検索!J$7="00000",AA500&amp;AB500&amp;AC500&amp;AD500&amp;AE500&lt;&gt;検索!J$7),0,1)</f>
        <v>0</v>
      </c>
      <c r="AG500" s="23">
        <f t="shared" si="34"/>
        <v>0</v>
      </c>
      <c r="AH500" s="20">
        <f>IF(検索!K$3=0,R500,S500)</f>
        <v>0</v>
      </c>
      <c r="AI500" s="20">
        <f>IF(検索!K$5=0,Y500,Z500)</f>
        <v>0</v>
      </c>
      <c r="AJ500" s="20">
        <f>IF(検索!K$7=0,AF500,AG500)</f>
        <v>0</v>
      </c>
      <c r="AK500" s="38">
        <f>IF(IF(検索!J$5="00000",AH500,IF(検索!K$4=0,AH500+AI500,AH500*AI500)*IF(AND(検索!K$6=1,検索!J$7&lt;&gt;"00000"),AJ500,1)+IF(AND(検索!K$6=0,検索!J$7&lt;&gt;"00000"),AJ500,0))&gt;0,MAX($AK$2:AK499)+1,0)</f>
        <v>0</v>
      </c>
    </row>
  </sheetData>
  <sheetProtection selectLockedCells="1"/>
  <autoFilter ref="A1:L404" xr:uid="{00000000-0009-0000-0000-000007000000}"/>
  <phoneticPr fontId="2"/>
  <pageMargins left="0.70866141732283472" right="0.70866141732283472" top="0.74803149606299213" bottom="0.74803149606299213"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検索</vt:lpstr>
      <vt:lpstr>入力シート</vt:lpstr>
      <vt:lpstr>（様式第１）申請兼請求書</vt:lpstr>
      <vt:lpstr>様式第３</vt:lpstr>
      <vt:lpstr>取消通知</vt:lpstr>
      <vt:lpstr>貼付用データ</vt:lpstr>
      <vt:lpstr>台帳</vt:lpstr>
      <vt:lpstr>'（様式第１）申請兼請求書'!Print_Area</vt:lpstr>
      <vt:lpstr>取消通知!Print_Area</vt:lpstr>
      <vt:lpstr>入力シート!Print_Area</vt:lpstr>
      <vt:lpstr>様式第３!Print_Area</vt:lpstr>
      <vt:lpstr>'（様式第１）申請兼請求書'!Print_Titles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東大阪市</dc:creator>
  <cp:lastModifiedBy>東大阪市</cp:lastModifiedBy>
  <cp:lastPrinted>2025-06-25T06:19:43Z</cp:lastPrinted>
  <dcterms:created xsi:type="dcterms:W3CDTF">2022-08-31T05:01:23Z</dcterms:created>
  <dcterms:modified xsi:type="dcterms:W3CDTF">2025-07-29T00:38:08Z</dcterms:modified>
</cp:coreProperties>
</file>