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0" yWindow="0" windowWidth="12240" windowHeight="9675" tabRatio="851"/>
  </bookViews>
  <sheets>
    <sheet name="6-1" sheetId="1" r:id="rId1"/>
    <sheet name="6-2" sheetId="2" r:id="rId2"/>
    <sheet name="6-3（修正）" sheetId="3" r:id="rId3"/>
    <sheet name="6-4（修正）" sheetId="21" r:id="rId4"/>
    <sheet name="6-5" sheetId="4" r:id="rId5"/>
    <sheet name="6-6" sheetId="23" r:id="rId6"/>
    <sheet name="6-7" sheetId="5" r:id="rId7"/>
    <sheet name="6-8" sheetId="6" r:id="rId8"/>
    <sheet name="6-9（修正）" sheetId="7" r:id="rId9"/>
    <sheet name="6-10（修正）" sheetId="8" r:id="rId10"/>
    <sheet name="6-11（修正）" sheetId="9" r:id="rId11"/>
    <sheet name="6-12" sheetId="10" r:id="rId12"/>
    <sheet name="6-13（修正）" sheetId="11" r:id="rId13"/>
    <sheet name="6-14" sheetId="12" r:id="rId14"/>
    <sheet name="6-15" sheetId="13" r:id="rId15"/>
    <sheet name="6-16" sheetId="14" r:id="rId16"/>
    <sheet name="6-17" sheetId="15" r:id="rId17"/>
    <sheet name="6-18" sheetId="16" r:id="rId18"/>
    <sheet name="6-19" sheetId="17" r:id="rId19"/>
    <sheet name="6-20" sheetId="18" r:id="rId20"/>
    <sheet name="6-21" sheetId="19" r:id="rId21"/>
    <sheet name="6-22" sheetId="20" r:id="rId22"/>
    <sheet name="8-13" sheetId="24" r:id="rId23"/>
    <sheet name="11-4" sheetId="25" r:id="rId24"/>
    <sheet name="11-4 (説明)" sheetId="26" r:id="rId25"/>
    <sheet name="12-4" sheetId="28" r:id="rId26"/>
    <sheet name="13-5" sheetId="27" r:id="rId27"/>
  </sheets>
  <definedNames>
    <definedName name="_xlnm.Print_Area" localSheetId="0">'6-1'!$A$1:$F$59</definedName>
    <definedName name="_xlnm.Print_Area" localSheetId="9">'6-10（修正）'!$A$1:$I$293</definedName>
    <definedName name="_xlnm.Print_Area" localSheetId="10">'6-11（修正）'!$A$1:$J$67</definedName>
    <definedName name="_xlnm.Print_Area" localSheetId="11">'6-12'!$A$1:$I$54</definedName>
    <definedName name="_xlnm.Print_Area" localSheetId="12">'6-13（修正）'!$A$1:$J$29</definedName>
    <definedName name="_xlnm.Print_Area" localSheetId="13">'6-14'!$A$1:$M$60</definedName>
    <definedName name="_xlnm.Print_Area" localSheetId="14">'6-15'!$A$1:$O$46</definedName>
    <definedName name="_xlnm.Print_Area" localSheetId="15">'6-16'!$A$1:$M$45</definedName>
    <definedName name="_xlnm.Print_Area" localSheetId="16">'6-17'!$A$1:$M$75</definedName>
    <definedName name="_xlnm.Print_Area" localSheetId="17">'6-18'!$A$1:$O$75</definedName>
    <definedName name="_xlnm.Print_Area" localSheetId="18">'6-19'!$A$1:$R$74</definedName>
    <definedName name="_xlnm.Print_Area" localSheetId="1">'6-2'!$A$1:$J$50</definedName>
    <definedName name="_xlnm.Print_Area" localSheetId="19">'6-20'!$A$1:$M$75</definedName>
    <definedName name="_xlnm.Print_Area" localSheetId="20">'6-21'!$A$1:$I$81</definedName>
    <definedName name="_xlnm.Print_Area" localSheetId="21">'6-22'!$A$1:$Y$138</definedName>
    <definedName name="_xlnm.Print_Area" localSheetId="2">'6-3（修正）'!$A$1:$I$57</definedName>
    <definedName name="_xlnm.Print_Area" localSheetId="3">'6-4（修正）'!$A$1:$H$110</definedName>
    <definedName name="_xlnm.Print_Area" localSheetId="4">'6-5'!$A$1:$Q$215</definedName>
    <definedName name="_xlnm.Print_Area" localSheetId="5">'6-6'!$A$1:$K$679</definedName>
    <definedName name="_xlnm.Print_Area" localSheetId="6">'6-7'!$A$1:$G$55</definedName>
    <definedName name="_xlnm.Print_Area" localSheetId="7">'6-8'!$A$1:$I$57</definedName>
    <definedName name="_xlnm.Print_Area" localSheetId="8">'6-9（修正）'!$A$1:$L$52</definedName>
    <definedName name="Z_1E432D73_D559_4735_96E9_E42C2997E3E5_.wvu.PrintArea" localSheetId="0" hidden="1">'6-1'!$A$1:$F$59</definedName>
    <definedName name="Z_1E432D73_D559_4735_96E9_E42C2997E3E5_.wvu.PrintArea" localSheetId="9" hidden="1">'6-10（修正）'!$A$1:$H$255</definedName>
    <definedName name="Z_1E432D73_D559_4735_96E9_E42C2997E3E5_.wvu.PrintArea" localSheetId="10" hidden="1">'6-11（修正）'!$A$1:$J$67</definedName>
    <definedName name="Z_1E432D73_D559_4735_96E9_E42C2997E3E5_.wvu.PrintArea" localSheetId="11" hidden="1">'6-12'!$A$1:$I$64</definedName>
    <definedName name="Z_1E432D73_D559_4735_96E9_E42C2997E3E5_.wvu.PrintArea" localSheetId="12" hidden="1">'6-13（修正）'!$A$1:$J$29</definedName>
    <definedName name="Z_1E432D73_D559_4735_96E9_E42C2997E3E5_.wvu.PrintArea" localSheetId="13" hidden="1">'6-14'!$A$1:$M$60</definedName>
    <definedName name="Z_1E432D73_D559_4735_96E9_E42C2997E3E5_.wvu.PrintArea" localSheetId="14" hidden="1">'6-15'!$A$1:$O$46</definedName>
    <definedName name="Z_1E432D73_D559_4735_96E9_E42C2997E3E5_.wvu.PrintArea" localSheetId="15" hidden="1">'6-16'!$A$1:$M$45</definedName>
    <definedName name="Z_1E432D73_D559_4735_96E9_E42C2997E3E5_.wvu.PrintArea" localSheetId="16" hidden="1">'6-17'!$A$1:$M$75</definedName>
    <definedName name="Z_1E432D73_D559_4735_96E9_E42C2997E3E5_.wvu.PrintArea" localSheetId="17" hidden="1">'6-18'!$A$1:$O$75</definedName>
    <definedName name="Z_1E432D73_D559_4735_96E9_E42C2997E3E5_.wvu.PrintArea" localSheetId="18" hidden="1">'6-19'!$A$1:$R$74</definedName>
    <definedName name="Z_1E432D73_D559_4735_96E9_E42C2997E3E5_.wvu.PrintArea" localSheetId="1" hidden="1">'6-2'!$A$1:$J$50</definedName>
    <definedName name="Z_1E432D73_D559_4735_96E9_E42C2997E3E5_.wvu.PrintArea" localSheetId="19" hidden="1">'6-20'!$A$1:$M$75</definedName>
    <definedName name="Z_1E432D73_D559_4735_96E9_E42C2997E3E5_.wvu.PrintArea" localSheetId="20" hidden="1">'6-21'!$A$1:$I$81</definedName>
    <definedName name="Z_1E432D73_D559_4735_96E9_E42C2997E3E5_.wvu.PrintArea" localSheetId="21" hidden="1">'6-22'!$A$1:$Y$138</definedName>
    <definedName name="Z_1E432D73_D559_4735_96E9_E42C2997E3E5_.wvu.PrintArea" localSheetId="2" hidden="1">'6-3（修正）'!$A$1:$J$58</definedName>
    <definedName name="Z_1E432D73_D559_4735_96E9_E42C2997E3E5_.wvu.PrintArea" localSheetId="3" hidden="1">'6-4（修正）'!$A$1:$H$110</definedName>
    <definedName name="Z_1E432D73_D559_4735_96E9_E42C2997E3E5_.wvu.PrintArea" localSheetId="4" hidden="1">'6-5'!$A$1:$Q$215</definedName>
    <definedName name="Z_1E432D73_D559_4735_96E9_E42C2997E3E5_.wvu.PrintArea" localSheetId="6" hidden="1">'6-7'!$A$1:$G$55</definedName>
    <definedName name="Z_1E432D73_D559_4735_96E9_E42C2997E3E5_.wvu.PrintArea" localSheetId="7" hidden="1">'6-8'!$A$1:$I$57</definedName>
    <definedName name="Z_1E432D73_D559_4735_96E9_E42C2997E3E5_.wvu.PrintArea" localSheetId="8" hidden="1">'6-9（修正）'!$A$1:$L$52</definedName>
  </definedNames>
  <calcPr calcId="145621"/>
  <customWorkbookViews>
    <customWorkbookView name="吉田健二 - 個人用ビュー" guid="{1E432D73-D559-4735-96E9-E42C2997E3E5}" mergeInterval="0" personalView="1" maximized="1" windowWidth="1020" windowHeight="536" activeSheetId="2"/>
  </customWorkbookViews>
</workbook>
</file>

<file path=xl/calcChain.xml><?xml version="1.0" encoding="utf-8"?>
<calcChain xmlns="http://schemas.openxmlformats.org/spreadsheetml/2006/main">
  <c r="H18" i="11"/>
  <c r="G11" i="8"/>
  <c r="H14"/>
  <c r="E26" i="6" l="1"/>
  <c r="F25"/>
  <c r="E25"/>
  <c r="H8" i="2"/>
  <c r="H7"/>
  <c r="E13" i="21"/>
  <c r="E88"/>
  <c r="E95"/>
  <c r="F99"/>
  <c r="F92"/>
  <c r="F93"/>
  <c r="F94"/>
  <c r="F95"/>
  <c r="F96"/>
  <c r="F97"/>
  <c r="F98"/>
  <c r="F100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62"/>
  <c r="E65"/>
  <c r="F43"/>
  <c r="H54" i="9"/>
  <c r="H49"/>
  <c r="H44"/>
  <c r="H9"/>
  <c r="F17"/>
  <c r="H17" s="1"/>
  <c r="F11"/>
  <c r="H11" s="1"/>
  <c r="F49" i="21" l="1"/>
  <c r="F48"/>
  <c r="F47"/>
  <c r="F46"/>
  <c r="F45"/>
  <c r="F44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2"/>
  <c r="F11"/>
  <c r="F10"/>
  <c r="F9"/>
  <c r="F8"/>
  <c r="F7"/>
  <c r="H45" i="3"/>
  <c r="H44"/>
  <c r="H43"/>
  <c r="H42"/>
  <c r="H41"/>
  <c r="H40"/>
  <c r="H38"/>
  <c r="H37"/>
  <c r="H35"/>
  <c r="H33"/>
  <c r="H32"/>
  <c r="H30"/>
  <c r="H29"/>
  <c r="H28"/>
  <c r="H26"/>
  <c r="H25"/>
  <c r="H24"/>
  <c r="H23"/>
  <c r="H22"/>
  <c r="H21"/>
  <c r="H20"/>
  <c r="H19"/>
  <c r="H16"/>
  <c r="H14"/>
  <c r="H13"/>
  <c r="H12"/>
  <c r="H11"/>
  <c r="H9"/>
  <c r="H8"/>
  <c r="H7"/>
  <c r="H38" i="8"/>
  <c r="H37"/>
  <c r="H36"/>
  <c r="H35"/>
  <c r="H34"/>
  <c r="H33"/>
  <c r="H32"/>
  <c r="H31"/>
  <c r="H30"/>
  <c r="H29"/>
  <c r="H27"/>
  <c r="H26"/>
  <c r="H24"/>
  <c r="H23"/>
  <c r="H21"/>
  <c r="H20"/>
  <c r="H19"/>
  <c r="H18"/>
  <c r="H17"/>
  <c r="H16"/>
  <c r="H13"/>
  <c r="H12"/>
  <c r="H10"/>
  <c r="H9"/>
  <c r="H8"/>
  <c r="H41" i="9" l="1"/>
  <c r="H42"/>
  <c r="F42"/>
  <c r="F41"/>
  <c r="F40"/>
  <c r="F19"/>
  <c r="H19" s="1"/>
  <c r="F15"/>
  <c r="H15" s="1"/>
  <c r="F13"/>
  <c r="H13" s="1"/>
  <c r="F18" l="1"/>
  <c r="H18" s="1"/>
  <c r="F14"/>
  <c r="H14" s="1"/>
  <c r="F12"/>
  <c r="H12" s="1"/>
  <c r="H119" i="27" l="1"/>
  <c r="G119"/>
  <c r="F119"/>
  <c r="E119"/>
  <c r="I119" s="1"/>
  <c r="D119"/>
  <c r="I118"/>
  <c r="I117"/>
  <c r="I116"/>
  <c r="I115"/>
  <c r="I114"/>
  <c r="I113"/>
  <c r="I112"/>
  <c r="I111"/>
  <c r="I110"/>
  <c r="I109"/>
  <c r="I108"/>
  <c r="I107"/>
  <c r="I106"/>
  <c r="I105"/>
  <c r="H103"/>
  <c r="G103"/>
  <c r="F103"/>
  <c r="E103"/>
  <c r="I103" s="1"/>
  <c r="D103"/>
  <c r="I102"/>
  <c r="I101"/>
  <c r="I100"/>
  <c r="H98"/>
  <c r="G98"/>
  <c r="F98"/>
  <c r="E98"/>
  <c r="D98"/>
  <c r="I98" s="1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H41"/>
  <c r="G41"/>
  <c r="F41"/>
  <c r="E41"/>
  <c r="D41"/>
  <c r="I41" s="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6"/>
  <c r="H68" s="1"/>
  <c r="H120" s="1"/>
  <c r="G6"/>
  <c r="G68" s="1"/>
  <c r="G120" s="1"/>
  <c r="F6"/>
  <c r="F68" s="1"/>
  <c r="F120" s="1"/>
  <c r="E6"/>
  <c r="E68" s="1"/>
  <c r="E120" s="1"/>
  <c r="D6"/>
  <c r="I6" s="1"/>
  <c r="X29" i="28"/>
  <c r="X28"/>
  <c r="X27"/>
  <c r="X26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X25" s="1"/>
  <c r="X24"/>
  <c r="X23"/>
  <c r="X22"/>
  <c r="X21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X20" s="1"/>
  <c r="W15"/>
  <c r="V15"/>
  <c r="S15"/>
  <c r="R15"/>
  <c r="O15"/>
  <c r="N15"/>
  <c r="K15"/>
  <c r="J15"/>
  <c r="G15"/>
  <c r="F15"/>
  <c r="F16" s="1"/>
  <c r="G16" s="1"/>
  <c r="H16" s="1"/>
  <c r="X14"/>
  <c r="X13"/>
  <c r="X12"/>
  <c r="X11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X10" s="1"/>
  <c r="X9"/>
  <c r="X8"/>
  <c r="X7"/>
  <c r="X6"/>
  <c r="W5"/>
  <c r="V5"/>
  <c r="U5"/>
  <c r="U15" s="1"/>
  <c r="T5"/>
  <c r="T15" s="1"/>
  <c r="S5"/>
  <c r="R5"/>
  <c r="Q5"/>
  <c r="Q15" s="1"/>
  <c r="P5"/>
  <c r="P15" s="1"/>
  <c r="O5"/>
  <c r="N5"/>
  <c r="M5"/>
  <c r="M15" s="1"/>
  <c r="L5"/>
  <c r="L15" s="1"/>
  <c r="K5"/>
  <c r="J5"/>
  <c r="I5"/>
  <c r="I15" s="1"/>
  <c r="H5"/>
  <c r="H15" s="1"/>
  <c r="G5"/>
  <c r="F5"/>
  <c r="D68" i="27" l="1"/>
  <c r="I16" i="28"/>
  <c r="J16" s="1"/>
  <c r="K16" s="1"/>
  <c r="L16" s="1"/>
  <c r="M16" s="1"/>
  <c r="N16" s="1"/>
  <c r="O16" s="1"/>
  <c r="P16" s="1"/>
  <c r="Q16" s="1"/>
  <c r="R16" s="1"/>
  <c r="S16" s="1"/>
  <c r="T16" s="1"/>
  <c r="U16" s="1"/>
  <c r="V16" s="1"/>
  <c r="W16" s="1"/>
  <c r="X5"/>
  <c r="X15"/>
  <c r="D120" i="27" l="1"/>
  <c r="I120" s="1"/>
  <c r="I68"/>
  <c r="AJ75" i="26"/>
  <c r="AK75" s="1"/>
  <c r="T75"/>
  <c r="AI74"/>
  <c r="AH74"/>
  <c r="AG74"/>
  <c r="AF74"/>
  <c r="AE74"/>
  <c r="AD74"/>
  <c r="AC74"/>
  <c r="AB74"/>
  <c r="AA74"/>
  <c r="Z74"/>
  <c r="Y74"/>
  <c r="X74"/>
  <c r="W74"/>
  <c r="V74"/>
  <c r="U74"/>
  <c r="S74"/>
  <c r="R74"/>
  <c r="Q74"/>
  <c r="P74"/>
  <c r="O74"/>
  <c r="N74"/>
  <c r="M74"/>
  <c r="L74"/>
  <c r="K74"/>
  <c r="J74"/>
  <c r="I74"/>
  <c r="H74"/>
  <c r="G74"/>
  <c r="F74"/>
  <c r="E74"/>
  <c r="AJ73"/>
  <c r="T73"/>
  <c r="AK73" s="1"/>
  <c r="AJ72"/>
  <c r="T72"/>
  <c r="AK72" s="1"/>
  <c r="AJ71"/>
  <c r="T71"/>
  <c r="AK71" s="1"/>
  <c r="AK70"/>
  <c r="AJ70"/>
  <c r="AJ74" s="1"/>
  <c r="T70"/>
  <c r="T74" s="1"/>
  <c r="AK74" s="1"/>
  <c r="AI68"/>
  <c r="AH68"/>
  <c r="AG68"/>
  <c r="AF68"/>
  <c r="AE68"/>
  <c r="AD68"/>
  <c r="AC68"/>
  <c r="AB68"/>
  <c r="AA68"/>
  <c r="Z68"/>
  <c r="Y68"/>
  <c r="X68"/>
  <c r="W68"/>
  <c r="V68"/>
  <c r="U68"/>
  <c r="S68"/>
  <c r="R68"/>
  <c r="Q68"/>
  <c r="P68"/>
  <c r="O68"/>
  <c r="N68"/>
  <c r="M68"/>
  <c r="L68"/>
  <c r="K68"/>
  <c r="J68"/>
  <c r="I68"/>
  <c r="H68"/>
  <c r="G68"/>
  <c r="F68"/>
  <c r="E68"/>
  <c r="AK67"/>
  <c r="AJ67"/>
  <c r="T67"/>
  <c r="AJ66"/>
  <c r="AJ68" s="1"/>
  <c r="T66"/>
  <c r="AK66" s="1"/>
  <c r="AJ65"/>
  <c r="T65"/>
  <c r="AK65" s="1"/>
  <c r="AI63"/>
  <c r="AH63"/>
  <c r="AG63"/>
  <c r="AF63"/>
  <c r="AE63"/>
  <c r="AD63"/>
  <c r="AC63"/>
  <c r="AB63"/>
  <c r="AA63"/>
  <c r="Z63"/>
  <c r="Y63"/>
  <c r="X63"/>
  <c r="W63"/>
  <c r="V63"/>
  <c r="U63"/>
  <c r="S63"/>
  <c r="R63"/>
  <c r="Q63"/>
  <c r="P63"/>
  <c r="O63"/>
  <c r="N63"/>
  <c r="M63"/>
  <c r="L63"/>
  <c r="K63"/>
  <c r="J63"/>
  <c r="I63"/>
  <c r="H63"/>
  <c r="G63"/>
  <c r="F63"/>
  <c r="E63"/>
  <c r="AJ62"/>
  <c r="T62"/>
  <c r="AK62" s="1"/>
  <c r="AJ61"/>
  <c r="T61"/>
  <c r="AK61" s="1"/>
  <c r="AK60"/>
  <c r="AJ60"/>
  <c r="T60"/>
  <c r="AJ59"/>
  <c r="T59"/>
  <c r="AK59" s="1"/>
  <c r="AJ58"/>
  <c r="T58"/>
  <c r="AK58" s="1"/>
  <c r="AJ57"/>
  <c r="AK57" s="1"/>
  <c r="T57"/>
  <c r="AK56"/>
  <c r="AJ56"/>
  <c r="T56"/>
  <c r="AJ55"/>
  <c r="T55"/>
  <c r="AK55" s="1"/>
  <c r="AJ54"/>
  <c r="T54"/>
  <c r="AK54" s="1"/>
  <c r="AJ53"/>
  <c r="AJ63" s="1"/>
  <c r="T53"/>
  <c r="AK52"/>
  <c r="AJ52"/>
  <c r="T52"/>
  <c r="T63" s="1"/>
  <c r="AK63" s="1"/>
  <c r="AI50"/>
  <c r="AH50"/>
  <c r="AG50"/>
  <c r="AF50"/>
  <c r="AE50"/>
  <c r="AD50"/>
  <c r="AC50"/>
  <c r="AB50"/>
  <c r="AA50"/>
  <c r="Z50"/>
  <c r="Y50"/>
  <c r="X50"/>
  <c r="W50"/>
  <c r="V50"/>
  <c r="U50"/>
  <c r="T50"/>
  <c r="AK50" s="1"/>
  <c r="S50"/>
  <c r="R50"/>
  <c r="Q50"/>
  <c r="P50"/>
  <c r="O50"/>
  <c r="N50"/>
  <c r="M50"/>
  <c r="L50"/>
  <c r="K50"/>
  <c r="J50"/>
  <c r="I50"/>
  <c r="H50"/>
  <c r="G50"/>
  <c r="F50"/>
  <c r="E50"/>
  <c r="AK49"/>
  <c r="AJ49"/>
  <c r="T49"/>
  <c r="AJ48"/>
  <c r="AJ50" s="1"/>
  <c r="T48"/>
  <c r="AK48" s="1"/>
  <c r="AI46"/>
  <c r="AI76" s="1"/>
  <c r="AH46"/>
  <c r="AG46"/>
  <c r="AF46"/>
  <c r="AE46"/>
  <c r="AE76" s="1"/>
  <c r="AD46"/>
  <c r="AC46"/>
  <c r="AB46"/>
  <c r="AA46"/>
  <c r="AA76" s="1"/>
  <c r="Z46"/>
  <c r="Y46"/>
  <c r="X46"/>
  <c r="W46"/>
  <c r="W76" s="1"/>
  <c r="V46"/>
  <c r="U46"/>
  <c r="S46"/>
  <c r="S76" s="1"/>
  <c r="R46"/>
  <c r="Q46"/>
  <c r="P46"/>
  <c r="O46"/>
  <c r="O76" s="1"/>
  <c r="N46"/>
  <c r="M46"/>
  <c r="L46"/>
  <c r="K46"/>
  <c r="K6" s="1"/>
  <c r="J46"/>
  <c r="I46"/>
  <c r="H46"/>
  <c r="G46"/>
  <c r="G76" s="1"/>
  <c r="F46"/>
  <c r="E46"/>
  <c r="AJ45"/>
  <c r="T45"/>
  <c r="AK45" s="1"/>
  <c r="AJ44"/>
  <c r="T44"/>
  <c r="AK44" s="1"/>
  <c r="AJ43"/>
  <c r="T43"/>
  <c r="AK43" s="1"/>
  <c r="AK42"/>
  <c r="AJ42"/>
  <c r="T42"/>
  <c r="AJ41"/>
  <c r="T41"/>
  <c r="AK41" s="1"/>
  <c r="AJ40"/>
  <c r="T40"/>
  <c r="AK40" s="1"/>
  <c r="AJ39"/>
  <c r="T39"/>
  <c r="AK39" s="1"/>
  <c r="AK38"/>
  <c r="AJ38"/>
  <c r="T38"/>
  <c r="AJ37"/>
  <c r="T37"/>
  <c r="AK37" s="1"/>
  <c r="AJ36"/>
  <c r="AJ46" s="1"/>
  <c r="T36"/>
  <c r="AK36" s="1"/>
  <c r="AI34"/>
  <c r="AH34"/>
  <c r="AH6" s="1"/>
  <c r="AG34"/>
  <c r="AF34"/>
  <c r="AE34"/>
  <c r="AD34"/>
  <c r="AD6" s="1"/>
  <c r="AC34"/>
  <c r="AB34"/>
  <c r="AA34"/>
  <c r="Z34"/>
  <c r="Z6" s="1"/>
  <c r="Y34"/>
  <c r="X34"/>
  <c r="W34"/>
  <c r="V34"/>
  <c r="V6" s="1"/>
  <c r="U34"/>
  <c r="S34"/>
  <c r="R34"/>
  <c r="R6" s="1"/>
  <c r="Q34"/>
  <c r="P34"/>
  <c r="O34"/>
  <c r="N34"/>
  <c r="N6" s="1"/>
  <c r="M34"/>
  <c r="L34"/>
  <c r="K34"/>
  <c r="J34"/>
  <c r="J6" s="1"/>
  <c r="I34"/>
  <c r="H34"/>
  <c r="G34"/>
  <c r="F34"/>
  <c r="F6" s="1"/>
  <c r="E34"/>
  <c r="AJ33"/>
  <c r="T33"/>
  <c r="AK33" s="1"/>
  <c r="AJ32"/>
  <c r="T32"/>
  <c r="AK32" s="1"/>
  <c r="AK31"/>
  <c r="AJ31"/>
  <c r="T31"/>
  <c r="AJ30"/>
  <c r="T30"/>
  <c r="AK30" s="1"/>
  <c r="AJ29"/>
  <c r="T29"/>
  <c r="AK29" s="1"/>
  <c r="AJ28"/>
  <c r="T28"/>
  <c r="AK28" s="1"/>
  <c r="AK27"/>
  <c r="AJ27"/>
  <c r="T27"/>
  <c r="AJ26"/>
  <c r="T26"/>
  <c r="AK26" s="1"/>
  <c r="AJ25"/>
  <c r="T25"/>
  <c r="AK25" s="1"/>
  <c r="AJ24"/>
  <c r="T24"/>
  <c r="AK24" s="1"/>
  <c r="AK23"/>
  <c r="AJ23"/>
  <c r="T23"/>
  <c r="AJ22"/>
  <c r="T22"/>
  <c r="AK22" s="1"/>
  <c r="AJ21"/>
  <c r="T21"/>
  <c r="AK21" s="1"/>
  <c r="AJ20"/>
  <c r="AJ34" s="1"/>
  <c r="T20"/>
  <c r="AK20" s="1"/>
  <c r="AK19"/>
  <c r="AJ19"/>
  <c r="T19"/>
  <c r="T34" s="1"/>
  <c r="AK34" s="1"/>
  <c r="AI17"/>
  <c r="AH17"/>
  <c r="AH76" s="1"/>
  <c r="AG17"/>
  <c r="AG76" s="1"/>
  <c r="AF17"/>
  <c r="AF76" s="1"/>
  <c r="AE17"/>
  <c r="AD17"/>
  <c r="AD76" s="1"/>
  <c r="AC17"/>
  <c r="AC76" s="1"/>
  <c r="AB17"/>
  <c r="AB76" s="1"/>
  <c r="AA17"/>
  <c r="Z17"/>
  <c r="Z76" s="1"/>
  <c r="Y17"/>
  <c r="Y76" s="1"/>
  <c r="X17"/>
  <c r="X76" s="1"/>
  <c r="W17"/>
  <c r="V17"/>
  <c r="V76" s="1"/>
  <c r="U17"/>
  <c r="U76" s="1"/>
  <c r="S17"/>
  <c r="R17"/>
  <c r="R76" s="1"/>
  <c r="Q17"/>
  <c r="Q76" s="1"/>
  <c r="P17"/>
  <c r="P76" s="1"/>
  <c r="O17"/>
  <c r="N17"/>
  <c r="N76" s="1"/>
  <c r="M17"/>
  <c r="M76" s="1"/>
  <c r="L17"/>
  <c r="L76" s="1"/>
  <c r="K17"/>
  <c r="J17"/>
  <c r="J76" s="1"/>
  <c r="I17"/>
  <c r="I76" s="1"/>
  <c r="H17"/>
  <c r="H76" s="1"/>
  <c r="G17"/>
  <c r="F17"/>
  <c r="F76" s="1"/>
  <c r="E17"/>
  <c r="E76" s="1"/>
  <c r="AK16"/>
  <c r="AJ16"/>
  <c r="T16"/>
  <c r="AJ15"/>
  <c r="T15"/>
  <c r="AK15" s="1"/>
  <c r="AJ14"/>
  <c r="T14"/>
  <c r="AK14" s="1"/>
  <c r="AJ13"/>
  <c r="T13"/>
  <c r="AK13" s="1"/>
  <c r="AK12"/>
  <c r="AJ12"/>
  <c r="T12"/>
  <c r="AJ11"/>
  <c r="AJ17" s="1"/>
  <c r="T11"/>
  <c r="AK11" s="1"/>
  <c r="AJ10"/>
  <c r="T10"/>
  <c r="T17" s="1"/>
  <c r="AJ9"/>
  <c r="T9"/>
  <c r="AK9" s="1"/>
  <c r="AK8"/>
  <c r="AJ8"/>
  <c r="T8"/>
  <c r="AG6"/>
  <c r="AF6"/>
  <c r="AC6"/>
  <c r="AB6"/>
  <c r="Y6"/>
  <c r="X6"/>
  <c r="U6"/>
  <c r="Q6"/>
  <c r="P6"/>
  <c r="M6"/>
  <c r="L6"/>
  <c r="I6"/>
  <c r="H6"/>
  <c r="E6"/>
  <c r="F4"/>
  <c r="G4" s="1"/>
  <c r="H4" s="1"/>
  <c r="I4" s="1"/>
  <c r="J4" s="1"/>
  <c r="K4" s="1"/>
  <c r="L4" s="1"/>
  <c r="M4" s="1"/>
  <c r="N4" s="1"/>
  <c r="O4" s="1"/>
  <c r="P4" s="1"/>
  <c r="Q4" s="1"/>
  <c r="R4" s="1"/>
  <c r="S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AJ76" l="1"/>
  <c r="AK17"/>
  <c r="K76"/>
  <c r="T76" s="1"/>
  <c r="AK76" s="1"/>
  <c r="AK10"/>
  <c r="G6"/>
  <c r="O6"/>
  <c r="S6"/>
  <c r="T6" s="1"/>
  <c r="W6"/>
  <c r="AA6"/>
  <c r="AE6"/>
  <c r="AI6"/>
  <c r="AJ6" s="1"/>
  <c r="AK53"/>
  <c r="T68"/>
  <c r="AK68" s="1"/>
  <c r="T46"/>
  <c r="AK46" s="1"/>
  <c r="AK75" i="25"/>
  <c r="AJ75"/>
  <c r="T75"/>
  <c r="AI74"/>
  <c r="AH74"/>
  <c r="AG74"/>
  <c r="AF74"/>
  <c r="AE74"/>
  <c r="AD74"/>
  <c r="AC74"/>
  <c r="AB74"/>
  <c r="AA74"/>
  <c r="Z74"/>
  <c r="Y74"/>
  <c r="X74"/>
  <c r="W74"/>
  <c r="V74"/>
  <c r="U74"/>
  <c r="S74"/>
  <c r="R74"/>
  <c r="Q74"/>
  <c r="P74"/>
  <c r="O74"/>
  <c r="N74"/>
  <c r="M74"/>
  <c r="L74"/>
  <c r="K74"/>
  <c r="J74"/>
  <c r="I74"/>
  <c r="H74"/>
  <c r="G74"/>
  <c r="F74"/>
  <c r="E74"/>
  <c r="AK73"/>
  <c r="AJ73"/>
  <c r="T73"/>
  <c r="AJ72"/>
  <c r="AJ74" s="1"/>
  <c r="T72"/>
  <c r="AK72" s="1"/>
  <c r="AJ71"/>
  <c r="T71"/>
  <c r="T74" s="1"/>
  <c r="AJ70"/>
  <c r="T70"/>
  <c r="AK70" s="1"/>
  <c r="AI68"/>
  <c r="AH68"/>
  <c r="AG68"/>
  <c r="AF68"/>
  <c r="AE68"/>
  <c r="AD68"/>
  <c r="AC68"/>
  <c r="AB68"/>
  <c r="AA68"/>
  <c r="Z68"/>
  <c r="Y68"/>
  <c r="X68"/>
  <c r="W68"/>
  <c r="V68"/>
  <c r="U68"/>
  <c r="S68"/>
  <c r="R68"/>
  <c r="Q68"/>
  <c r="P68"/>
  <c r="O68"/>
  <c r="N68"/>
  <c r="M68"/>
  <c r="L68"/>
  <c r="K68"/>
  <c r="J68"/>
  <c r="I68"/>
  <c r="H68"/>
  <c r="G68"/>
  <c r="F68"/>
  <c r="E68"/>
  <c r="AK67"/>
  <c r="AJ67"/>
  <c r="T67"/>
  <c r="AK66"/>
  <c r="AJ66"/>
  <c r="T66"/>
  <c r="AJ65"/>
  <c r="AJ68" s="1"/>
  <c r="T65"/>
  <c r="AK65" s="1"/>
  <c r="AI63"/>
  <c r="AH63"/>
  <c r="AG63"/>
  <c r="AF63"/>
  <c r="AE63"/>
  <c r="AD63"/>
  <c r="AC63"/>
  <c r="AB63"/>
  <c r="AA63"/>
  <c r="Z63"/>
  <c r="Y63"/>
  <c r="X63"/>
  <c r="W63"/>
  <c r="V63"/>
  <c r="U63"/>
  <c r="S63"/>
  <c r="R63"/>
  <c r="Q63"/>
  <c r="P63"/>
  <c r="O63"/>
  <c r="N63"/>
  <c r="M63"/>
  <c r="L63"/>
  <c r="K63"/>
  <c r="J63"/>
  <c r="I63"/>
  <c r="H63"/>
  <c r="G63"/>
  <c r="F63"/>
  <c r="E63"/>
  <c r="AJ62"/>
  <c r="T62"/>
  <c r="AK62" s="1"/>
  <c r="AJ61"/>
  <c r="T61"/>
  <c r="AK61" s="1"/>
  <c r="AK60"/>
  <c r="AJ60"/>
  <c r="T60"/>
  <c r="AK59"/>
  <c r="AJ59"/>
  <c r="T59"/>
  <c r="AJ58"/>
  <c r="T58"/>
  <c r="AK58" s="1"/>
  <c r="AJ57"/>
  <c r="T57"/>
  <c r="AK57" s="1"/>
  <c r="AK56"/>
  <c r="AJ56"/>
  <c r="T56"/>
  <c r="AK55"/>
  <c r="AJ55"/>
  <c r="T55"/>
  <c r="AJ54"/>
  <c r="T54"/>
  <c r="AK54" s="1"/>
  <c r="AJ53"/>
  <c r="AJ63" s="1"/>
  <c r="T53"/>
  <c r="AK53" s="1"/>
  <c r="AK52"/>
  <c r="AJ52"/>
  <c r="T52"/>
  <c r="T63" s="1"/>
  <c r="AK63" s="1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AK49"/>
  <c r="AJ49"/>
  <c r="T49"/>
  <c r="AK48"/>
  <c r="AJ48"/>
  <c r="AJ50" s="1"/>
  <c r="AK50" s="1"/>
  <c r="T48"/>
  <c r="AI46"/>
  <c r="AH46"/>
  <c r="AG46"/>
  <c r="AF46"/>
  <c r="AE46"/>
  <c r="AD46"/>
  <c r="AC46"/>
  <c r="AB46"/>
  <c r="AA46"/>
  <c r="Z46"/>
  <c r="Y46"/>
  <c r="X46"/>
  <c r="W46"/>
  <c r="V46"/>
  <c r="U46"/>
  <c r="S46"/>
  <c r="R46"/>
  <c r="Q46"/>
  <c r="P46"/>
  <c r="O46"/>
  <c r="N46"/>
  <c r="M46"/>
  <c r="L46"/>
  <c r="K46"/>
  <c r="J46"/>
  <c r="I46"/>
  <c r="H46"/>
  <c r="G46"/>
  <c r="F46"/>
  <c r="E46"/>
  <c r="AK45"/>
  <c r="AJ45"/>
  <c r="T45"/>
  <c r="AJ44"/>
  <c r="T44"/>
  <c r="AK44" s="1"/>
  <c r="AJ43"/>
  <c r="T43"/>
  <c r="AK43" s="1"/>
  <c r="AK42"/>
  <c r="AJ42"/>
  <c r="T42"/>
  <c r="AK41"/>
  <c r="AJ41"/>
  <c r="T41"/>
  <c r="AJ40"/>
  <c r="T40"/>
  <c r="AK40" s="1"/>
  <c r="AJ39"/>
  <c r="T39"/>
  <c r="T46" s="1"/>
  <c r="AK46" s="1"/>
  <c r="AK38"/>
  <c r="AJ38"/>
  <c r="T38"/>
  <c r="AK37"/>
  <c r="AJ37"/>
  <c r="T37"/>
  <c r="AJ36"/>
  <c r="AJ46" s="1"/>
  <c r="T36"/>
  <c r="AK36" s="1"/>
  <c r="AI34"/>
  <c r="AI6" s="1"/>
  <c r="AH34"/>
  <c r="AG34"/>
  <c r="AF34"/>
  <c r="AE34"/>
  <c r="AE6" s="1"/>
  <c r="AD34"/>
  <c r="AC34"/>
  <c r="AB34"/>
  <c r="AA34"/>
  <c r="AA6" s="1"/>
  <c r="Z34"/>
  <c r="Y34"/>
  <c r="X34"/>
  <c r="W34"/>
  <c r="W6" s="1"/>
  <c r="V34"/>
  <c r="U34"/>
  <c r="S34"/>
  <c r="S6" s="1"/>
  <c r="R34"/>
  <c r="Q34"/>
  <c r="P34"/>
  <c r="O34"/>
  <c r="O6" s="1"/>
  <c r="N34"/>
  <c r="M34"/>
  <c r="L34"/>
  <c r="K34"/>
  <c r="K6" s="1"/>
  <c r="J34"/>
  <c r="I34"/>
  <c r="H34"/>
  <c r="G34"/>
  <c r="G6" s="1"/>
  <c r="F34"/>
  <c r="E34"/>
  <c r="AJ33"/>
  <c r="T33"/>
  <c r="AK33" s="1"/>
  <c r="AJ32"/>
  <c r="T32"/>
  <c r="AK32" s="1"/>
  <c r="AK31"/>
  <c r="AJ31"/>
  <c r="T31"/>
  <c r="AK30"/>
  <c r="AJ30"/>
  <c r="T30"/>
  <c r="AJ29"/>
  <c r="T29"/>
  <c r="AK29" s="1"/>
  <c r="AJ28"/>
  <c r="T28"/>
  <c r="AK28" s="1"/>
  <c r="AK27"/>
  <c r="AJ27"/>
  <c r="T27"/>
  <c r="AK26"/>
  <c r="AJ26"/>
  <c r="T26"/>
  <c r="AJ25"/>
  <c r="T25"/>
  <c r="AK25" s="1"/>
  <c r="AJ24"/>
  <c r="T24"/>
  <c r="AK24" s="1"/>
  <c r="AK23"/>
  <c r="AJ23"/>
  <c r="T23"/>
  <c r="AK22"/>
  <c r="AJ22"/>
  <c r="T22"/>
  <c r="AJ21"/>
  <c r="T21"/>
  <c r="AK21" s="1"/>
  <c r="AJ20"/>
  <c r="AJ34" s="1"/>
  <c r="T20"/>
  <c r="AK20" s="1"/>
  <c r="AK19"/>
  <c r="AJ19"/>
  <c r="T19"/>
  <c r="T34" s="1"/>
  <c r="AK34" s="1"/>
  <c r="AI17"/>
  <c r="AI76" s="1"/>
  <c r="AH17"/>
  <c r="AH76" s="1"/>
  <c r="AG17"/>
  <c r="AG76" s="1"/>
  <c r="AF17"/>
  <c r="AF76" s="1"/>
  <c r="AE17"/>
  <c r="AE76" s="1"/>
  <c r="AD17"/>
  <c r="AD76" s="1"/>
  <c r="AC17"/>
  <c r="AC76" s="1"/>
  <c r="AB17"/>
  <c r="AB76" s="1"/>
  <c r="AA17"/>
  <c r="AA76" s="1"/>
  <c r="Z17"/>
  <c r="Z76" s="1"/>
  <c r="Y17"/>
  <c r="Y76" s="1"/>
  <c r="X17"/>
  <c r="X76" s="1"/>
  <c r="W17"/>
  <c r="W76" s="1"/>
  <c r="V17"/>
  <c r="V76" s="1"/>
  <c r="U17"/>
  <c r="U76" s="1"/>
  <c r="S17"/>
  <c r="S76" s="1"/>
  <c r="R17"/>
  <c r="R76" s="1"/>
  <c r="Q17"/>
  <c r="Q76" s="1"/>
  <c r="P17"/>
  <c r="P76" s="1"/>
  <c r="O17"/>
  <c r="O76" s="1"/>
  <c r="N17"/>
  <c r="N76" s="1"/>
  <c r="M17"/>
  <c r="M76" s="1"/>
  <c r="L17"/>
  <c r="L76" s="1"/>
  <c r="K17"/>
  <c r="K76" s="1"/>
  <c r="J17"/>
  <c r="J76" s="1"/>
  <c r="I17"/>
  <c r="I76" s="1"/>
  <c r="H17"/>
  <c r="H76" s="1"/>
  <c r="G17"/>
  <c r="G76" s="1"/>
  <c r="F17"/>
  <c r="F76" s="1"/>
  <c r="E17"/>
  <c r="E76" s="1"/>
  <c r="T76" s="1"/>
  <c r="AK16"/>
  <c r="AJ16"/>
  <c r="T16"/>
  <c r="AK15"/>
  <c r="AJ15"/>
  <c r="T15"/>
  <c r="AJ14"/>
  <c r="T14"/>
  <c r="AK14" s="1"/>
  <c r="AJ13"/>
  <c r="T13"/>
  <c r="AK13" s="1"/>
  <c r="AK12"/>
  <c r="AJ12"/>
  <c r="T12"/>
  <c r="AK11"/>
  <c r="AJ11"/>
  <c r="T11"/>
  <c r="AJ10"/>
  <c r="T10"/>
  <c r="AK10" s="1"/>
  <c r="AJ9"/>
  <c r="AJ17" s="1"/>
  <c r="T9"/>
  <c r="T17" s="1"/>
  <c r="AK17" s="1"/>
  <c r="AK8"/>
  <c r="AJ8"/>
  <c r="T8"/>
  <c r="AH6"/>
  <c r="AG6"/>
  <c r="AF6"/>
  <c r="AD6"/>
  <c r="AC6"/>
  <c r="AB6"/>
  <c r="Z6"/>
  <c r="Y6"/>
  <c r="X6"/>
  <c r="V6"/>
  <c r="U6"/>
  <c r="R6"/>
  <c r="Q6"/>
  <c r="P6"/>
  <c r="N6"/>
  <c r="M6"/>
  <c r="L6"/>
  <c r="J6"/>
  <c r="I6"/>
  <c r="H6"/>
  <c r="F6"/>
  <c r="E6"/>
  <c r="T6" s="1"/>
  <c r="G4"/>
  <c r="H4" s="1"/>
  <c r="I4" s="1"/>
  <c r="J4" s="1"/>
  <c r="K4" s="1"/>
  <c r="L4" s="1"/>
  <c r="M4" s="1"/>
  <c r="N4" s="1"/>
  <c r="O4" s="1"/>
  <c r="P4" s="1"/>
  <c r="Q4" s="1"/>
  <c r="R4" s="1"/>
  <c r="S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F4"/>
  <c r="K65" i="17"/>
  <c r="L65"/>
  <c r="M65"/>
  <c r="F11" i="2"/>
  <c r="E245" i="8"/>
  <c r="E247"/>
  <c r="E246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H28" s="1"/>
  <c r="G27"/>
  <c r="F27"/>
  <c r="G26"/>
  <c r="F26"/>
  <c r="G25"/>
  <c r="F25"/>
  <c r="H25" s="1"/>
  <c r="G24"/>
  <c r="F24"/>
  <c r="G23"/>
  <c r="F23"/>
  <c r="G22"/>
  <c r="F22"/>
  <c r="H22" s="1"/>
  <c r="G21"/>
  <c r="F21"/>
  <c r="G20"/>
  <c r="F20"/>
  <c r="G19"/>
  <c r="F19"/>
  <c r="G18"/>
  <c r="F18"/>
  <c r="G17"/>
  <c r="F17"/>
  <c r="G16"/>
  <c r="F16"/>
  <c r="G15"/>
  <c r="F15"/>
  <c r="H15" s="1"/>
  <c r="G14"/>
  <c r="F14"/>
  <c r="G13"/>
  <c r="F13"/>
  <c r="G12"/>
  <c r="F12"/>
  <c r="F11"/>
  <c r="H11" s="1"/>
  <c r="G10"/>
  <c r="F10"/>
  <c r="G9"/>
  <c r="F9"/>
  <c r="G8"/>
  <c r="F8"/>
  <c r="G7"/>
  <c r="F7"/>
  <c r="H7" s="1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G142"/>
  <c r="F142"/>
  <c r="E142"/>
  <c r="D142"/>
  <c r="G141"/>
  <c r="F141"/>
  <c r="E141"/>
  <c r="D141"/>
  <c r="G140"/>
  <c r="F140"/>
  <c r="E140"/>
  <c r="D140"/>
  <c r="G139"/>
  <c r="F139"/>
  <c r="E139"/>
  <c r="D139"/>
  <c r="G138"/>
  <c r="F138"/>
  <c r="E138"/>
  <c r="D138"/>
  <c r="G137"/>
  <c r="F137"/>
  <c r="E137"/>
  <c r="D137"/>
  <c r="G136"/>
  <c r="F136"/>
  <c r="E136"/>
  <c r="D136"/>
  <c r="G135"/>
  <c r="F135"/>
  <c r="E135"/>
  <c r="D135"/>
  <c r="G134"/>
  <c r="F134"/>
  <c r="E134"/>
  <c r="D134"/>
  <c r="G133"/>
  <c r="F133"/>
  <c r="E133"/>
  <c r="D133"/>
  <c r="G132"/>
  <c r="F132"/>
  <c r="E132"/>
  <c r="D132"/>
  <c r="G131"/>
  <c r="F131"/>
  <c r="E131"/>
  <c r="D131"/>
  <c r="G73"/>
  <c r="F73"/>
  <c r="E73"/>
  <c r="G72"/>
  <c r="F72"/>
  <c r="E72"/>
  <c r="G71"/>
  <c r="F71"/>
  <c r="E71"/>
  <c r="G70"/>
  <c r="F70"/>
  <c r="E70"/>
  <c r="G69"/>
  <c r="F69"/>
  <c r="E69"/>
  <c r="D69"/>
  <c r="G68"/>
  <c r="F68"/>
  <c r="E68"/>
  <c r="D68"/>
  <c r="G67"/>
  <c r="F67"/>
  <c r="E67"/>
  <c r="D67"/>
  <c r="G66"/>
  <c r="F66"/>
  <c r="E66"/>
  <c r="D66"/>
  <c r="AK6" i="26" l="1"/>
  <c r="AJ6" i="25"/>
  <c r="AK6" s="1"/>
  <c r="AK74"/>
  <c r="AJ76"/>
  <c r="AK76" s="1"/>
  <c r="AK9"/>
  <c r="AK39"/>
  <c r="AK71"/>
  <c r="T68"/>
  <c r="AK68" s="1"/>
  <c r="G27" i="3" l="1"/>
  <c r="G18"/>
  <c r="E78" i="21"/>
  <c r="G36" i="3"/>
  <c r="G39"/>
  <c r="H36"/>
  <c r="G34"/>
  <c r="G17" l="1"/>
  <c r="E85" i="21"/>
  <c r="E82"/>
  <c r="E62"/>
  <c r="E39"/>
  <c r="E14"/>
  <c r="E24"/>
  <c r="E6"/>
  <c r="F13" l="1"/>
  <c r="E77"/>
  <c r="F6"/>
  <c r="I36" i="7" l="1"/>
  <c r="G36"/>
  <c r="I34"/>
  <c r="G34"/>
  <c r="I33"/>
  <c r="G33"/>
  <c r="J33" s="1"/>
  <c r="I28"/>
  <c r="G28"/>
  <c r="J28" s="1"/>
  <c r="I26"/>
  <c r="G26"/>
  <c r="I25"/>
  <c r="G25"/>
  <c r="I17"/>
  <c r="G17"/>
  <c r="I15"/>
  <c r="G15"/>
  <c r="I14"/>
  <c r="G14"/>
  <c r="I13"/>
  <c r="G13"/>
  <c r="I16"/>
  <c r="G16"/>
  <c r="I12"/>
  <c r="G12"/>
  <c r="I11"/>
  <c r="G11"/>
  <c r="I19"/>
  <c r="G19"/>
  <c r="J19" s="1"/>
  <c r="I18"/>
  <c r="G18"/>
  <c r="K34" l="1"/>
  <c r="K33"/>
  <c r="J18"/>
  <c r="K28"/>
  <c r="J34"/>
  <c r="J36"/>
  <c r="K36"/>
  <c r="K14"/>
  <c r="K17"/>
  <c r="K26"/>
  <c r="K25"/>
  <c r="J25"/>
  <c r="J26"/>
  <c r="K19"/>
  <c r="K12"/>
  <c r="K13"/>
  <c r="K15"/>
  <c r="K18"/>
  <c r="J17"/>
  <c r="J13"/>
  <c r="J14"/>
  <c r="J15"/>
  <c r="K11"/>
  <c r="K16"/>
  <c r="J11"/>
  <c r="J12"/>
  <c r="J16"/>
  <c r="X45" i="20"/>
  <c r="X46" l="1"/>
  <c r="X44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W121"/>
  <c r="V121"/>
  <c r="U121"/>
  <c r="T121"/>
  <c r="S121"/>
  <c r="R121"/>
  <c r="Q121"/>
  <c r="P121"/>
  <c r="O121"/>
  <c r="N121"/>
  <c r="N116" s="1"/>
  <c r="N115" s="1"/>
  <c r="M121"/>
  <c r="L121"/>
  <c r="K121"/>
  <c r="J121"/>
  <c r="I121"/>
  <c r="H121"/>
  <c r="G121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O105"/>
  <c r="F126"/>
  <c r="F121"/>
  <c r="F117"/>
  <c r="F110"/>
  <c r="F106"/>
  <c r="X100"/>
  <c r="X99"/>
  <c r="X98"/>
  <c r="X96"/>
  <c r="X95"/>
  <c r="X94"/>
  <c r="X93"/>
  <c r="X92"/>
  <c r="X91"/>
  <c r="X90"/>
  <c r="X89"/>
  <c r="X86"/>
  <c r="X85"/>
  <c r="X84"/>
  <c r="X83"/>
  <c r="X81"/>
  <c r="X80"/>
  <c r="X79"/>
  <c r="X78"/>
  <c r="X77"/>
  <c r="W97"/>
  <c r="V97"/>
  <c r="U97"/>
  <c r="T97"/>
  <c r="S97"/>
  <c r="R97"/>
  <c r="Q97"/>
  <c r="P97"/>
  <c r="O97"/>
  <c r="N97"/>
  <c r="M97"/>
  <c r="L97"/>
  <c r="K97"/>
  <c r="J97"/>
  <c r="I97"/>
  <c r="H97"/>
  <c r="G97"/>
  <c r="W88"/>
  <c r="V88"/>
  <c r="U88"/>
  <c r="T88"/>
  <c r="S88"/>
  <c r="R88"/>
  <c r="Q88"/>
  <c r="P88"/>
  <c r="O88"/>
  <c r="N88"/>
  <c r="M88"/>
  <c r="L88"/>
  <c r="K88"/>
  <c r="J88"/>
  <c r="I88"/>
  <c r="H88"/>
  <c r="G88"/>
  <c r="W82"/>
  <c r="W76" s="1"/>
  <c r="V82"/>
  <c r="U82"/>
  <c r="U76" s="1"/>
  <c r="T82"/>
  <c r="T76" s="1"/>
  <c r="S82"/>
  <c r="S76" s="1"/>
  <c r="R82"/>
  <c r="R76" s="1"/>
  <c r="Q82"/>
  <c r="Q76" s="1"/>
  <c r="P82"/>
  <c r="P76" s="1"/>
  <c r="O82"/>
  <c r="O76" s="1"/>
  <c r="N82"/>
  <c r="M82"/>
  <c r="M76" s="1"/>
  <c r="L82"/>
  <c r="L76" s="1"/>
  <c r="K82"/>
  <c r="K76" s="1"/>
  <c r="J82"/>
  <c r="J76" s="1"/>
  <c r="I82"/>
  <c r="I76" s="1"/>
  <c r="H82"/>
  <c r="G82"/>
  <c r="G76" s="1"/>
  <c r="V76"/>
  <c r="N76"/>
  <c r="H76"/>
  <c r="F97"/>
  <c r="F88"/>
  <c r="F82"/>
  <c r="F76" s="1"/>
  <c r="X61"/>
  <c r="X60"/>
  <c r="X59"/>
  <c r="X58"/>
  <c r="X57"/>
  <c r="X56"/>
  <c r="X53"/>
  <c r="X52"/>
  <c r="X50"/>
  <c r="X49"/>
  <c r="X42"/>
  <c r="X41"/>
  <c r="X39"/>
  <c r="X38"/>
  <c r="X36"/>
  <c r="X35"/>
  <c r="X34"/>
  <c r="X33"/>
  <c r="X30"/>
  <c r="X29"/>
  <c r="X27"/>
  <c r="X26"/>
  <c r="X25"/>
  <c r="X24"/>
  <c r="X22"/>
  <c r="X21"/>
  <c r="X20"/>
  <c r="X19"/>
  <c r="X17"/>
  <c r="X16"/>
  <c r="X15"/>
  <c r="X14"/>
  <c r="X12"/>
  <c r="X11"/>
  <c r="X10"/>
  <c r="X9"/>
  <c r="X8"/>
  <c r="W55"/>
  <c r="V55"/>
  <c r="U55"/>
  <c r="T55"/>
  <c r="S55"/>
  <c r="R55"/>
  <c r="Q55"/>
  <c r="P55"/>
  <c r="O55"/>
  <c r="N55"/>
  <c r="M55"/>
  <c r="L55"/>
  <c r="K55"/>
  <c r="J55"/>
  <c r="I55"/>
  <c r="H55"/>
  <c r="G55"/>
  <c r="W48"/>
  <c r="V48"/>
  <c r="U48"/>
  <c r="T48"/>
  <c r="S48"/>
  <c r="R48"/>
  <c r="Q48"/>
  <c r="P48"/>
  <c r="O48"/>
  <c r="N48"/>
  <c r="M48"/>
  <c r="L48"/>
  <c r="K48"/>
  <c r="J48"/>
  <c r="I48"/>
  <c r="H48"/>
  <c r="G48"/>
  <c r="W40"/>
  <c r="V40"/>
  <c r="U40"/>
  <c r="T40"/>
  <c r="S40"/>
  <c r="R40"/>
  <c r="Q40"/>
  <c r="P40"/>
  <c r="O40"/>
  <c r="N40"/>
  <c r="M40"/>
  <c r="L40"/>
  <c r="K40"/>
  <c r="J40"/>
  <c r="I40"/>
  <c r="H40"/>
  <c r="G40"/>
  <c r="W37"/>
  <c r="V37"/>
  <c r="U37"/>
  <c r="T37"/>
  <c r="S37"/>
  <c r="R37"/>
  <c r="Q37"/>
  <c r="P37"/>
  <c r="O37"/>
  <c r="N37"/>
  <c r="M37"/>
  <c r="L37"/>
  <c r="K37"/>
  <c r="J37"/>
  <c r="I37"/>
  <c r="H37"/>
  <c r="G37"/>
  <c r="W32"/>
  <c r="V32"/>
  <c r="U32"/>
  <c r="T32"/>
  <c r="S32"/>
  <c r="R32"/>
  <c r="Q32"/>
  <c r="P32"/>
  <c r="O32"/>
  <c r="N32"/>
  <c r="M32"/>
  <c r="L32"/>
  <c r="K32"/>
  <c r="J32"/>
  <c r="I32"/>
  <c r="H32"/>
  <c r="G32"/>
  <c r="W28"/>
  <c r="V28"/>
  <c r="U28"/>
  <c r="T28"/>
  <c r="S28"/>
  <c r="R28"/>
  <c r="Q28"/>
  <c r="P28"/>
  <c r="O28"/>
  <c r="N28"/>
  <c r="M28"/>
  <c r="L28"/>
  <c r="K28"/>
  <c r="J28"/>
  <c r="I28"/>
  <c r="H28"/>
  <c r="G28"/>
  <c r="W23"/>
  <c r="V23"/>
  <c r="U23"/>
  <c r="T23"/>
  <c r="S23"/>
  <c r="R23"/>
  <c r="Q23"/>
  <c r="P23"/>
  <c r="O23"/>
  <c r="N23"/>
  <c r="M23"/>
  <c r="L23"/>
  <c r="K23"/>
  <c r="J23"/>
  <c r="I23"/>
  <c r="H23"/>
  <c r="G23"/>
  <c r="W18"/>
  <c r="V18"/>
  <c r="U18"/>
  <c r="T18"/>
  <c r="S18"/>
  <c r="R18"/>
  <c r="Q18"/>
  <c r="P18"/>
  <c r="O18"/>
  <c r="N18"/>
  <c r="M18"/>
  <c r="L18"/>
  <c r="K18"/>
  <c r="J18"/>
  <c r="I18"/>
  <c r="H18"/>
  <c r="G18"/>
  <c r="W13"/>
  <c r="V13"/>
  <c r="U13"/>
  <c r="T13"/>
  <c r="S13"/>
  <c r="R13"/>
  <c r="Q13"/>
  <c r="P13"/>
  <c r="O13"/>
  <c r="O6" s="1"/>
  <c r="N13"/>
  <c r="M13"/>
  <c r="L13"/>
  <c r="K13"/>
  <c r="J13"/>
  <c r="I13"/>
  <c r="H13"/>
  <c r="G13"/>
  <c r="W7"/>
  <c r="V7"/>
  <c r="V6" s="1"/>
  <c r="U7"/>
  <c r="T7"/>
  <c r="S7"/>
  <c r="R7"/>
  <c r="R6" s="1"/>
  <c r="Q7"/>
  <c r="P7"/>
  <c r="O7"/>
  <c r="N7"/>
  <c r="N6" s="1"/>
  <c r="M7"/>
  <c r="L7"/>
  <c r="K7"/>
  <c r="J7"/>
  <c r="J6" s="1"/>
  <c r="I7"/>
  <c r="H7"/>
  <c r="G7"/>
  <c r="F55"/>
  <c r="F48"/>
  <c r="F40"/>
  <c r="F37"/>
  <c r="F32"/>
  <c r="F28"/>
  <c r="F23"/>
  <c r="F18"/>
  <c r="F13"/>
  <c r="F7"/>
  <c r="G31" i="19"/>
  <c r="F31"/>
  <c r="E31"/>
  <c r="D31"/>
  <c r="G27"/>
  <c r="F27"/>
  <c r="E27"/>
  <c r="D27"/>
  <c r="G23"/>
  <c r="F23"/>
  <c r="E23"/>
  <c r="D23"/>
  <c r="H30"/>
  <c r="H29"/>
  <c r="H28"/>
  <c r="H26"/>
  <c r="H25"/>
  <c r="H24"/>
  <c r="H22"/>
  <c r="H21"/>
  <c r="H20"/>
  <c r="H13"/>
  <c r="H12"/>
  <c r="H11"/>
  <c r="H10"/>
  <c r="H9"/>
  <c r="H8"/>
  <c r="H7"/>
  <c r="G14"/>
  <c r="G15" s="1"/>
  <c r="G16" s="1"/>
  <c r="F14"/>
  <c r="F15" s="1"/>
  <c r="F16" s="1"/>
  <c r="E14"/>
  <c r="E15" s="1"/>
  <c r="E16" s="1"/>
  <c r="D14"/>
  <c r="J65" i="18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L56"/>
  <c r="K56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L40"/>
  <c r="K40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L24"/>
  <c r="K24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L8"/>
  <c r="K8"/>
  <c r="K7"/>
  <c r="N65" i="17"/>
  <c r="J65"/>
  <c r="O64"/>
  <c r="O63"/>
  <c r="P63" s="1"/>
  <c r="O62"/>
  <c r="P62" s="1"/>
  <c r="Q62" s="1"/>
  <c r="O61"/>
  <c r="O60"/>
  <c r="O59"/>
  <c r="P59" s="1"/>
  <c r="Q59" s="1"/>
  <c r="O58"/>
  <c r="P58" s="1"/>
  <c r="Q58" s="1"/>
  <c r="O57"/>
  <c r="O56"/>
  <c r="O55"/>
  <c r="P55" s="1"/>
  <c r="O54"/>
  <c r="P54" s="1"/>
  <c r="Q54" s="1"/>
  <c r="O53"/>
  <c r="O52"/>
  <c r="O51"/>
  <c r="P51" s="1"/>
  <c r="Q51" s="1"/>
  <c r="O50"/>
  <c r="P50" s="1"/>
  <c r="Q50" s="1"/>
  <c r="O49"/>
  <c r="O48"/>
  <c r="O47"/>
  <c r="P47" s="1"/>
  <c r="O46"/>
  <c r="P46" s="1"/>
  <c r="Q46" s="1"/>
  <c r="O45"/>
  <c r="O44"/>
  <c r="O43"/>
  <c r="P43" s="1"/>
  <c r="Q43" s="1"/>
  <c r="O42"/>
  <c r="P42" s="1"/>
  <c r="Q42" s="1"/>
  <c r="O41"/>
  <c r="O40"/>
  <c r="O39"/>
  <c r="P39" s="1"/>
  <c r="O38"/>
  <c r="P38" s="1"/>
  <c r="Q38" s="1"/>
  <c r="O37"/>
  <c r="O36"/>
  <c r="O35"/>
  <c r="P35" s="1"/>
  <c r="Q35" s="1"/>
  <c r="O34"/>
  <c r="P34" s="1"/>
  <c r="Q34" s="1"/>
  <c r="O33"/>
  <c r="O32"/>
  <c r="O31"/>
  <c r="P31" s="1"/>
  <c r="O30"/>
  <c r="P30" s="1"/>
  <c r="Q30" s="1"/>
  <c r="O29"/>
  <c r="O28"/>
  <c r="O27"/>
  <c r="P27" s="1"/>
  <c r="Q27" s="1"/>
  <c r="O26"/>
  <c r="P26" s="1"/>
  <c r="Q26" s="1"/>
  <c r="O25"/>
  <c r="O24"/>
  <c r="O23"/>
  <c r="P23" s="1"/>
  <c r="O22"/>
  <c r="P22" s="1"/>
  <c r="Q22" s="1"/>
  <c r="O21"/>
  <c r="O20"/>
  <c r="O19"/>
  <c r="P19" s="1"/>
  <c r="Q19" s="1"/>
  <c r="O18"/>
  <c r="P18" s="1"/>
  <c r="Q18" s="1"/>
  <c r="O17"/>
  <c r="O16"/>
  <c r="O15"/>
  <c r="P15" s="1"/>
  <c r="O14"/>
  <c r="P14" s="1"/>
  <c r="Q14" s="1"/>
  <c r="O13"/>
  <c r="O12"/>
  <c r="O11"/>
  <c r="P11" s="1"/>
  <c r="O10"/>
  <c r="P10" s="1"/>
  <c r="Q10" s="1"/>
  <c r="O9"/>
  <c r="O8"/>
  <c r="O7"/>
  <c r="P7" s="1"/>
  <c r="M21" i="16"/>
  <c r="M36" i="13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K64" i="15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L52"/>
  <c r="K52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K38"/>
  <c r="L38" s="1"/>
  <c r="K37"/>
  <c r="L37" s="1"/>
  <c r="L36"/>
  <c r="K36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L20"/>
  <c r="K20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K65" i="16"/>
  <c r="J65"/>
  <c r="L64"/>
  <c r="M64" s="1"/>
  <c r="L63"/>
  <c r="M63" s="1"/>
  <c r="L62"/>
  <c r="M62" s="1"/>
  <c r="N62" s="1"/>
  <c r="L61"/>
  <c r="L60"/>
  <c r="M60" s="1"/>
  <c r="L59"/>
  <c r="M59" s="1"/>
  <c r="L58"/>
  <c r="M58" s="1"/>
  <c r="L57"/>
  <c r="M57" s="1"/>
  <c r="N57" s="1"/>
  <c r="L56"/>
  <c r="M56" s="1"/>
  <c r="L55"/>
  <c r="M55" s="1"/>
  <c r="L54"/>
  <c r="M54" s="1"/>
  <c r="N54" s="1"/>
  <c r="L53"/>
  <c r="M53" s="1"/>
  <c r="L52"/>
  <c r="M52" s="1"/>
  <c r="L51"/>
  <c r="M51" s="1"/>
  <c r="L50"/>
  <c r="L49"/>
  <c r="M49" s="1"/>
  <c r="N49" s="1"/>
  <c r="L48"/>
  <c r="M48" s="1"/>
  <c r="L47"/>
  <c r="M47" s="1"/>
  <c r="L46"/>
  <c r="M46" s="1"/>
  <c r="N46" s="1"/>
  <c r="L45"/>
  <c r="L44"/>
  <c r="M44" s="1"/>
  <c r="L43"/>
  <c r="M43" s="1"/>
  <c r="L42"/>
  <c r="M42" s="1"/>
  <c r="L41"/>
  <c r="M41" s="1"/>
  <c r="N41" s="1"/>
  <c r="L40"/>
  <c r="M40" s="1"/>
  <c r="L39"/>
  <c r="M39" s="1"/>
  <c r="L38"/>
  <c r="M38" s="1"/>
  <c r="N38" s="1"/>
  <c r="L37"/>
  <c r="M37" s="1"/>
  <c r="N37" s="1"/>
  <c r="L36"/>
  <c r="M36" s="1"/>
  <c r="L35"/>
  <c r="M35" s="1"/>
  <c r="L34"/>
  <c r="M34" s="1"/>
  <c r="N34" s="1"/>
  <c r="L33"/>
  <c r="M33" s="1"/>
  <c r="N33" s="1"/>
  <c r="L32"/>
  <c r="M32" s="1"/>
  <c r="L31"/>
  <c r="M31" s="1"/>
  <c r="L30"/>
  <c r="M30" s="1"/>
  <c r="N30" s="1"/>
  <c r="L29"/>
  <c r="L28"/>
  <c r="M28" s="1"/>
  <c r="L27"/>
  <c r="M27" s="1"/>
  <c r="L26"/>
  <c r="M26" s="1"/>
  <c r="L25"/>
  <c r="M25" s="1"/>
  <c r="N25" s="1"/>
  <c r="L24"/>
  <c r="M24" s="1"/>
  <c r="L23"/>
  <c r="M23" s="1"/>
  <c r="L22"/>
  <c r="M22" s="1"/>
  <c r="N22" s="1"/>
  <c r="L21"/>
  <c r="N21" s="1"/>
  <c r="L20"/>
  <c r="M20" s="1"/>
  <c r="L19"/>
  <c r="M19" s="1"/>
  <c r="L18"/>
  <c r="M18" s="1"/>
  <c r="L17"/>
  <c r="M17" s="1"/>
  <c r="N17" s="1"/>
  <c r="L16"/>
  <c r="M16" s="1"/>
  <c r="L15"/>
  <c r="M15" s="1"/>
  <c r="L14"/>
  <c r="M14" s="1"/>
  <c r="N14" s="1"/>
  <c r="L13"/>
  <c r="L12"/>
  <c r="M12" s="1"/>
  <c r="L11"/>
  <c r="M11" s="1"/>
  <c r="L10"/>
  <c r="M10" s="1"/>
  <c r="L9"/>
  <c r="M9" s="1"/>
  <c r="N9" s="1"/>
  <c r="L8"/>
  <c r="M8" s="1"/>
  <c r="L7"/>
  <c r="J65" i="15"/>
  <c r="K7" i="14"/>
  <c r="L7" s="1"/>
  <c r="J8"/>
  <c r="L36" i="13"/>
  <c r="L35"/>
  <c r="L34"/>
  <c r="L33"/>
  <c r="L32"/>
  <c r="L31"/>
  <c r="N31" s="1"/>
  <c r="L30"/>
  <c r="L29"/>
  <c r="N29" s="1"/>
  <c r="L28"/>
  <c r="L27"/>
  <c r="L26"/>
  <c r="L25"/>
  <c r="N25" s="1"/>
  <c r="L24"/>
  <c r="L23"/>
  <c r="N23" s="1"/>
  <c r="L22"/>
  <c r="L21"/>
  <c r="N21" s="1"/>
  <c r="L20"/>
  <c r="L19"/>
  <c r="L18"/>
  <c r="L17"/>
  <c r="N17" s="1"/>
  <c r="L16"/>
  <c r="L15"/>
  <c r="N15" s="1"/>
  <c r="L14"/>
  <c r="L13"/>
  <c r="N13" s="1"/>
  <c r="L12"/>
  <c r="L11"/>
  <c r="L10"/>
  <c r="L9"/>
  <c r="N9" s="1"/>
  <c r="L8"/>
  <c r="K37"/>
  <c r="J37"/>
  <c r="G43" i="12"/>
  <c r="G37"/>
  <c r="G36"/>
  <c r="E28"/>
  <c r="G28" s="1"/>
  <c r="K28" s="1"/>
  <c r="G52" s="1"/>
  <c r="H11" i="11"/>
  <c r="H10"/>
  <c r="H9"/>
  <c r="H8"/>
  <c r="H7"/>
  <c r="F53" i="9"/>
  <c r="H53" s="1"/>
  <c r="F52"/>
  <c r="H52" s="1"/>
  <c r="F51"/>
  <c r="H51" s="1"/>
  <c r="F50"/>
  <c r="H50" s="1"/>
  <c r="F48"/>
  <c r="H48" s="1"/>
  <c r="F47"/>
  <c r="H47" s="1"/>
  <c r="F46"/>
  <c r="H46" s="1"/>
  <c r="F45"/>
  <c r="H45" s="1"/>
  <c r="F43"/>
  <c r="H43" s="1"/>
  <c r="H40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6"/>
  <c r="H16" s="1"/>
  <c r="F10"/>
  <c r="H10" s="1"/>
  <c r="N18" i="16" l="1"/>
  <c r="I105" i="20"/>
  <c r="M105"/>
  <c r="Q105"/>
  <c r="U105"/>
  <c r="M50" i="16"/>
  <c r="N50" s="1"/>
  <c r="N53"/>
  <c r="Q39" i="17"/>
  <c r="V105" i="20"/>
  <c r="I31"/>
  <c r="M31"/>
  <c r="H31"/>
  <c r="L31"/>
  <c r="P31"/>
  <c r="T31"/>
  <c r="N33" i="13"/>
  <c r="K65" i="18"/>
  <c r="F31" i="20"/>
  <c r="J105"/>
  <c r="N105"/>
  <c r="R105"/>
  <c r="G116"/>
  <c r="G115" s="1"/>
  <c r="K116"/>
  <c r="K115" s="1"/>
  <c r="O116"/>
  <c r="O115" s="1"/>
  <c r="S116"/>
  <c r="S115" s="1"/>
  <c r="W116"/>
  <c r="W115" s="1"/>
  <c r="V116"/>
  <c r="V115" s="1"/>
  <c r="Q31"/>
  <c r="G31"/>
  <c r="K31"/>
  <c r="O31"/>
  <c r="S31"/>
  <c r="S47" s="1"/>
  <c r="S51" s="1"/>
  <c r="S54" s="1"/>
  <c r="S62" s="1"/>
  <c r="W31"/>
  <c r="J31"/>
  <c r="N31"/>
  <c r="R31"/>
  <c r="V31"/>
  <c r="M87"/>
  <c r="M101" s="1"/>
  <c r="U87"/>
  <c r="G105"/>
  <c r="W105"/>
  <c r="I116"/>
  <c r="I115" s="1"/>
  <c r="M116"/>
  <c r="Q116"/>
  <c r="Q115" s="1"/>
  <c r="U116"/>
  <c r="U31"/>
  <c r="H87"/>
  <c r="H101" s="1"/>
  <c r="P87"/>
  <c r="H105"/>
  <c r="L105"/>
  <c r="P105"/>
  <c r="T105"/>
  <c r="M115"/>
  <c r="U115"/>
  <c r="H116"/>
  <c r="H115" s="1"/>
  <c r="L116"/>
  <c r="L115" s="1"/>
  <c r="P116"/>
  <c r="P115" s="1"/>
  <c r="T116"/>
  <c r="T115" s="1"/>
  <c r="G87"/>
  <c r="G101" s="1"/>
  <c r="K87"/>
  <c r="K101" s="1"/>
  <c r="O87"/>
  <c r="O101" s="1"/>
  <c r="S87"/>
  <c r="S101" s="1"/>
  <c r="W87"/>
  <c r="W101" s="1"/>
  <c r="K105"/>
  <c r="S105"/>
  <c r="J116"/>
  <c r="J115" s="1"/>
  <c r="R116"/>
  <c r="R115" s="1"/>
  <c r="X43"/>
  <c r="O5"/>
  <c r="O47" s="1"/>
  <c r="O51" s="1"/>
  <c r="O54" s="1"/>
  <c r="O62" s="1"/>
  <c r="H6"/>
  <c r="H5" s="1"/>
  <c r="H47" s="1"/>
  <c r="H51" s="1"/>
  <c r="H54" s="1"/>
  <c r="H62" s="1"/>
  <c r="L6"/>
  <c r="L5" s="1"/>
  <c r="P6"/>
  <c r="P5" s="1"/>
  <c r="T6"/>
  <c r="T5" s="1"/>
  <c r="W6"/>
  <c r="W5" s="1"/>
  <c r="W47" s="1"/>
  <c r="W51" s="1"/>
  <c r="W54" s="1"/>
  <c r="W62" s="1"/>
  <c r="F87"/>
  <c r="F116"/>
  <c r="F115" s="1"/>
  <c r="F105"/>
  <c r="X13"/>
  <c r="X18"/>
  <c r="X37"/>
  <c r="I87"/>
  <c r="I101" s="1"/>
  <c r="Q87"/>
  <c r="Q101" s="1"/>
  <c r="X40"/>
  <c r="G6"/>
  <c r="G5" s="1"/>
  <c r="J5"/>
  <c r="N5"/>
  <c r="N47" s="1"/>
  <c r="N51" s="1"/>
  <c r="N54" s="1"/>
  <c r="N62" s="1"/>
  <c r="R5"/>
  <c r="V5"/>
  <c r="I6"/>
  <c r="I5" s="1"/>
  <c r="M6"/>
  <c r="M5" s="1"/>
  <c r="M47" s="1"/>
  <c r="M51" s="1"/>
  <c r="M54" s="1"/>
  <c r="M62" s="1"/>
  <c r="Q6"/>
  <c r="Q5" s="1"/>
  <c r="U6"/>
  <c r="U5" s="1"/>
  <c r="U47" s="1"/>
  <c r="U51" s="1"/>
  <c r="U54" s="1"/>
  <c r="U62" s="1"/>
  <c r="X23"/>
  <c r="P101"/>
  <c r="F6"/>
  <c r="F5" s="1"/>
  <c r="K6"/>
  <c r="K5" s="1"/>
  <c r="K47" s="1"/>
  <c r="K51" s="1"/>
  <c r="K54" s="1"/>
  <c r="K62" s="1"/>
  <c r="S6"/>
  <c r="S5" s="1"/>
  <c r="X28"/>
  <c r="X48"/>
  <c r="X55"/>
  <c r="L87"/>
  <c r="L101" s="1"/>
  <c r="T87"/>
  <c r="T101" s="1"/>
  <c r="F101"/>
  <c r="X76"/>
  <c r="X7"/>
  <c r="X97"/>
  <c r="X32"/>
  <c r="J87"/>
  <c r="N87"/>
  <c r="N101" s="1"/>
  <c r="R87"/>
  <c r="R101" s="1"/>
  <c r="V87"/>
  <c r="V101" s="1"/>
  <c r="X82"/>
  <c r="U101"/>
  <c r="L47"/>
  <c r="L51" s="1"/>
  <c r="L54" s="1"/>
  <c r="L62" s="1"/>
  <c r="P47"/>
  <c r="P51" s="1"/>
  <c r="P54" s="1"/>
  <c r="P62" s="1"/>
  <c r="X88"/>
  <c r="E32" i="19"/>
  <c r="F32"/>
  <c r="G32"/>
  <c r="H23"/>
  <c r="H27"/>
  <c r="H31"/>
  <c r="D32"/>
  <c r="D15"/>
  <c r="D16" s="1"/>
  <c r="H14"/>
  <c r="H15" s="1"/>
  <c r="H16" s="1"/>
  <c r="L7" i="18"/>
  <c r="L65" s="1"/>
  <c r="Q11" i="17"/>
  <c r="Q31"/>
  <c r="Q63"/>
  <c r="Q23"/>
  <c r="Q55"/>
  <c r="Q15"/>
  <c r="Q47"/>
  <c r="Q7"/>
  <c r="P21"/>
  <c r="Q21" s="1"/>
  <c r="P29"/>
  <c r="Q29" s="1"/>
  <c r="P37"/>
  <c r="Q37" s="1"/>
  <c r="P45"/>
  <c r="Q45" s="1"/>
  <c r="P53"/>
  <c r="Q53" s="1"/>
  <c r="P61"/>
  <c r="Q61" s="1"/>
  <c r="P8"/>
  <c r="Q8" s="1"/>
  <c r="P12"/>
  <c r="Q12" s="1"/>
  <c r="P16"/>
  <c r="Q16" s="1"/>
  <c r="P17"/>
  <c r="Q17" s="1"/>
  <c r="P25"/>
  <c r="Q25" s="1"/>
  <c r="P33"/>
  <c r="Q33" s="1"/>
  <c r="P41"/>
  <c r="Q41" s="1"/>
  <c r="P49"/>
  <c r="Q49" s="1"/>
  <c r="P57"/>
  <c r="Q57" s="1"/>
  <c r="P9"/>
  <c r="Q9" s="1"/>
  <c r="P13"/>
  <c r="Q13" s="1"/>
  <c r="P20"/>
  <c r="Q20" s="1"/>
  <c r="P24"/>
  <c r="Q24" s="1"/>
  <c r="P28"/>
  <c r="Q28" s="1"/>
  <c r="P32"/>
  <c r="Q32" s="1"/>
  <c r="P36"/>
  <c r="Q36" s="1"/>
  <c r="P40"/>
  <c r="Q40" s="1"/>
  <c r="P44"/>
  <c r="Q44" s="1"/>
  <c r="P48"/>
  <c r="Q48" s="1"/>
  <c r="P52"/>
  <c r="Q52" s="1"/>
  <c r="P56"/>
  <c r="Q56" s="1"/>
  <c r="P60"/>
  <c r="Q60" s="1"/>
  <c r="P64"/>
  <c r="Q64" s="1"/>
  <c r="O65"/>
  <c r="N29" i="16"/>
  <c r="M13"/>
  <c r="N13" s="1"/>
  <c r="M29"/>
  <c r="M45"/>
  <c r="N45" s="1"/>
  <c r="M61"/>
  <c r="N61" s="1"/>
  <c r="N10"/>
  <c r="N26"/>
  <c r="N42"/>
  <c r="N58"/>
  <c r="N12" i="13"/>
  <c r="N16"/>
  <c r="N20"/>
  <c r="N24"/>
  <c r="N28"/>
  <c r="N32"/>
  <c r="N36"/>
  <c r="N19" i="16"/>
  <c r="N27"/>
  <c r="N32"/>
  <c r="N43"/>
  <c r="N59"/>
  <c r="N64"/>
  <c r="N35"/>
  <c r="N51"/>
  <c r="N8"/>
  <c r="N16"/>
  <c r="N20"/>
  <c r="N24"/>
  <c r="N28"/>
  <c r="N36"/>
  <c r="N40"/>
  <c r="N44"/>
  <c r="N48"/>
  <c r="N52"/>
  <c r="N56"/>
  <c r="N60"/>
  <c r="L65"/>
  <c r="M7"/>
  <c r="N7" s="1"/>
  <c r="N11"/>
  <c r="N12"/>
  <c r="N15"/>
  <c r="N23"/>
  <c r="N31"/>
  <c r="N39"/>
  <c r="N47"/>
  <c r="N55"/>
  <c r="N63"/>
  <c r="L37" i="13"/>
  <c r="N10"/>
  <c r="N18"/>
  <c r="N26"/>
  <c r="N34"/>
  <c r="N14"/>
  <c r="N22"/>
  <c r="N30"/>
  <c r="N11"/>
  <c r="N19"/>
  <c r="N27"/>
  <c r="N35"/>
  <c r="N8"/>
  <c r="G51" i="12"/>
  <c r="G50"/>
  <c r="G42"/>
  <c r="G27"/>
  <c r="K27" s="1"/>
  <c r="G44" s="1"/>
  <c r="G25"/>
  <c r="K25" s="1"/>
  <c r="G26"/>
  <c r="K26" s="1"/>
  <c r="G38" s="1"/>
  <c r="H12" i="11"/>
  <c r="H13" s="1"/>
  <c r="H14" s="1"/>
  <c r="I27" i="7"/>
  <c r="I38"/>
  <c r="I37"/>
  <c r="I35"/>
  <c r="I32"/>
  <c r="I30"/>
  <c r="I29"/>
  <c r="I24"/>
  <c r="I22"/>
  <c r="I21"/>
  <c r="I20"/>
  <c r="I10"/>
  <c r="G38"/>
  <c r="G37"/>
  <c r="G35"/>
  <c r="G32"/>
  <c r="G30"/>
  <c r="G29"/>
  <c r="G27"/>
  <c r="G24"/>
  <c r="G22"/>
  <c r="K22" s="1"/>
  <c r="G21"/>
  <c r="J21" s="1"/>
  <c r="G20"/>
  <c r="K20" s="1"/>
  <c r="G10"/>
  <c r="K10" s="1"/>
  <c r="F31"/>
  <c r="F23"/>
  <c r="F9"/>
  <c r="D31"/>
  <c r="D23"/>
  <c r="D9"/>
  <c r="F36" i="10"/>
  <c r="F33"/>
  <c r="F30"/>
  <c r="F27"/>
  <c r="F23"/>
  <c r="F20"/>
  <c r="F17"/>
  <c r="F14"/>
  <c r="F11"/>
  <c r="F8"/>
  <c r="E36"/>
  <c r="E33"/>
  <c r="E30"/>
  <c r="E27"/>
  <c r="E23"/>
  <c r="E20"/>
  <c r="E17"/>
  <c r="E14"/>
  <c r="E11"/>
  <c r="E8"/>
  <c r="F34" i="6"/>
  <c r="F29"/>
  <c r="E34"/>
  <c r="E39" s="1"/>
  <c r="E29"/>
  <c r="F21"/>
  <c r="F18"/>
  <c r="F15"/>
  <c r="F12"/>
  <c r="F9"/>
  <c r="F6"/>
  <c r="E21"/>
  <c r="E18"/>
  <c r="E15"/>
  <c r="E12"/>
  <c r="E9"/>
  <c r="E6"/>
  <c r="D39" i="5"/>
  <c r="D40" s="1"/>
  <c r="D38"/>
  <c r="D26"/>
  <c r="D22"/>
  <c r="D18"/>
  <c r="D14"/>
  <c r="D10"/>
  <c r="D6"/>
  <c r="H34" i="3"/>
  <c r="G31"/>
  <c r="G15" s="1"/>
  <c r="G10"/>
  <c r="G6"/>
  <c r="F17" i="2"/>
  <c r="F16"/>
  <c r="F15"/>
  <c r="F14"/>
  <c r="F12"/>
  <c r="H12" s="1"/>
  <c r="F9"/>
  <c r="H9" s="1"/>
  <c r="F8"/>
  <c r="D19"/>
  <c r="H17"/>
  <c r="H16"/>
  <c r="H15"/>
  <c r="H14"/>
  <c r="H11"/>
  <c r="H10"/>
  <c r="D13"/>
  <c r="D7"/>
  <c r="F13" l="1"/>
  <c r="D30" i="5"/>
  <c r="F39" i="6"/>
  <c r="D39" i="7"/>
  <c r="I47" i="20"/>
  <c r="I51" s="1"/>
  <c r="I54" s="1"/>
  <c r="I62" s="1"/>
  <c r="J47"/>
  <c r="J51" s="1"/>
  <c r="J54" s="1"/>
  <c r="J62" s="1"/>
  <c r="H10" i="3"/>
  <c r="E24" i="6"/>
  <c r="E40"/>
  <c r="E41" s="1"/>
  <c r="D31" i="5"/>
  <c r="D32" s="1"/>
  <c r="D44" s="1"/>
  <c r="D43"/>
  <c r="E44" i="6"/>
  <c r="E39" i="10"/>
  <c r="E40" s="1"/>
  <c r="E41" s="1"/>
  <c r="V47" i="20"/>
  <c r="V51" s="1"/>
  <c r="V54" s="1"/>
  <c r="V62" s="1"/>
  <c r="G47"/>
  <c r="G51" s="1"/>
  <c r="G54" s="1"/>
  <c r="G62" s="1"/>
  <c r="D6" i="2"/>
  <c r="F39" i="7"/>
  <c r="H19" i="11"/>
  <c r="H20" s="1"/>
  <c r="G45" i="12"/>
  <c r="G46" s="1"/>
  <c r="Q47" i="20"/>
  <c r="Q51" s="1"/>
  <c r="Q54" s="1"/>
  <c r="Q62" s="1"/>
  <c r="F24" i="6"/>
  <c r="F44" s="1"/>
  <c r="H6" i="3"/>
  <c r="H31"/>
  <c r="H39"/>
  <c r="H18"/>
  <c r="H27"/>
  <c r="F39" i="10"/>
  <c r="F40" s="1"/>
  <c r="F41" s="1"/>
  <c r="X87" i="20"/>
  <c r="R47"/>
  <c r="R51" s="1"/>
  <c r="R54" s="1"/>
  <c r="R62" s="1"/>
  <c r="T47"/>
  <c r="T51" s="1"/>
  <c r="T54" s="1"/>
  <c r="T62" s="1"/>
  <c r="J101"/>
  <c r="X101" s="1"/>
  <c r="X6"/>
  <c r="X31"/>
  <c r="F47"/>
  <c r="X5"/>
  <c r="H32" i="19"/>
  <c r="Q65" i="17"/>
  <c r="P65"/>
  <c r="N65" i="16"/>
  <c r="M65"/>
  <c r="L65" i="15"/>
  <c r="K65"/>
  <c r="L8" i="14"/>
  <c r="K8"/>
  <c r="N37" i="13"/>
  <c r="M37"/>
  <c r="G53" i="12"/>
  <c r="G54" s="1"/>
  <c r="G39"/>
  <c r="G40" s="1"/>
  <c r="G41" s="1"/>
  <c r="K35" i="7"/>
  <c r="G31"/>
  <c r="I9"/>
  <c r="K21"/>
  <c r="J29"/>
  <c r="K37"/>
  <c r="J30"/>
  <c r="K38"/>
  <c r="J24"/>
  <c r="J35"/>
  <c r="J22"/>
  <c r="J37"/>
  <c r="K30"/>
  <c r="I31"/>
  <c r="I39" s="1"/>
  <c r="J38"/>
  <c r="G23"/>
  <c r="J20"/>
  <c r="J32"/>
  <c r="K32"/>
  <c r="J27"/>
  <c r="K29"/>
  <c r="K24"/>
  <c r="I23"/>
  <c r="K27"/>
  <c r="J10"/>
  <c r="G9"/>
  <c r="F40" i="6"/>
  <c r="F41" s="1"/>
  <c r="G46" i="3"/>
  <c r="H13" i="2"/>
  <c r="F7"/>
  <c r="F6" s="1"/>
  <c r="E45" i="6" l="1"/>
  <c r="F26"/>
  <c r="F45" s="1"/>
  <c r="G39" i="7"/>
  <c r="H6" i="2"/>
  <c r="H17" i="3"/>
  <c r="H15" s="1"/>
  <c r="H46" s="1"/>
  <c r="F51" i="20"/>
  <c r="X47"/>
  <c r="G47" i="12"/>
  <c r="G48" s="1"/>
  <c r="G49" s="1"/>
  <c r="I6"/>
  <c r="H55" i="9"/>
  <c r="H56" s="1"/>
  <c r="J23" i="7"/>
  <c r="K31"/>
  <c r="K23"/>
  <c r="J9"/>
  <c r="J31"/>
  <c r="I40"/>
  <c r="I41" s="1"/>
  <c r="K9"/>
  <c r="J39" l="1"/>
  <c r="I7" i="12"/>
  <c r="E7" s="1"/>
  <c r="G7" s="1"/>
  <c r="G55"/>
  <c r="G56" s="1"/>
  <c r="G57" s="1"/>
  <c r="I8" s="1"/>
  <c r="F54" i="20"/>
  <c r="X51"/>
  <c r="E6" i="12"/>
  <c r="G6" s="1"/>
  <c r="G40" i="7"/>
  <c r="K39"/>
  <c r="F62" i="20" l="1"/>
  <c r="X54"/>
  <c r="E8" i="12"/>
  <c r="G8" s="1"/>
  <c r="G41" i="7"/>
  <c r="K41" s="1"/>
  <c r="K40"/>
  <c r="X62" i="20" l="1"/>
  <c r="F63"/>
  <c r="G63" s="1"/>
  <c r="H63" s="1"/>
  <c r="I63" s="1"/>
  <c r="J63" s="1"/>
  <c r="K63" s="1"/>
  <c r="L63" s="1"/>
  <c r="M63" s="1"/>
  <c r="N63" s="1"/>
  <c r="O63" s="1"/>
  <c r="P63" s="1"/>
  <c r="Q63" s="1"/>
  <c r="R63" s="1"/>
  <c r="S63" s="1"/>
  <c r="T63" s="1"/>
  <c r="U63" s="1"/>
  <c r="V63" s="1"/>
  <c r="W63" s="1"/>
  <c r="E5" i="12"/>
  <c r="E9" s="1"/>
  <c r="I9"/>
  <c r="G5" l="1"/>
  <c r="G9" s="1"/>
</calcChain>
</file>

<file path=xl/sharedStrings.xml><?xml version="1.0" encoding="utf-8"?>
<sst xmlns="http://schemas.openxmlformats.org/spreadsheetml/2006/main" count="5133" uniqueCount="1515">
  <si>
    <t>（様式6-1）</t>
    <rPh sb="1" eb="3">
      <t>ヨウシキ</t>
    </rPh>
    <phoneticPr fontId="2"/>
  </si>
  <si>
    <t>新市民会館整備運営事業</t>
    <rPh sb="0" eb="11">
      <t>シンシミンカイカンセイビウンエイジギョウ</t>
    </rPh>
    <phoneticPr fontId="2"/>
  </si>
  <si>
    <t>（表紙）</t>
    <rPh sb="1" eb="3">
      <t>ヒョウシ</t>
    </rPh>
    <phoneticPr fontId="2"/>
  </si>
  <si>
    <t>平成28年　　月　　　日</t>
    <rPh sb="0" eb="2">
      <t>ヘイセイ</t>
    </rPh>
    <rPh sb="4" eb="5">
      <t>ネン</t>
    </rPh>
    <rPh sb="7" eb="8">
      <t>ガツ</t>
    </rPh>
    <rPh sb="11" eb="12">
      <t>ニチ</t>
    </rPh>
    <phoneticPr fontId="2"/>
  </si>
  <si>
    <t>提案者記号</t>
    <rPh sb="0" eb="3">
      <t>テイアンシャ</t>
    </rPh>
    <rPh sb="3" eb="5">
      <t>キゴウ</t>
    </rPh>
    <phoneticPr fontId="2"/>
  </si>
  <si>
    <t>（様式6-2）</t>
    <rPh sb="1" eb="3">
      <t>ヨウシキ</t>
    </rPh>
    <phoneticPr fontId="2"/>
  </si>
  <si>
    <t>入札価格内訳書</t>
    <rPh sb="0" eb="2">
      <t>ニュウサツ</t>
    </rPh>
    <rPh sb="2" eb="4">
      <t>カカク</t>
    </rPh>
    <rPh sb="4" eb="7">
      <t>ウチワケショ</t>
    </rPh>
    <phoneticPr fontId="2"/>
  </si>
  <si>
    <t>A-1（建中払い分）</t>
    <rPh sb="4" eb="5">
      <t>ケン</t>
    </rPh>
    <rPh sb="5" eb="6">
      <t>チュウ</t>
    </rPh>
    <rPh sb="6" eb="7">
      <t>バラ</t>
    </rPh>
    <rPh sb="8" eb="9">
      <t>ブン</t>
    </rPh>
    <phoneticPr fontId="2"/>
  </si>
  <si>
    <t>A-2（割賦元本）</t>
    <rPh sb="4" eb="6">
      <t>カップ</t>
    </rPh>
    <rPh sb="6" eb="8">
      <t>ガンポン</t>
    </rPh>
    <phoneticPr fontId="2"/>
  </si>
  <si>
    <t>D-1（維持管理業務費）</t>
    <rPh sb="4" eb="6">
      <t>イジ</t>
    </rPh>
    <rPh sb="6" eb="8">
      <t>カンリ</t>
    </rPh>
    <rPh sb="8" eb="10">
      <t>ギョウム</t>
    </rPh>
    <rPh sb="10" eb="11">
      <t>ヒ</t>
    </rPh>
    <phoneticPr fontId="2"/>
  </si>
  <si>
    <t>D-2（修繕更新業務費）</t>
    <rPh sb="4" eb="6">
      <t>シュウゼン</t>
    </rPh>
    <rPh sb="6" eb="8">
      <t>コウシン</t>
    </rPh>
    <rPh sb="8" eb="10">
      <t>ギョウム</t>
    </rPh>
    <rPh sb="10" eb="11">
      <t>ヒ</t>
    </rPh>
    <phoneticPr fontId="2"/>
  </si>
  <si>
    <t>開業準備の対価（サービス対価Ｂ）</t>
    <rPh sb="0" eb="2">
      <t>カイギョウ</t>
    </rPh>
    <rPh sb="2" eb="4">
      <t>ジュンビ</t>
    </rPh>
    <rPh sb="5" eb="7">
      <t>タイカ</t>
    </rPh>
    <rPh sb="12" eb="14">
      <t>タイカ</t>
    </rPh>
    <phoneticPr fontId="2"/>
  </si>
  <si>
    <t>運営の対価（サービス対価Ｃ）</t>
    <rPh sb="0" eb="2">
      <t>ウンエイ</t>
    </rPh>
    <rPh sb="3" eb="5">
      <t>タイカ</t>
    </rPh>
    <rPh sb="10" eb="12">
      <t>タイカ</t>
    </rPh>
    <phoneticPr fontId="2"/>
  </si>
  <si>
    <t>光熱水費の対価（サービス対価Ｅ）</t>
    <rPh sb="0" eb="2">
      <t>コウネツ</t>
    </rPh>
    <rPh sb="2" eb="3">
      <t>スイ</t>
    </rPh>
    <rPh sb="3" eb="4">
      <t>ヒ</t>
    </rPh>
    <rPh sb="5" eb="7">
      <t>タイカ</t>
    </rPh>
    <rPh sb="12" eb="14">
      <t>タイカ</t>
    </rPh>
    <phoneticPr fontId="2"/>
  </si>
  <si>
    <t>費目</t>
    <rPh sb="0" eb="2">
      <t>ヒモク</t>
    </rPh>
    <phoneticPr fontId="2"/>
  </si>
  <si>
    <t>円</t>
    <rPh sb="0" eb="1">
      <t>エン</t>
    </rPh>
    <phoneticPr fontId="2"/>
  </si>
  <si>
    <t>①基準金利</t>
    <rPh sb="1" eb="3">
      <t>キジュン</t>
    </rPh>
    <rPh sb="3" eb="5">
      <t>キンリ</t>
    </rPh>
    <phoneticPr fontId="2"/>
  </si>
  <si>
    <t>②提案スプレッド</t>
    <rPh sb="1" eb="3">
      <t>テイアン</t>
    </rPh>
    <phoneticPr fontId="2"/>
  </si>
  <si>
    <t>％</t>
    <phoneticPr fontId="2"/>
  </si>
  <si>
    <t>金額（税抜）</t>
    <rPh sb="0" eb="2">
      <t>キンガク</t>
    </rPh>
    <rPh sb="3" eb="5">
      <t>ゼイヌキ</t>
    </rPh>
    <phoneticPr fontId="2"/>
  </si>
  <si>
    <t>金額（税込）</t>
    <rPh sb="0" eb="2">
      <t>キンガク</t>
    </rPh>
    <rPh sb="3" eb="5">
      <t>ゼイコミ</t>
    </rPh>
    <phoneticPr fontId="2"/>
  </si>
  <si>
    <t>施設整備の対価（サービス対価Ａ）</t>
    <rPh sb="0" eb="2">
      <t>シセツ</t>
    </rPh>
    <rPh sb="2" eb="4">
      <t>セイビ</t>
    </rPh>
    <rPh sb="5" eb="7">
      <t>タイカ</t>
    </rPh>
    <rPh sb="12" eb="14">
      <t>タイカ</t>
    </rPh>
    <phoneticPr fontId="2"/>
  </si>
  <si>
    <t>維持管理の対価（サービス対価Ｄ）</t>
    <rPh sb="0" eb="2">
      <t>イジ</t>
    </rPh>
    <rPh sb="2" eb="4">
      <t>カンリ</t>
    </rPh>
    <rPh sb="5" eb="7">
      <t>タイカ</t>
    </rPh>
    <rPh sb="12" eb="14">
      <t>タイカ</t>
    </rPh>
    <phoneticPr fontId="2"/>
  </si>
  <si>
    <t>-</t>
    <phoneticPr fontId="2"/>
  </si>
  <si>
    <t>割賦金利（＝①＋②）</t>
    <rPh sb="0" eb="2">
      <t>カップ</t>
    </rPh>
    <rPh sb="2" eb="4">
      <t>キンリ</t>
    </rPh>
    <phoneticPr fontId="2"/>
  </si>
  <si>
    <t>注１　各項目とも事業期間中の総額を記載してください。</t>
    <rPh sb="0" eb="1">
      <t>チュウ</t>
    </rPh>
    <rPh sb="3" eb="4">
      <t>カク</t>
    </rPh>
    <rPh sb="4" eb="6">
      <t>コウモク</t>
    </rPh>
    <rPh sb="8" eb="10">
      <t>ジギョウ</t>
    </rPh>
    <rPh sb="10" eb="13">
      <t>キカンチュウ</t>
    </rPh>
    <rPh sb="14" eb="16">
      <t>ソウガク</t>
    </rPh>
    <rPh sb="17" eb="19">
      <t>キサイ</t>
    </rPh>
    <phoneticPr fontId="2"/>
  </si>
  <si>
    <t>注５　割賦金利は、基準金利と提案スプレッドの合計による金利とします。</t>
    <rPh sb="0" eb="1">
      <t>チュウ</t>
    </rPh>
    <rPh sb="3" eb="5">
      <t>カップ</t>
    </rPh>
    <rPh sb="5" eb="7">
      <t>キンリ</t>
    </rPh>
    <rPh sb="9" eb="11">
      <t>キジュン</t>
    </rPh>
    <rPh sb="11" eb="13">
      <t>キンリ</t>
    </rPh>
    <rPh sb="14" eb="16">
      <t>テイアン</t>
    </rPh>
    <rPh sb="22" eb="24">
      <t>ゴウケイ</t>
    </rPh>
    <rPh sb="27" eb="29">
      <t>キンリ</t>
    </rPh>
    <phoneticPr fontId="2"/>
  </si>
  <si>
    <t>注６　割賦金利、基準金利、提案スプレッドは小数点以下第三位までとします。</t>
    <rPh sb="0" eb="1">
      <t>チュウ</t>
    </rPh>
    <rPh sb="3" eb="5">
      <t>カップ</t>
    </rPh>
    <rPh sb="5" eb="7">
      <t>キンリ</t>
    </rPh>
    <rPh sb="8" eb="10">
      <t>キジュン</t>
    </rPh>
    <rPh sb="10" eb="12">
      <t>キンリ</t>
    </rPh>
    <rPh sb="13" eb="15">
      <t>テイアン</t>
    </rPh>
    <rPh sb="21" eb="24">
      <t>ショウスウテン</t>
    </rPh>
    <rPh sb="24" eb="26">
      <t>イカ</t>
    </rPh>
    <rPh sb="26" eb="27">
      <t>ダイ</t>
    </rPh>
    <rPh sb="27" eb="29">
      <t>サンイ</t>
    </rPh>
    <phoneticPr fontId="2"/>
  </si>
  <si>
    <t>（様式6-3）</t>
    <rPh sb="1" eb="3">
      <t>ヨウシキ</t>
    </rPh>
    <phoneticPr fontId="2"/>
  </si>
  <si>
    <t>設計業務及び関連業務費</t>
    <rPh sb="0" eb="2">
      <t>セッケイ</t>
    </rPh>
    <rPh sb="2" eb="4">
      <t>ギョウム</t>
    </rPh>
    <rPh sb="4" eb="5">
      <t>オヨ</t>
    </rPh>
    <rPh sb="6" eb="8">
      <t>カンレン</t>
    </rPh>
    <rPh sb="8" eb="10">
      <t>ギョウム</t>
    </rPh>
    <rPh sb="10" eb="11">
      <t>ヒ</t>
    </rPh>
    <phoneticPr fontId="2"/>
  </si>
  <si>
    <t>実施設計費</t>
    <rPh sb="0" eb="2">
      <t>ジッシ</t>
    </rPh>
    <rPh sb="2" eb="4">
      <t>セッケイ</t>
    </rPh>
    <rPh sb="4" eb="5">
      <t>ヒ</t>
    </rPh>
    <phoneticPr fontId="2"/>
  </si>
  <si>
    <t>建設業務及び関連業務費</t>
    <rPh sb="0" eb="2">
      <t>ケンセツ</t>
    </rPh>
    <rPh sb="2" eb="4">
      <t>ギョウム</t>
    </rPh>
    <rPh sb="4" eb="5">
      <t>オヨ</t>
    </rPh>
    <rPh sb="6" eb="8">
      <t>カンレン</t>
    </rPh>
    <rPh sb="8" eb="10">
      <t>ギョウム</t>
    </rPh>
    <rPh sb="10" eb="11">
      <t>ヒ</t>
    </rPh>
    <phoneticPr fontId="2"/>
  </si>
  <si>
    <t>建築工事</t>
    <rPh sb="0" eb="2">
      <t>ケンチク</t>
    </rPh>
    <rPh sb="2" eb="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</si>
  <si>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</si>
  <si>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</si>
  <si>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舞台設備工事</t>
    <rPh sb="0" eb="2">
      <t>ブタイ</t>
    </rPh>
    <rPh sb="2" eb="4">
      <t>セツビ</t>
    </rPh>
    <rPh sb="4" eb="6">
      <t>コウジ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</si>
  <si>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</si>
  <si>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</si>
  <si>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</si>
  <si>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その他費用</t>
    <rPh sb="2" eb="3">
      <t>タ</t>
    </rPh>
    <rPh sb="3" eb="5">
      <t>ヒヨウ</t>
    </rPh>
    <phoneticPr fontId="2"/>
  </si>
  <si>
    <t>施設整備費合計</t>
    <rPh sb="0" eb="2">
      <t>シセツ</t>
    </rPh>
    <rPh sb="2" eb="4">
      <t>セイビ</t>
    </rPh>
    <rPh sb="4" eb="5">
      <t>ヒ</t>
    </rPh>
    <rPh sb="5" eb="7">
      <t>ゴウケイ</t>
    </rPh>
    <phoneticPr fontId="2"/>
  </si>
  <si>
    <t>説明</t>
    <rPh sb="0" eb="2">
      <t>セツメイ</t>
    </rPh>
    <phoneticPr fontId="2"/>
  </si>
  <si>
    <t>（　　　　　　　　　　　）</t>
    <phoneticPr fontId="2"/>
  </si>
  <si>
    <t>（単位：円）</t>
    <rPh sb="1" eb="3">
      <t>タンイ</t>
    </rPh>
    <rPh sb="4" eb="5">
      <t>エン</t>
    </rPh>
    <phoneticPr fontId="2"/>
  </si>
  <si>
    <t>（様式6-4）</t>
    <rPh sb="1" eb="3">
      <t>ヨウシキ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</si>
  <si>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</si>
  <si>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</si>
  <si>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</si>
  <si>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</si>
  <si>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</si>
  <si>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平成29年度末</t>
    <rPh sb="0" eb="2">
      <t>ヘイセイ</t>
    </rPh>
    <rPh sb="4" eb="5">
      <t>ネン</t>
    </rPh>
    <rPh sb="5" eb="6">
      <t>ド</t>
    </rPh>
    <rPh sb="6" eb="7">
      <t>マツ</t>
    </rPh>
    <phoneticPr fontId="2"/>
  </si>
  <si>
    <t>平成30年度末</t>
    <rPh sb="0" eb="2">
      <t>ヘイセイ</t>
    </rPh>
    <rPh sb="4" eb="5">
      <t>ネン</t>
    </rPh>
    <rPh sb="5" eb="6">
      <t>ド</t>
    </rPh>
    <rPh sb="6" eb="7">
      <t>マツ</t>
    </rPh>
    <phoneticPr fontId="2"/>
  </si>
  <si>
    <t>平成31年度末</t>
    <rPh sb="0" eb="2">
      <t>ヘイセイ</t>
    </rPh>
    <rPh sb="4" eb="5">
      <t>ネン</t>
    </rPh>
    <rPh sb="5" eb="6">
      <t>ド</t>
    </rPh>
    <rPh sb="6" eb="7">
      <t>マツ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</si>
  <si>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</si>
  <si>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</si>
  <si>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</si>
  <si>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</si>
  <si>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</si>
  <si>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平成29年度分</t>
    <rPh sb="0" eb="2">
      <t>ヘイセイ</t>
    </rPh>
    <rPh sb="4" eb="7">
      <t>ネンドブン</t>
    </rPh>
    <phoneticPr fontId="2"/>
  </si>
  <si>
    <t>平成30年度分</t>
    <rPh sb="0" eb="2">
      <t>ヘイセイ</t>
    </rPh>
    <rPh sb="4" eb="7">
      <t>ネンドブン</t>
    </rPh>
    <phoneticPr fontId="2"/>
  </si>
  <si>
    <t>平成31年度分</t>
    <rPh sb="0" eb="2">
      <t>ヘイセイ</t>
    </rPh>
    <rPh sb="4" eb="7">
      <t>ネンドブン</t>
    </rPh>
    <phoneticPr fontId="2"/>
  </si>
  <si>
    <t>A</t>
    <phoneticPr fontId="2"/>
  </si>
  <si>
    <t>B</t>
    <phoneticPr fontId="2"/>
  </si>
  <si>
    <t>項目</t>
    <rPh sb="0" eb="2">
      <t>コウモク</t>
    </rPh>
    <phoneticPr fontId="2"/>
  </si>
  <si>
    <t>（様式6-5）</t>
    <rPh sb="1" eb="3">
      <t>ヨウシキ</t>
    </rPh>
    <phoneticPr fontId="2"/>
  </si>
  <si>
    <t>入札価格（Ａ～Fの合計）</t>
    <rPh sb="0" eb="2">
      <t>ニュウサツ</t>
    </rPh>
    <rPh sb="2" eb="4">
      <t>カカク</t>
    </rPh>
    <rPh sb="9" eb="11">
      <t>ゴウケイ</t>
    </rPh>
    <phoneticPr fontId="2"/>
  </si>
  <si>
    <t>その他の対価（サービス対価F）</t>
    <rPh sb="2" eb="3">
      <t>タ</t>
    </rPh>
    <rPh sb="4" eb="6">
      <t>タイカ</t>
    </rPh>
    <rPh sb="11" eb="13">
      <t>タイカ</t>
    </rPh>
    <phoneticPr fontId="2"/>
  </si>
  <si>
    <t>（様式6-6）</t>
    <rPh sb="1" eb="3">
      <t>ヨウシキ</t>
    </rPh>
    <phoneticPr fontId="2"/>
  </si>
  <si>
    <t>①供用開始前の利用申込受付等業務</t>
    <rPh sb="1" eb="3">
      <t>キョウヨウ</t>
    </rPh>
    <rPh sb="3" eb="5">
      <t>カイシ</t>
    </rPh>
    <rPh sb="5" eb="6">
      <t>マエ</t>
    </rPh>
    <rPh sb="7" eb="9">
      <t>リヨウ</t>
    </rPh>
    <rPh sb="9" eb="11">
      <t>モウシコミ</t>
    </rPh>
    <rPh sb="11" eb="13">
      <t>ウケツケ</t>
    </rPh>
    <rPh sb="13" eb="14">
      <t>トウ</t>
    </rPh>
    <rPh sb="14" eb="16">
      <t>ギョウム</t>
    </rPh>
    <phoneticPr fontId="2"/>
  </si>
  <si>
    <t>②プレイベント実施業務</t>
    <rPh sb="7" eb="9">
      <t>ジッシ</t>
    </rPh>
    <rPh sb="9" eb="11">
      <t>ギョウム</t>
    </rPh>
    <phoneticPr fontId="2"/>
  </si>
  <si>
    <t>⑤開館準備期間中の維持管理業務</t>
    <rPh sb="1" eb="3">
      <t>カイカン</t>
    </rPh>
    <rPh sb="3" eb="5">
      <t>ジュンビ</t>
    </rPh>
    <rPh sb="5" eb="8">
      <t>キカンチュウ</t>
    </rPh>
    <rPh sb="9" eb="11">
      <t>イジ</t>
    </rPh>
    <rPh sb="11" eb="13">
      <t>カンリ</t>
    </rPh>
    <rPh sb="13" eb="15">
      <t>ギョウム</t>
    </rPh>
    <phoneticPr fontId="2"/>
  </si>
  <si>
    <t>③広報・宣伝活動業務</t>
    <rPh sb="1" eb="3">
      <t>コウホウ</t>
    </rPh>
    <rPh sb="4" eb="6">
      <t>センデン</t>
    </rPh>
    <rPh sb="6" eb="8">
      <t>カツドウ</t>
    </rPh>
    <rPh sb="8" eb="10">
      <t>ギョウム</t>
    </rPh>
    <phoneticPr fontId="2"/>
  </si>
  <si>
    <t>④竣工記念式典等開催業務</t>
    <rPh sb="1" eb="3">
      <t>シュンコウ</t>
    </rPh>
    <rPh sb="3" eb="5">
      <t>キネン</t>
    </rPh>
    <rPh sb="5" eb="7">
      <t>シキテン</t>
    </rPh>
    <rPh sb="7" eb="8">
      <t>トウ</t>
    </rPh>
    <rPh sb="8" eb="10">
      <t>カイサイ</t>
    </rPh>
    <rPh sb="10" eb="12">
      <t>ギョウム</t>
    </rPh>
    <phoneticPr fontId="2"/>
  </si>
  <si>
    <t>⑥愛称等の決定支援業務</t>
    <rPh sb="1" eb="3">
      <t>アイショウ</t>
    </rPh>
    <rPh sb="3" eb="4">
      <t>トウ</t>
    </rPh>
    <rPh sb="5" eb="7">
      <t>ケッテイ</t>
    </rPh>
    <rPh sb="7" eb="9">
      <t>シエン</t>
    </rPh>
    <rPh sb="9" eb="11">
      <t>ギョウム</t>
    </rPh>
    <phoneticPr fontId="2"/>
  </si>
  <si>
    <t>（　　　　　　　　　　　　）</t>
    <phoneticPr fontId="2"/>
  </si>
  <si>
    <t>注２　円単位で入力し、１円未満の端数は切り捨てとしてください。</t>
    <rPh sb="0" eb="1">
      <t>チュウ</t>
    </rPh>
    <rPh sb="3" eb="4">
      <t>エン</t>
    </rPh>
    <rPh sb="4" eb="6">
      <t>タンイ</t>
    </rPh>
    <rPh sb="7" eb="9">
      <t>ニュウリョク</t>
    </rPh>
    <rPh sb="12" eb="13">
      <t>エン</t>
    </rPh>
    <rPh sb="13" eb="15">
      <t>ミマン</t>
    </rPh>
    <rPh sb="16" eb="18">
      <t>ハスウ</t>
    </rPh>
    <rPh sb="19" eb="20">
      <t>キ</t>
    </rPh>
    <rPh sb="21" eb="22">
      <t>ス</t>
    </rPh>
    <phoneticPr fontId="2"/>
  </si>
  <si>
    <t>（様式6-7）</t>
    <rPh sb="1" eb="3">
      <t>ヨウシキ</t>
    </rPh>
    <phoneticPr fontId="2"/>
  </si>
  <si>
    <t>①統括管理業務</t>
    <rPh sb="1" eb="3">
      <t>トウカツ</t>
    </rPh>
    <rPh sb="3" eb="5">
      <t>カンリ</t>
    </rPh>
    <rPh sb="5" eb="7">
      <t>ギョウム</t>
    </rPh>
    <phoneticPr fontId="2"/>
  </si>
  <si>
    <t>②文化芸術事業実施業務</t>
    <rPh sb="1" eb="3">
      <t>ブンカ</t>
    </rPh>
    <rPh sb="3" eb="5">
      <t>ゲイジュツ</t>
    </rPh>
    <rPh sb="5" eb="7">
      <t>ジギョウ</t>
    </rPh>
    <rPh sb="7" eb="9">
      <t>ジッシ</t>
    </rPh>
    <rPh sb="9" eb="11">
      <t>ギョウム</t>
    </rPh>
    <phoneticPr fontId="2"/>
  </si>
  <si>
    <t>③貸館業務</t>
    <rPh sb="1" eb="3">
      <t>カシカン</t>
    </rPh>
    <rPh sb="3" eb="5">
      <t>ギョウム</t>
    </rPh>
    <phoneticPr fontId="2"/>
  </si>
  <si>
    <t>④広報・情報発信業務</t>
    <rPh sb="1" eb="3">
      <t>コウホウ</t>
    </rPh>
    <rPh sb="4" eb="6">
      <t>ジョウホウ</t>
    </rPh>
    <rPh sb="6" eb="8">
      <t>ハッシン</t>
    </rPh>
    <rPh sb="8" eb="10">
      <t>ギョウム</t>
    </rPh>
    <phoneticPr fontId="2"/>
  </si>
  <si>
    <t>⑤駐車場管理運営業務</t>
    <rPh sb="1" eb="4">
      <t>チュウシャジョウ</t>
    </rPh>
    <rPh sb="4" eb="6">
      <t>カンリ</t>
    </rPh>
    <rPh sb="6" eb="8">
      <t>ウンエイ</t>
    </rPh>
    <rPh sb="8" eb="10">
      <t>ギョウム</t>
    </rPh>
    <phoneticPr fontId="2"/>
  </si>
  <si>
    <t>⑥その他管理運営業務</t>
    <rPh sb="3" eb="4">
      <t>タ</t>
    </rPh>
    <rPh sb="4" eb="6">
      <t>カンリ</t>
    </rPh>
    <rPh sb="6" eb="8">
      <t>ウンエイ</t>
    </rPh>
    <rPh sb="8" eb="10">
      <t>ギョウム</t>
    </rPh>
    <phoneticPr fontId="2"/>
  </si>
  <si>
    <t>（　　　　　　　　　　）</t>
    <phoneticPr fontId="2"/>
  </si>
  <si>
    <t>金額（年額）</t>
    <rPh sb="0" eb="2">
      <t>キンガク</t>
    </rPh>
    <rPh sb="3" eb="5">
      <t>ネンガク</t>
    </rPh>
    <phoneticPr fontId="2"/>
  </si>
  <si>
    <t>金額（期間合計）</t>
    <rPh sb="0" eb="2">
      <t>キンガク</t>
    </rPh>
    <rPh sb="3" eb="5">
      <t>キカン</t>
    </rPh>
    <rPh sb="5" eb="7">
      <t>ゴウケイ</t>
    </rPh>
    <phoneticPr fontId="2"/>
  </si>
  <si>
    <t>注２　各項目とも年額及び期間中合計の金額を記載してください。</t>
    <rPh sb="0" eb="1">
      <t>チュウ</t>
    </rPh>
    <rPh sb="3" eb="4">
      <t>カク</t>
    </rPh>
    <rPh sb="4" eb="6">
      <t>コウモク</t>
    </rPh>
    <rPh sb="8" eb="10">
      <t>ネンガク</t>
    </rPh>
    <rPh sb="10" eb="11">
      <t>オヨ</t>
    </rPh>
    <rPh sb="12" eb="15">
      <t>キカンチュウ</t>
    </rPh>
    <rPh sb="15" eb="17">
      <t>ゴウケイ</t>
    </rPh>
    <rPh sb="18" eb="20">
      <t>キンガク</t>
    </rPh>
    <rPh sb="21" eb="23">
      <t>キサイ</t>
    </rPh>
    <phoneticPr fontId="2"/>
  </si>
  <si>
    <t>注３　記入欄は適宜調整してください。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phoneticPr fontId="2"/>
  </si>
  <si>
    <t>注１　供用開始時期及び運営・維持管理期間を記入してください。</t>
    <rPh sb="0" eb="1">
      <t>チュウ</t>
    </rPh>
    <rPh sb="3" eb="5">
      <t>キョウヨウ</t>
    </rPh>
    <rPh sb="5" eb="7">
      <t>カイシ</t>
    </rPh>
    <rPh sb="7" eb="9">
      <t>ジキ</t>
    </rPh>
    <rPh sb="9" eb="10">
      <t>オヨ</t>
    </rPh>
    <rPh sb="11" eb="13">
      <t>ウンエイ</t>
    </rPh>
    <rPh sb="14" eb="16">
      <t>イジ</t>
    </rPh>
    <rPh sb="16" eb="18">
      <t>カンリ</t>
    </rPh>
    <rPh sb="18" eb="20">
      <t>キカン</t>
    </rPh>
    <rPh sb="21" eb="23">
      <t>キニュウ</t>
    </rPh>
    <phoneticPr fontId="2"/>
  </si>
  <si>
    <t>平成31年○月1日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</si>
  <si>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運営・維持管理期間</t>
    <rPh sb="0" eb="2">
      <t>ウンエイ</t>
    </rPh>
    <rPh sb="3" eb="5">
      <t>イジ</t>
    </rPh>
    <rPh sb="5" eb="7">
      <t>カンリ</t>
    </rPh>
    <rPh sb="7" eb="9">
      <t>キカン</t>
    </rPh>
    <phoneticPr fontId="2"/>
  </si>
  <si>
    <t>○年○か月</t>
    <rPh sb="1" eb="2">
      <t>ネン</t>
    </rPh>
    <rPh sb="4" eb="5">
      <t>ゲツ</t>
    </rPh>
    <phoneticPr fontId="2"/>
  </si>
  <si>
    <t>①建物保守管理業務</t>
    <rPh sb="1" eb="3">
      <t>タテモノ</t>
    </rPh>
    <rPh sb="3" eb="5">
      <t>ホシュ</t>
    </rPh>
    <rPh sb="5" eb="7">
      <t>カンリ</t>
    </rPh>
    <rPh sb="7" eb="9">
      <t>ギョウム</t>
    </rPh>
    <phoneticPr fontId="2"/>
  </si>
  <si>
    <t>②設備保守管理業務</t>
    <rPh sb="1" eb="3">
      <t>セツビ</t>
    </rPh>
    <rPh sb="3" eb="5">
      <t>ホシュ</t>
    </rPh>
    <rPh sb="5" eb="7">
      <t>カンリ</t>
    </rPh>
    <rPh sb="7" eb="9">
      <t>ギョウム</t>
    </rPh>
    <phoneticPr fontId="2"/>
  </si>
  <si>
    <t>③舞台設備保守管理業務</t>
    <rPh sb="1" eb="3">
      <t>ブタイ</t>
    </rPh>
    <rPh sb="3" eb="5">
      <t>セツビ</t>
    </rPh>
    <rPh sb="5" eb="11">
      <t>ホシュカンリギョウム</t>
    </rPh>
    <phoneticPr fontId="2"/>
  </si>
  <si>
    <t>④外構保守管理業務</t>
    <rPh sb="1" eb="3">
      <t>ガイコウ</t>
    </rPh>
    <rPh sb="3" eb="5">
      <t>ホシュ</t>
    </rPh>
    <rPh sb="5" eb="7">
      <t>カンリ</t>
    </rPh>
    <rPh sb="7" eb="9">
      <t>ギョウム</t>
    </rPh>
    <phoneticPr fontId="2"/>
  </si>
  <si>
    <t>⑤備品保守管理業務</t>
    <rPh sb="1" eb="3">
      <t>ビヒン</t>
    </rPh>
    <rPh sb="3" eb="5">
      <t>ホシュ</t>
    </rPh>
    <rPh sb="5" eb="7">
      <t>カンリ</t>
    </rPh>
    <rPh sb="7" eb="9">
      <t>ギョウム</t>
    </rPh>
    <phoneticPr fontId="2"/>
  </si>
  <si>
    <t>⑥修繕更新業務</t>
    <rPh sb="1" eb="3">
      <t>シュウゼン</t>
    </rPh>
    <rPh sb="3" eb="5">
      <t>コウシン</t>
    </rPh>
    <rPh sb="5" eb="7">
      <t>ギョウム</t>
    </rPh>
    <phoneticPr fontId="2"/>
  </si>
  <si>
    <t>⑦清掃業務</t>
    <rPh sb="1" eb="3">
      <t>セイソウ</t>
    </rPh>
    <rPh sb="3" eb="5">
      <t>ギョウム</t>
    </rPh>
    <phoneticPr fontId="2"/>
  </si>
  <si>
    <t>⑧環境衛生管理業務</t>
    <rPh sb="1" eb="3">
      <t>カンキョウ</t>
    </rPh>
    <rPh sb="3" eb="5">
      <t>エイセイ</t>
    </rPh>
    <rPh sb="5" eb="7">
      <t>カンリ</t>
    </rPh>
    <rPh sb="7" eb="9">
      <t>ギョウム</t>
    </rPh>
    <phoneticPr fontId="2"/>
  </si>
  <si>
    <t>⑨植栽管理業務</t>
    <rPh sb="1" eb="3">
      <t>ショクサイ</t>
    </rPh>
    <rPh sb="3" eb="5">
      <t>カンリ</t>
    </rPh>
    <rPh sb="5" eb="7">
      <t>ギョウム</t>
    </rPh>
    <phoneticPr fontId="2"/>
  </si>
  <si>
    <t>⑩警備業務</t>
    <rPh sb="1" eb="3">
      <t>ケイビ</t>
    </rPh>
    <rPh sb="3" eb="5">
      <t>ギョウム</t>
    </rPh>
    <phoneticPr fontId="2"/>
  </si>
  <si>
    <t>（様式6-9）</t>
    <rPh sb="1" eb="3">
      <t>ヨウシキ</t>
    </rPh>
    <phoneticPr fontId="2"/>
  </si>
  <si>
    <t>注１　記入欄は適宜調整してください。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phoneticPr fontId="2"/>
  </si>
  <si>
    <t>注４　合計金額は、入札価格内訳書（様式6-2）のサービス対価A-1及びA-2の合計額と一致させてください。</t>
    <rPh sb="0" eb="1">
      <t>チュウ</t>
    </rPh>
    <rPh sb="3" eb="5">
      <t>ゴウケイ</t>
    </rPh>
    <rPh sb="5" eb="7">
      <t>キンガク</t>
    </rPh>
    <rPh sb="9" eb="11">
      <t>ニュウサツ</t>
    </rPh>
    <rPh sb="11" eb="13">
      <t>カカク</t>
    </rPh>
    <rPh sb="13" eb="16">
      <t>ウチワケショ</t>
    </rPh>
    <rPh sb="17" eb="19">
      <t>ヨウシキ</t>
    </rPh>
    <rPh sb="28" eb="30">
      <t>タイカ</t>
    </rPh>
    <rPh sb="33" eb="34">
      <t>オヨ</t>
    </rPh>
    <rPh sb="39" eb="41">
      <t>ゴウケイ</t>
    </rPh>
    <rPh sb="41" eb="42">
      <t>ガク</t>
    </rPh>
    <rPh sb="43" eb="45">
      <t>イッチ</t>
    </rPh>
    <phoneticPr fontId="2"/>
  </si>
  <si>
    <t>注２　円単位で入力し、１円未満の端数は切り捨てとしてください。</t>
    <rPh sb="0" eb="1">
      <t>チュウ</t>
    </rPh>
    <rPh sb="3" eb="4">
      <t>エン</t>
    </rPh>
    <rPh sb="4" eb="6">
      <t>タンイ</t>
    </rPh>
    <rPh sb="7" eb="9">
      <t>ニュウリョク</t>
    </rPh>
    <rPh sb="12" eb="13">
      <t>エン</t>
    </rPh>
    <rPh sb="13" eb="15">
      <t>ミマン</t>
    </rPh>
    <rPh sb="16" eb="18">
      <t>ハスウ</t>
    </rPh>
    <rPh sb="19" eb="20">
      <t>キ</t>
    </rPh>
    <rPh sb="21" eb="22">
      <t>ス</t>
    </rPh>
    <phoneticPr fontId="2"/>
  </si>
  <si>
    <t>説明</t>
    <rPh sb="0" eb="2">
      <t>セツメイ</t>
    </rPh>
    <phoneticPr fontId="2"/>
  </si>
  <si>
    <t>直接工事費</t>
    <rPh sb="0" eb="2">
      <t>チョクセツ</t>
    </rPh>
    <rPh sb="2" eb="5">
      <t>コウジヒ</t>
    </rPh>
    <phoneticPr fontId="2"/>
  </si>
  <si>
    <t>共通費</t>
    <rPh sb="0" eb="2">
      <t>キョウツウ</t>
    </rPh>
    <rPh sb="2" eb="3">
      <t>ヒ</t>
    </rPh>
    <phoneticPr fontId="2"/>
  </si>
  <si>
    <t>施設整備費内訳書</t>
    <rPh sb="0" eb="2">
      <t>シセツ</t>
    </rPh>
    <rPh sb="2" eb="4">
      <t>セイビ</t>
    </rPh>
    <rPh sb="4" eb="5">
      <t>ヒ</t>
    </rPh>
    <rPh sb="5" eb="8">
      <t>ウチワケショ</t>
    </rPh>
    <phoneticPr fontId="2"/>
  </si>
  <si>
    <t>維持管理業務費内訳書</t>
    <rPh sb="0" eb="2">
      <t>イジ</t>
    </rPh>
    <rPh sb="2" eb="4">
      <t>カンリ</t>
    </rPh>
    <rPh sb="4" eb="6">
      <t>ギョウム</t>
    </rPh>
    <rPh sb="6" eb="7">
      <t>ヒ</t>
    </rPh>
    <rPh sb="7" eb="10">
      <t>ウチワケショ</t>
    </rPh>
    <phoneticPr fontId="2"/>
  </si>
  <si>
    <t>電気料金</t>
    <rPh sb="0" eb="2">
      <t>デンキ</t>
    </rPh>
    <rPh sb="2" eb="4">
      <t>リョウキン</t>
    </rPh>
    <phoneticPr fontId="2"/>
  </si>
  <si>
    <t>⑦費用計（税抜）</t>
    <rPh sb="1" eb="3">
      <t>ヒヨウ</t>
    </rPh>
    <rPh sb="3" eb="4">
      <t>ケイ</t>
    </rPh>
    <rPh sb="5" eb="7">
      <t>ゼイヌキ</t>
    </rPh>
    <phoneticPr fontId="2"/>
  </si>
  <si>
    <t>１．費用</t>
    <rPh sb="2" eb="4">
      <t>ヒヨウ</t>
    </rPh>
    <phoneticPr fontId="2"/>
  </si>
  <si>
    <t>開業準備業務費及び収入内訳書</t>
    <rPh sb="0" eb="2">
      <t>カイギョウ</t>
    </rPh>
    <rPh sb="2" eb="4">
      <t>ジュンビ</t>
    </rPh>
    <rPh sb="4" eb="6">
      <t>ギョウム</t>
    </rPh>
    <rPh sb="6" eb="7">
      <t>ヒ</t>
    </rPh>
    <rPh sb="7" eb="8">
      <t>オヨ</t>
    </rPh>
    <rPh sb="9" eb="11">
      <t>シュウニュウ</t>
    </rPh>
    <rPh sb="11" eb="14">
      <t>ウチワケショ</t>
    </rPh>
    <phoneticPr fontId="2"/>
  </si>
  <si>
    <t>＝①＋②＋③＋④＋⑤＋⑥</t>
    <phoneticPr fontId="2"/>
  </si>
  <si>
    <t>⑨費用計（税込）</t>
    <rPh sb="1" eb="3">
      <t>ヒヨウ</t>
    </rPh>
    <rPh sb="3" eb="4">
      <t>ケイ</t>
    </rPh>
    <rPh sb="5" eb="7">
      <t>ゼイコミ</t>
    </rPh>
    <phoneticPr fontId="2"/>
  </si>
  <si>
    <t>＝⑦＋⑧</t>
    <phoneticPr fontId="2"/>
  </si>
  <si>
    <t>２．収入</t>
    <rPh sb="2" eb="4">
      <t>シュウニュウ</t>
    </rPh>
    <phoneticPr fontId="2"/>
  </si>
  <si>
    <t>（　　　　　　　　　　　　）</t>
  </si>
  <si>
    <t>金額</t>
    <rPh sb="0" eb="2">
      <t>キンガク</t>
    </rPh>
    <phoneticPr fontId="2"/>
  </si>
  <si>
    <t>⑩合計（税抜）</t>
    <rPh sb="1" eb="3">
      <t>ゴウケイ</t>
    </rPh>
    <rPh sb="4" eb="6">
      <t>ゼイヌキ</t>
    </rPh>
    <phoneticPr fontId="2"/>
  </si>
  <si>
    <t>⑫合計（税込）</t>
    <rPh sb="1" eb="3">
      <t>ゴウケイ</t>
    </rPh>
    <rPh sb="4" eb="6">
      <t>ゼイコミ</t>
    </rPh>
    <phoneticPr fontId="2"/>
  </si>
  <si>
    <t>＝⑩＋⑪</t>
    <phoneticPr fontId="2"/>
  </si>
  <si>
    <t>３．費用－収入</t>
    <rPh sb="2" eb="4">
      <t>ヒヨウ</t>
    </rPh>
    <rPh sb="5" eb="7">
      <t>シュウニュウ</t>
    </rPh>
    <phoneticPr fontId="2"/>
  </si>
  <si>
    <t>⑬費用－収入（税抜）</t>
    <rPh sb="1" eb="3">
      <t>ヒヨウ</t>
    </rPh>
    <rPh sb="4" eb="6">
      <t>シュウニュウ</t>
    </rPh>
    <rPh sb="7" eb="9">
      <t>ゼイヌキ</t>
    </rPh>
    <phoneticPr fontId="2"/>
  </si>
  <si>
    <t>⑭費用－収入（税込）</t>
    <rPh sb="1" eb="3">
      <t>ヒヨウ</t>
    </rPh>
    <rPh sb="4" eb="6">
      <t>シュウニュウ</t>
    </rPh>
    <rPh sb="7" eb="9">
      <t>ゼイコミ</t>
    </rPh>
    <phoneticPr fontId="2"/>
  </si>
  <si>
    <t>＝⑦－⑩</t>
    <phoneticPr fontId="2"/>
  </si>
  <si>
    <t>＝⑨－⑫</t>
    <phoneticPr fontId="2"/>
  </si>
  <si>
    <t>注６　付帯事業用施設の整備費のうち、事業者負担分は控除してください。</t>
    <rPh sb="0" eb="1">
      <t>チュウ</t>
    </rPh>
    <rPh sb="3" eb="5">
      <t>フタイ</t>
    </rPh>
    <rPh sb="5" eb="8">
      <t>ジギョウヨウ</t>
    </rPh>
    <rPh sb="8" eb="10">
      <t>シセツ</t>
    </rPh>
    <rPh sb="11" eb="13">
      <t>セイビ</t>
    </rPh>
    <rPh sb="13" eb="14">
      <t>ヒ</t>
    </rPh>
    <rPh sb="18" eb="21">
      <t>ジギョウシャ</t>
    </rPh>
    <rPh sb="21" eb="23">
      <t>フタン</t>
    </rPh>
    <rPh sb="23" eb="24">
      <t>ブン</t>
    </rPh>
    <rPh sb="25" eb="27">
      <t>コウジョ</t>
    </rPh>
    <phoneticPr fontId="2"/>
  </si>
  <si>
    <t>＝⑦＋⑧</t>
    <phoneticPr fontId="2"/>
  </si>
  <si>
    <t>施設利用料金</t>
    <rPh sb="0" eb="2">
      <t>シセツ</t>
    </rPh>
    <rPh sb="2" eb="4">
      <t>リヨウ</t>
    </rPh>
    <rPh sb="4" eb="6">
      <t>リョウキン</t>
    </rPh>
    <phoneticPr fontId="2"/>
  </si>
  <si>
    <t>附属設備利用料金</t>
    <rPh sb="0" eb="2">
      <t>フゾク</t>
    </rPh>
    <rPh sb="2" eb="4">
      <t>セツビ</t>
    </rPh>
    <rPh sb="4" eb="6">
      <t>リヨウ</t>
    </rPh>
    <rPh sb="6" eb="8">
      <t>リョウキン</t>
    </rPh>
    <phoneticPr fontId="2"/>
  </si>
  <si>
    <t>駐車場利用料金</t>
    <rPh sb="0" eb="3">
      <t>チュウシャジョウ</t>
    </rPh>
    <rPh sb="3" eb="5">
      <t>リヨウ</t>
    </rPh>
    <rPh sb="5" eb="7">
      <t>リョウキン</t>
    </rPh>
    <phoneticPr fontId="2"/>
  </si>
  <si>
    <t>（　　　　　　　　　　）</t>
  </si>
  <si>
    <t>（　　　　　　　　　　）</t>
    <phoneticPr fontId="2"/>
  </si>
  <si>
    <t>⑫収入計（税抜）</t>
    <rPh sb="1" eb="3">
      <t>シュウニュウ</t>
    </rPh>
    <rPh sb="3" eb="4">
      <t>ケイ</t>
    </rPh>
    <rPh sb="5" eb="7">
      <t>ゼイヌキ</t>
    </rPh>
    <phoneticPr fontId="2"/>
  </si>
  <si>
    <t>⑭収入計（税込）</t>
    <rPh sb="1" eb="3">
      <t>シュウニュウ</t>
    </rPh>
    <rPh sb="3" eb="4">
      <t>ケイ</t>
    </rPh>
    <rPh sb="5" eb="7">
      <t>ゼイコミ</t>
    </rPh>
    <phoneticPr fontId="2"/>
  </si>
  <si>
    <t>＝⑩＋⑪</t>
    <phoneticPr fontId="2"/>
  </si>
  <si>
    <t>＝⑫＋⑬</t>
    <phoneticPr fontId="2"/>
  </si>
  <si>
    <t>⑮費用－収入（税抜）</t>
    <rPh sb="1" eb="3">
      <t>ヒヨウ</t>
    </rPh>
    <rPh sb="4" eb="6">
      <t>シュウニュウ</t>
    </rPh>
    <rPh sb="7" eb="9">
      <t>ゼイヌキ</t>
    </rPh>
    <phoneticPr fontId="2"/>
  </si>
  <si>
    <t>⑯費用－収入（税込）</t>
    <rPh sb="1" eb="3">
      <t>ヒヨウ</t>
    </rPh>
    <rPh sb="4" eb="6">
      <t>シュウニュウ</t>
    </rPh>
    <rPh sb="7" eb="9">
      <t>ゼイコミ</t>
    </rPh>
    <phoneticPr fontId="2"/>
  </si>
  <si>
    <t>＝⑦－⑫</t>
    <phoneticPr fontId="2"/>
  </si>
  <si>
    <t>＝⑨－⑭</t>
    <phoneticPr fontId="2"/>
  </si>
  <si>
    <t>注４　円単位で入力し、１円未満の端数は切り捨てとしてください。</t>
    <rPh sb="0" eb="1">
      <t>チュウ</t>
    </rPh>
    <rPh sb="3" eb="4">
      <t>エン</t>
    </rPh>
    <rPh sb="4" eb="6">
      <t>タンイ</t>
    </rPh>
    <rPh sb="7" eb="9">
      <t>ニュウリョク</t>
    </rPh>
    <rPh sb="12" eb="13">
      <t>エン</t>
    </rPh>
    <rPh sb="13" eb="15">
      <t>ミマン</t>
    </rPh>
    <rPh sb="16" eb="18">
      <t>ハスウ</t>
    </rPh>
    <rPh sb="19" eb="20">
      <t>キ</t>
    </rPh>
    <rPh sb="21" eb="22">
      <t>ス</t>
    </rPh>
    <phoneticPr fontId="2"/>
  </si>
  <si>
    <t>供用開始予定日</t>
    <rPh sb="0" eb="2">
      <t>キョウヨウ</t>
    </rPh>
    <rPh sb="2" eb="4">
      <t>カイシ</t>
    </rPh>
    <rPh sb="4" eb="6">
      <t>ヨテイ</t>
    </rPh>
    <rPh sb="6" eb="7">
      <t>ビ</t>
    </rPh>
    <phoneticPr fontId="2"/>
  </si>
  <si>
    <t>運営業務費及び収入内訳書</t>
    <rPh sb="0" eb="2">
      <t>ウンエイ</t>
    </rPh>
    <rPh sb="2" eb="4">
      <t>ギョウム</t>
    </rPh>
    <rPh sb="4" eb="5">
      <t>ヒ</t>
    </rPh>
    <rPh sb="5" eb="6">
      <t>オヨ</t>
    </rPh>
    <rPh sb="7" eb="9">
      <t>シュウニュウ</t>
    </rPh>
    <rPh sb="9" eb="12">
      <t>ウチワケショ</t>
    </rPh>
    <phoneticPr fontId="2"/>
  </si>
  <si>
    <t>供用開始予定日</t>
    <rPh sb="0" eb="2">
      <t>キョウヨウ</t>
    </rPh>
    <rPh sb="2" eb="4">
      <t>カイシ</t>
    </rPh>
    <rPh sb="4" eb="6">
      <t>ヨテイ</t>
    </rPh>
    <rPh sb="6" eb="7">
      <t>ヒ</t>
    </rPh>
    <phoneticPr fontId="2"/>
  </si>
  <si>
    <t>⑪費用計（税抜）</t>
    <rPh sb="1" eb="3">
      <t>ヒヨウ</t>
    </rPh>
    <rPh sb="3" eb="4">
      <t>ケイ</t>
    </rPh>
    <rPh sb="5" eb="7">
      <t>ゼイヌキ</t>
    </rPh>
    <phoneticPr fontId="2"/>
  </si>
  <si>
    <t>⑬費用計（税込）</t>
    <rPh sb="1" eb="3">
      <t>ヒヨウ</t>
    </rPh>
    <rPh sb="3" eb="4">
      <t>ケイ</t>
    </rPh>
    <rPh sb="5" eb="7">
      <t>ゼイコミ</t>
    </rPh>
    <phoneticPr fontId="2"/>
  </si>
  <si>
    <t>＝⑪＋⑫</t>
    <phoneticPr fontId="2"/>
  </si>
  <si>
    <t>＝①+②+③+④+⑤+⑥+⑦+⑧+⑨+⑩</t>
    <phoneticPr fontId="2"/>
  </si>
  <si>
    <t>（様式6-8）</t>
    <rPh sb="1" eb="3">
      <t>ヨウシキ</t>
    </rPh>
    <phoneticPr fontId="2"/>
  </si>
  <si>
    <t>大ホール</t>
    <rPh sb="0" eb="1">
      <t>ダイ</t>
    </rPh>
    <phoneticPr fontId="2"/>
  </si>
  <si>
    <t>利用料金表</t>
    <rPh sb="0" eb="2">
      <t>リヨウ</t>
    </rPh>
    <rPh sb="2" eb="4">
      <t>リョウキン</t>
    </rPh>
    <rPh sb="4" eb="5">
      <t>ヒョウ</t>
    </rPh>
    <phoneticPr fontId="2"/>
  </si>
  <si>
    <t>⑩文化芸術事業収入</t>
    <rPh sb="1" eb="3">
      <t>ブンカ</t>
    </rPh>
    <rPh sb="3" eb="5">
      <t>ゲイジュツ</t>
    </rPh>
    <rPh sb="5" eb="7">
      <t>ジギョウ</t>
    </rPh>
    <rPh sb="7" eb="9">
      <t>シュウニュウ</t>
    </rPh>
    <phoneticPr fontId="2"/>
  </si>
  <si>
    <t>⑪貸館収入</t>
    <rPh sb="1" eb="3">
      <t>カシカン</t>
    </rPh>
    <rPh sb="3" eb="5">
      <t>シュウニュウ</t>
    </rPh>
    <phoneticPr fontId="2"/>
  </si>
  <si>
    <t>小ホール</t>
    <rPh sb="0" eb="1">
      <t>ショウ</t>
    </rPh>
    <phoneticPr fontId="2"/>
  </si>
  <si>
    <t>多目的室</t>
    <rPh sb="0" eb="3">
      <t>タモクテキ</t>
    </rPh>
    <rPh sb="3" eb="4">
      <t>シツ</t>
    </rPh>
    <phoneticPr fontId="2"/>
  </si>
  <si>
    <t>音楽スタジオ１</t>
    <rPh sb="0" eb="2">
      <t>オンガク</t>
    </rPh>
    <phoneticPr fontId="2"/>
  </si>
  <si>
    <t>音楽スタジオ２</t>
    <rPh sb="0" eb="2">
      <t>オンガク</t>
    </rPh>
    <phoneticPr fontId="2"/>
  </si>
  <si>
    <t>音楽スタジオ３</t>
    <rPh sb="0" eb="2">
      <t>オンガク</t>
    </rPh>
    <phoneticPr fontId="2"/>
  </si>
  <si>
    <t>創造支援室Ｍ１</t>
    <rPh sb="0" eb="2">
      <t>ソウゾウ</t>
    </rPh>
    <rPh sb="2" eb="4">
      <t>シエン</t>
    </rPh>
    <rPh sb="4" eb="5">
      <t>シツ</t>
    </rPh>
    <phoneticPr fontId="2"/>
  </si>
  <si>
    <t>創造支援室Ｍ２</t>
    <rPh sb="0" eb="2">
      <t>ソウゾウ</t>
    </rPh>
    <rPh sb="2" eb="4">
      <t>シエン</t>
    </rPh>
    <rPh sb="4" eb="5">
      <t>シツ</t>
    </rPh>
    <phoneticPr fontId="2"/>
  </si>
  <si>
    <t>創造支援室Ｍ３</t>
    <rPh sb="0" eb="2">
      <t>ソウゾウ</t>
    </rPh>
    <rPh sb="2" eb="4">
      <t>シエン</t>
    </rPh>
    <rPh sb="4" eb="5">
      <t>シツ</t>
    </rPh>
    <phoneticPr fontId="2"/>
  </si>
  <si>
    <t>創造支援室Ｄ１</t>
    <rPh sb="0" eb="2">
      <t>ソウゾウ</t>
    </rPh>
    <rPh sb="2" eb="4">
      <t>シエン</t>
    </rPh>
    <rPh sb="4" eb="5">
      <t>シツ</t>
    </rPh>
    <phoneticPr fontId="2"/>
  </si>
  <si>
    <t>創造支援室Ｄ２</t>
    <rPh sb="0" eb="2">
      <t>ソウゾウ</t>
    </rPh>
    <rPh sb="2" eb="4">
      <t>シエン</t>
    </rPh>
    <rPh sb="4" eb="5">
      <t>シツ</t>
    </rPh>
    <phoneticPr fontId="2"/>
  </si>
  <si>
    <t>創造支援室Ｄ３</t>
    <rPh sb="0" eb="2">
      <t>ソウゾウ</t>
    </rPh>
    <rPh sb="2" eb="4">
      <t>シエン</t>
    </rPh>
    <rPh sb="4" eb="5">
      <t>シツ</t>
    </rPh>
    <phoneticPr fontId="2"/>
  </si>
  <si>
    <t>創造支援室Ｃ１</t>
    <rPh sb="0" eb="2">
      <t>ソウゾウ</t>
    </rPh>
    <rPh sb="2" eb="4">
      <t>シエン</t>
    </rPh>
    <rPh sb="4" eb="5">
      <t>シツ</t>
    </rPh>
    <phoneticPr fontId="2"/>
  </si>
  <si>
    <t>創造支援室Ｃ２</t>
    <rPh sb="0" eb="2">
      <t>ソウゾウ</t>
    </rPh>
    <rPh sb="2" eb="4">
      <t>シエン</t>
    </rPh>
    <rPh sb="4" eb="5">
      <t>シツ</t>
    </rPh>
    <phoneticPr fontId="2"/>
  </si>
  <si>
    <t>創造支援室Ｃ３</t>
    <rPh sb="0" eb="2">
      <t>ソウゾウ</t>
    </rPh>
    <rPh sb="2" eb="4">
      <t>シエン</t>
    </rPh>
    <rPh sb="4" eb="5">
      <t>シツ</t>
    </rPh>
    <phoneticPr fontId="2"/>
  </si>
  <si>
    <t>創造支援室Ｃ４</t>
    <rPh sb="0" eb="2">
      <t>ソウゾウ</t>
    </rPh>
    <rPh sb="2" eb="4">
      <t>シエン</t>
    </rPh>
    <rPh sb="4" eb="5">
      <t>シツ</t>
    </rPh>
    <phoneticPr fontId="2"/>
  </si>
  <si>
    <t>創造支援室Ｃ５</t>
    <rPh sb="0" eb="2">
      <t>ソウゾウ</t>
    </rPh>
    <rPh sb="2" eb="4">
      <t>シエン</t>
    </rPh>
    <rPh sb="4" eb="5">
      <t>シツ</t>
    </rPh>
    <phoneticPr fontId="2"/>
  </si>
  <si>
    <t>創造支援室Ｃ６</t>
    <rPh sb="0" eb="2">
      <t>ソウゾウ</t>
    </rPh>
    <rPh sb="2" eb="4">
      <t>シエン</t>
    </rPh>
    <rPh sb="4" eb="5">
      <t>シツ</t>
    </rPh>
    <phoneticPr fontId="2"/>
  </si>
  <si>
    <t>創造支援室Ａ１</t>
    <rPh sb="0" eb="2">
      <t>ソウゾウ</t>
    </rPh>
    <rPh sb="2" eb="4">
      <t>シエン</t>
    </rPh>
    <rPh sb="4" eb="5">
      <t>シツ</t>
    </rPh>
    <phoneticPr fontId="2"/>
  </si>
  <si>
    <t>創造支援室Ａ２</t>
    <rPh sb="0" eb="2">
      <t>ソウゾウ</t>
    </rPh>
    <rPh sb="2" eb="4">
      <t>シエン</t>
    </rPh>
    <rPh sb="4" eb="5">
      <t>シツ</t>
    </rPh>
    <phoneticPr fontId="2"/>
  </si>
  <si>
    <t>和室（大）</t>
    <rPh sb="0" eb="2">
      <t>ワシツ</t>
    </rPh>
    <rPh sb="3" eb="4">
      <t>ダイ</t>
    </rPh>
    <phoneticPr fontId="2"/>
  </si>
  <si>
    <t>和室（小）</t>
    <rPh sb="0" eb="2">
      <t>ワシツ</t>
    </rPh>
    <rPh sb="3" eb="4">
      <t>ショウ</t>
    </rPh>
    <phoneticPr fontId="2"/>
  </si>
  <si>
    <t>キッズルーム</t>
    <phoneticPr fontId="2"/>
  </si>
  <si>
    <t>室名</t>
    <rPh sb="0" eb="1">
      <t>シツ</t>
    </rPh>
    <rPh sb="1" eb="2">
      <t>メイ</t>
    </rPh>
    <phoneticPr fontId="2"/>
  </si>
  <si>
    <t>利用区分</t>
    <rPh sb="0" eb="2">
      <t>リヨウ</t>
    </rPh>
    <rPh sb="2" eb="4">
      <t>クブン</t>
    </rPh>
    <phoneticPr fontId="2"/>
  </si>
  <si>
    <t>１時間あたり</t>
    <rPh sb="1" eb="3">
      <t>ジカン</t>
    </rPh>
    <phoneticPr fontId="2"/>
  </si>
  <si>
    <t>午前（９時～12時）</t>
    <rPh sb="0" eb="2">
      <t>ゴゼン</t>
    </rPh>
    <rPh sb="4" eb="5">
      <t>ジ</t>
    </rPh>
    <rPh sb="8" eb="9">
      <t>ジ</t>
    </rPh>
    <phoneticPr fontId="2"/>
  </si>
  <si>
    <t>午後（13時～17時）</t>
    <rPh sb="0" eb="2">
      <t>ゴゴ</t>
    </rPh>
    <rPh sb="5" eb="6">
      <t>ジ</t>
    </rPh>
    <rPh sb="9" eb="10">
      <t>ジ</t>
    </rPh>
    <phoneticPr fontId="2"/>
  </si>
  <si>
    <t>夜間（18時～22時）</t>
    <rPh sb="0" eb="2">
      <t>ヤカン</t>
    </rPh>
    <rPh sb="5" eb="6">
      <t>ジ</t>
    </rPh>
    <rPh sb="9" eb="10">
      <t>ジ</t>
    </rPh>
    <phoneticPr fontId="2"/>
  </si>
  <si>
    <t>全日（９時～22時）</t>
    <rPh sb="0" eb="2">
      <t>ゼンジツ</t>
    </rPh>
    <rPh sb="4" eb="5">
      <t>ジ</t>
    </rPh>
    <rPh sb="8" eb="9">
      <t>ジ</t>
    </rPh>
    <phoneticPr fontId="2"/>
  </si>
  <si>
    <t>②1,001～3,000円</t>
    <rPh sb="12" eb="13">
      <t>エン</t>
    </rPh>
    <phoneticPr fontId="2"/>
  </si>
  <si>
    <t>商業宣伝利用</t>
    <rPh sb="0" eb="2">
      <t>ショウギョウ</t>
    </rPh>
    <rPh sb="2" eb="4">
      <t>センデン</t>
    </rPh>
    <rPh sb="4" eb="6">
      <t>リヨウ</t>
    </rPh>
    <phoneticPr fontId="2"/>
  </si>
  <si>
    <t>③3,001～5,000円</t>
    <rPh sb="12" eb="13">
      <t>エン</t>
    </rPh>
    <phoneticPr fontId="2"/>
  </si>
  <si>
    <t>④5,001円以上</t>
    <rPh sb="6" eb="7">
      <t>エン</t>
    </rPh>
    <rPh sb="7" eb="9">
      <t>イジョウ</t>
    </rPh>
    <phoneticPr fontId="2"/>
  </si>
  <si>
    <t>料金</t>
    <rPh sb="0" eb="2">
      <t>リョウキン</t>
    </rPh>
    <phoneticPr fontId="2"/>
  </si>
  <si>
    <t>利用料金</t>
    <rPh sb="0" eb="2">
      <t>リヨウ</t>
    </rPh>
    <rPh sb="2" eb="4">
      <t>リョウキン</t>
    </rPh>
    <phoneticPr fontId="2"/>
  </si>
  <si>
    <t>１．基本料金等</t>
    <rPh sb="2" eb="4">
      <t>キホン</t>
    </rPh>
    <rPh sb="4" eb="6">
      <t>リョウキン</t>
    </rPh>
    <rPh sb="6" eb="7">
      <t>トウ</t>
    </rPh>
    <phoneticPr fontId="2"/>
  </si>
  <si>
    <t>駐車場</t>
    <rPh sb="0" eb="2">
      <t>チュウシャ</t>
    </rPh>
    <rPh sb="2" eb="3">
      <t>ジョウ</t>
    </rPh>
    <phoneticPr fontId="2"/>
  </si>
  <si>
    <t>中ホール的利用</t>
    <rPh sb="0" eb="1">
      <t>チュウ</t>
    </rPh>
    <rPh sb="4" eb="5">
      <t>テキ</t>
    </rPh>
    <rPh sb="5" eb="7">
      <t>リヨウ</t>
    </rPh>
    <phoneticPr fontId="2"/>
  </si>
  <si>
    <t>準備・練習利用</t>
    <rPh sb="0" eb="2">
      <t>ジュンビ</t>
    </rPh>
    <rPh sb="3" eb="5">
      <t>レンシュウ</t>
    </rPh>
    <rPh sb="5" eb="7">
      <t>リヨウ</t>
    </rPh>
    <phoneticPr fontId="2"/>
  </si>
  <si>
    <t>舞台のみ</t>
    <rPh sb="0" eb="2">
      <t>ブタイ</t>
    </rPh>
    <phoneticPr fontId="2"/>
  </si>
  <si>
    <t>上限料金</t>
    <rPh sb="0" eb="2">
      <t>ジョウゲン</t>
    </rPh>
    <rPh sb="2" eb="4">
      <t>リョウキン</t>
    </rPh>
    <phoneticPr fontId="2"/>
  </si>
  <si>
    <t>提案料金</t>
    <rPh sb="0" eb="2">
      <t>テイアン</t>
    </rPh>
    <rPh sb="2" eb="4">
      <t>リョウキン</t>
    </rPh>
    <phoneticPr fontId="2"/>
  </si>
  <si>
    <t>注２　上限料金の範囲内で提案料金を記載してください。</t>
    <rPh sb="0" eb="1">
      <t>チュウ</t>
    </rPh>
    <rPh sb="3" eb="5">
      <t>ジョウゲン</t>
    </rPh>
    <rPh sb="8" eb="11">
      <t>ハンイナイ</t>
    </rPh>
    <rPh sb="12" eb="14">
      <t>テイアン</t>
    </rPh>
    <rPh sb="17" eb="19">
      <t>キサイ</t>
    </rPh>
    <phoneticPr fontId="2"/>
  </si>
  <si>
    <t>（１階客席）</t>
    <rPh sb="2" eb="3">
      <t>カイ</t>
    </rPh>
    <rPh sb="3" eb="5">
      <t>キャクセキ</t>
    </rPh>
    <phoneticPr fontId="2"/>
  </si>
  <si>
    <t>冷暖房施設利用</t>
    <rPh sb="0" eb="3">
      <t>レイダンボウ</t>
    </rPh>
    <rPh sb="3" eb="5">
      <t>シセツ</t>
    </rPh>
    <rPh sb="5" eb="7">
      <t>リヨウ</t>
    </rPh>
    <phoneticPr fontId="2"/>
  </si>
  <si>
    <t>①１～1,000円</t>
    <rPh sb="8" eb="9">
      <t>エン</t>
    </rPh>
    <phoneticPr fontId="2"/>
  </si>
  <si>
    <t>２．部分利用等の場合の利用料金</t>
    <rPh sb="2" eb="4">
      <t>ブブン</t>
    </rPh>
    <rPh sb="4" eb="6">
      <t>リヨウ</t>
    </rPh>
    <rPh sb="6" eb="7">
      <t>トウ</t>
    </rPh>
    <rPh sb="8" eb="10">
      <t>バアイ</t>
    </rPh>
    <rPh sb="11" eb="13">
      <t>リヨウ</t>
    </rPh>
    <rPh sb="13" eb="15">
      <t>リョウキン</t>
    </rPh>
    <phoneticPr fontId="2"/>
  </si>
  <si>
    <t>３．入場料を徴収する場合等の利用料金</t>
    <rPh sb="2" eb="5">
      <t>ニュウジョウリョウ</t>
    </rPh>
    <rPh sb="6" eb="8">
      <t>チョウシュウ</t>
    </rPh>
    <rPh sb="10" eb="12">
      <t>バアイ</t>
    </rPh>
    <rPh sb="12" eb="13">
      <t>トウ</t>
    </rPh>
    <rPh sb="14" eb="16">
      <t>リヨウ</t>
    </rPh>
    <rPh sb="16" eb="18">
      <t>リョウキン</t>
    </rPh>
    <phoneticPr fontId="2"/>
  </si>
  <si>
    <t>注２　利用料金の上限は基本料金の200％とします。</t>
    <rPh sb="0" eb="1">
      <t>チュウ</t>
    </rPh>
    <rPh sb="3" eb="5">
      <t>リヨウ</t>
    </rPh>
    <rPh sb="5" eb="7">
      <t>リョウキン</t>
    </rPh>
    <rPh sb="8" eb="10">
      <t>ジョウゲン</t>
    </rPh>
    <rPh sb="11" eb="13">
      <t>キホン</t>
    </rPh>
    <rPh sb="13" eb="15">
      <t>リョウキン</t>
    </rPh>
    <phoneticPr fontId="2"/>
  </si>
  <si>
    <t>４．超過料金</t>
    <rPh sb="2" eb="4">
      <t>チョウカ</t>
    </rPh>
    <rPh sb="4" eb="6">
      <t>リョウキン</t>
    </rPh>
    <phoneticPr fontId="2"/>
  </si>
  <si>
    <t>超過料金</t>
    <rPh sb="0" eb="2">
      <t>チョウカ</t>
    </rPh>
    <rPh sb="2" eb="4">
      <t>リョウキン</t>
    </rPh>
    <phoneticPr fontId="2"/>
  </si>
  <si>
    <t>超過区分</t>
    <rPh sb="0" eb="2">
      <t>チョウカ</t>
    </rPh>
    <rPh sb="2" eb="4">
      <t>クブン</t>
    </rPh>
    <phoneticPr fontId="2"/>
  </si>
  <si>
    <t>備考</t>
    <rPh sb="0" eb="2">
      <t>ビコウ</t>
    </rPh>
    <phoneticPr fontId="2"/>
  </si>
  <si>
    <t>附属設備名</t>
    <rPh sb="0" eb="2">
      <t>フゾク</t>
    </rPh>
    <rPh sb="2" eb="4">
      <t>セツビ</t>
    </rPh>
    <rPh sb="4" eb="5">
      <t>メイ</t>
    </rPh>
    <phoneticPr fontId="2"/>
  </si>
  <si>
    <t>備品名</t>
    <rPh sb="0" eb="2">
      <t>ビヒン</t>
    </rPh>
    <rPh sb="2" eb="3">
      <t>メイ</t>
    </rPh>
    <phoneticPr fontId="2"/>
  </si>
  <si>
    <t>注２　適宜、欄を追加してください。</t>
    <rPh sb="0" eb="1">
      <t>チュウ</t>
    </rPh>
    <rPh sb="3" eb="5">
      <t>テキギ</t>
    </rPh>
    <rPh sb="6" eb="7">
      <t>ラン</t>
    </rPh>
    <rPh sb="8" eb="10">
      <t>ツイカ</t>
    </rPh>
    <phoneticPr fontId="2"/>
  </si>
  <si>
    <t>注３　消費税率は８％とします。</t>
    <rPh sb="0" eb="1">
      <t>チュウ</t>
    </rPh>
    <rPh sb="3" eb="6">
      <t>ショウヒゼイ</t>
    </rPh>
    <rPh sb="6" eb="7">
      <t>リツ</t>
    </rPh>
    <phoneticPr fontId="2"/>
  </si>
  <si>
    <t>注８　水色のセルには数式が入っていますので入力しないでください。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1" eb="23">
      <t>ニュウリョク</t>
    </rPh>
    <phoneticPr fontId="2"/>
  </si>
  <si>
    <t>注３　消費税率は８％とします。</t>
    <rPh sb="0" eb="1">
      <t>チュウ</t>
    </rPh>
    <rPh sb="3" eb="6">
      <t>ショウヒゼイ</t>
    </rPh>
    <rPh sb="6" eb="7">
      <t>リツ</t>
    </rPh>
    <phoneticPr fontId="2"/>
  </si>
  <si>
    <t>注６　水色のセルには数式が入っていますので、入力しないでください。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phoneticPr fontId="2"/>
  </si>
  <si>
    <t>注８　水色のセルには数式が入っていますので、入力しないでください。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phoneticPr fontId="2"/>
  </si>
  <si>
    <t>注５　消費税率は８％とします。</t>
    <rPh sb="0" eb="1">
      <t>チュウ</t>
    </rPh>
    <rPh sb="3" eb="6">
      <t>ショウヒゼイ</t>
    </rPh>
    <rPh sb="6" eb="7">
      <t>リツ</t>
    </rPh>
    <phoneticPr fontId="2"/>
  </si>
  <si>
    <t>注８　水色のセルには数式が入っていますので、入力しないでください。</t>
    <rPh sb="0" eb="1">
      <t>チュウ</t>
    </rPh>
    <rPh sb="3" eb="5">
      <t>ミズイロノ</t>
    </rPh>
    <rPh sb="6" eb="24">
      <t>デ、ニュウリョク</t>
    </rPh>
    <phoneticPr fontId="2"/>
  </si>
  <si>
    <t>（　　　　　　　　　）</t>
    <phoneticPr fontId="2"/>
  </si>
  <si>
    <t>単価</t>
    <rPh sb="0" eb="2">
      <t>タンカ</t>
    </rPh>
    <phoneticPr fontId="2"/>
  </si>
  <si>
    <t>想定収入</t>
    <rPh sb="0" eb="2">
      <t>ソウテイ</t>
    </rPh>
    <rPh sb="2" eb="4">
      <t>シュウニュウ</t>
    </rPh>
    <phoneticPr fontId="2"/>
  </si>
  <si>
    <t>費用単価</t>
    <rPh sb="0" eb="2">
      <t>ヒヨウ</t>
    </rPh>
    <rPh sb="2" eb="4">
      <t>タンカ</t>
    </rPh>
    <phoneticPr fontId="2"/>
  </si>
  <si>
    <t>想定費用</t>
    <rPh sb="0" eb="2">
      <t>ソウテイ</t>
    </rPh>
    <rPh sb="2" eb="4">
      <t>ヒヨウ</t>
    </rPh>
    <phoneticPr fontId="2"/>
  </si>
  <si>
    <t>収支</t>
    <rPh sb="0" eb="2">
      <t>シュウシ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</si>
  <si>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</si>
  <si>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</si>
  <si>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</si>
  <si>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</si>
  <si>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</si>
  <si>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</si>
  <si>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</si>
  <si>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=B×C</t>
    <phoneticPr fontId="2"/>
  </si>
  <si>
    <t>=A×E</t>
    <phoneticPr fontId="2"/>
  </si>
  <si>
    <t>D-F</t>
    <phoneticPr fontId="2"/>
  </si>
  <si>
    <t>=D/F</t>
    <phoneticPr fontId="2"/>
  </si>
  <si>
    <t>実施</t>
    <rPh sb="0" eb="2">
      <t>ジッシ</t>
    </rPh>
    <phoneticPr fontId="2"/>
  </si>
  <si>
    <t>件数</t>
    <rPh sb="0" eb="2">
      <t>ケンスウ</t>
    </rPh>
    <phoneticPr fontId="2"/>
  </si>
  <si>
    <t>販売</t>
    <rPh sb="0" eb="2">
      <t>ハンバイ</t>
    </rPh>
    <phoneticPr fontId="2"/>
  </si>
  <si>
    <t>数量</t>
    <rPh sb="0" eb="2">
      <t>スウリョウ</t>
    </rPh>
    <phoneticPr fontId="2"/>
  </si>
  <si>
    <t>収入/費用</t>
    <rPh sb="0" eb="2">
      <t>シュウニュウ</t>
    </rPh>
    <rPh sb="3" eb="5">
      <t>ヒヨウ</t>
    </rPh>
    <phoneticPr fontId="2"/>
  </si>
  <si>
    <t>注５　水色のセルには数式が入っていますので、入力しないでください。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phoneticPr fontId="2"/>
  </si>
  <si>
    <t>注６　収支算定の考え方を下欄に記載してください。</t>
    <rPh sb="0" eb="1">
      <t>チュウ</t>
    </rPh>
    <rPh sb="3" eb="5">
      <t>シュウシ</t>
    </rPh>
    <rPh sb="5" eb="7">
      <t>サンテイ</t>
    </rPh>
    <rPh sb="8" eb="9">
      <t>カンガ</t>
    </rPh>
    <rPh sb="10" eb="11">
      <t>カタ</t>
    </rPh>
    <rPh sb="12" eb="14">
      <t>カラン</t>
    </rPh>
    <rPh sb="15" eb="17">
      <t>キサイ</t>
    </rPh>
    <phoneticPr fontId="2"/>
  </si>
  <si>
    <t>キッズルーム</t>
  </si>
  <si>
    <t>想定稼働率</t>
    <rPh sb="0" eb="2">
      <t>ソウテイ</t>
    </rPh>
    <rPh sb="2" eb="4">
      <t>カドウ</t>
    </rPh>
    <rPh sb="4" eb="5">
      <t>リツ</t>
    </rPh>
    <phoneticPr fontId="2"/>
  </si>
  <si>
    <t>（コマ単位）</t>
    <rPh sb="3" eb="5">
      <t>タンイ</t>
    </rPh>
    <phoneticPr fontId="2"/>
  </si>
  <si>
    <t>年間利用</t>
    <rPh sb="0" eb="2">
      <t>ネンカン</t>
    </rPh>
    <rPh sb="2" eb="4">
      <t>リヨウ</t>
    </rPh>
    <phoneticPr fontId="2"/>
  </si>
  <si>
    <t>年間</t>
    <rPh sb="0" eb="2">
      <t>ネンカン</t>
    </rPh>
    <phoneticPr fontId="2"/>
  </si>
  <si>
    <t>稼働コマ数</t>
    <rPh sb="0" eb="2">
      <t>カドウ</t>
    </rPh>
    <rPh sb="4" eb="5">
      <t>スウ</t>
    </rPh>
    <phoneticPr fontId="2"/>
  </si>
  <si>
    <t>平均</t>
    <rPh sb="0" eb="2">
      <t>ヘイキン</t>
    </rPh>
    <phoneticPr fontId="2"/>
  </si>
  <si>
    <t>利用単価</t>
    <rPh sb="0" eb="2">
      <t>リヨウ</t>
    </rPh>
    <rPh sb="2" eb="4">
      <t>タンカ</t>
    </rPh>
    <phoneticPr fontId="2"/>
  </si>
  <si>
    <t>年間想定</t>
    <rPh sb="0" eb="2">
      <t>ネンカン</t>
    </rPh>
    <rPh sb="2" eb="4">
      <t>ソウテイ</t>
    </rPh>
    <phoneticPr fontId="2"/>
  </si>
  <si>
    <t>Ｄ</t>
    <phoneticPr fontId="2"/>
  </si>
  <si>
    <t>＝A×B</t>
    <phoneticPr fontId="2"/>
  </si>
  <si>
    <t>＝C×D</t>
    <phoneticPr fontId="2"/>
  </si>
  <si>
    <t>収入（円）</t>
    <rPh sb="0" eb="2">
      <t>シュウニュウ</t>
    </rPh>
    <rPh sb="3" eb="4">
      <t>エン</t>
    </rPh>
    <phoneticPr fontId="2"/>
  </si>
  <si>
    <t>（円）</t>
    <rPh sb="1" eb="2">
      <t>エン</t>
    </rPh>
    <phoneticPr fontId="2"/>
  </si>
  <si>
    <t>（　　　　　　　　）</t>
    <phoneticPr fontId="2"/>
  </si>
  <si>
    <t>（％）</t>
    <phoneticPr fontId="2"/>
  </si>
  <si>
    <t>①施設利用料金</t>
    <rPh sb="1" eb="3">
      <t>シセツ</t>
    </rPh>
    <rPh sb="3" eb="5">
      <t>リヨウ</t>
    </rPh>
    <rPh sb="5" eb="7">
      <t>リョウキン</t>
    </rPh>
    <phoneticPr fontId="2"/>
  </si>
  <si>
    <t>②駐車場</t>
    <rPh sb="1" eb="3">
      <t>チュウシャ</t>
    </rPh>
    <rPh sb="3" eb="4">
      <t>ジョウ</t>
    </rPh>
    <phoneticPr fontId="2"/>
  </si>
  <si>
    <t>③附属設備</t>
    <rPh sb="1" eb="3">
      <t>フゾク</t>
    </rPh>
    <rPh sb="3" eb="5">
      <t>セツビ</t>
    </rPh>
    <phoneticPr fontId="2"/>
  </si>
  <si>
    <t>④備品</t>
    <rPh sb="1" eb="3">
      <t>ビヒン</t>
    </rPh>
    <phoneticPr fontId="2"/>
  </si>
  <si>
    <t>⑤貸館収入計（税抜）</t>
    <rPh sb="1" eb="3">
      <t>カシカン</t>
    </rPh>
    <rPh sb="3" eb="5">
      <t>シュウニュウ</t>
    </rPh>
    <rPh sb="5" eb="6">
      <t>ケイ</t>
    </rPh>
    <rPh sb="7" eb="9">
      <t>ゼイヌキ</t>
    </rPh>
    <phoneticPr fontId="2"/>
  </si>
  <si>
    <t>⑦貸館収入計（税込）</t>
    <rPh sb="1" eb="3">
      <t>カシカン</t>
    </rPh>
    <rPh sb="3" eb="5">
      <t>シュウニュウ</t>
    </rPh>
    <rPh sb="5" eb="6">
      <t>ケイ</t>
    </rPh>
    <rPh sb="7" eb="9">
      <t>ゼイコミ</t>
    </rPh>
    <phoneticPr fontId="2"/>
  </si>
  <si>
    <t>可能件数</t>
    <rPh sb="0" eb="2">
      <t>カノウ</t>
    </rPh>
    <rPh sb="2" eb="3">
      <t>ケン</t>
    </rPh>
    <rPh sb="3" eb="4">
      <t>スウ</t>
    </rPh>
    <phoneticPr fontId="2"/>
  </si>
  <si>
    <t>注２　「年間利用可能件数」には、年間利用可能な総コマ数又は時間を記入してください。</t>
    <rPh sb="0" eb="1">
      <t>チュウ</t>
    </rPh>
    <rPh sb="4" eb="6">
      <t>ネンカン</t>
    </rPh>
    <rPh sb="6" eb="8">
      <t>リヨウ</t>
    </rPh>
    <rPh sb="8" eb="10">
      <t>カノウ</t>
    </rPh>
    <rPh sb="10" eb="12">
      <t>ケンスウ</t>
    </rPh>
    <rPh sb="16" eb="18">
      <t>ネンカン</t>
    </rPh>
    <rPh sb="18" eb="20">
      <t>リヨウ</t>
    </rPh>
    <rPh sb="20" eb="22">
      <t>カノウ</t>
    </rPh>
    <rPh sb="23" eb="24">
      <t>ソウ</t>
    </rPh>
    <rPh sb="26" eb="27">
      <t>スウ</t>
    </rPh>
    <rPh sb="27" eb="28">
      <t>マタ</t>
    </rPh>
    <rPh sb="29" eb="31">
      <t>ジカン</t>
    </rPh>
    <rPh sb="32" eb="34">
      <t>キニュウ</t>
    </rPh>
    <phoneticPr fontId="2"/>
  </si>
  <si>
    <t>注３　金額は円単位で入力し、１円未満の端数は切り捨てとしてください。</t>
    <rPh sb="0" eb="1">
      <t>チュウ</t>
    </rPh>
    <rPh sb="3" eb="5">
      <t>キンガク</t>
    </rPh>
    <rPh sb="6" eb="7">
      <t>エン</t>
    </rPh>
    <rPh sb="7" eb="9">
      <t>タンイ</t>
    </rPh>
    <rPh sb="10" eb="12">
      <t>ニュウリョク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2"/>
  </si>
  <si>
    <t>注４　消費税率は８％とします。</t>
    <rPh sb="0" eb="1">
      <t>チュウ</t>
    </rPh>
    <rPh sb="3" eb="6">
      <t>ショウヒゼイ</t>
    </rPh>
    <rPh sb="6" eb="7">
      <t>リツ</t>
    </rPh>
    <phoneticPr fontId="2"/>
  </si>
  <si>
    <t>注７　備考欄には、稼働率や平均単価の考え方等を記入してください。</t>
    <rPh sb="0" eb="1">
      <t>チュウ</t>
    </rPh>
    <rPh sb="3" eb="5">
      <t>ビコウ</t>
    </rPh>
    <rPh sb="5" eb="6">
      <t>ラン</t>
    </rPh>
    <rPh sb="9" eb="11">
      <t>カドウ</t>
    </rPh>
    <rPh sb="11" eb="12">
      <t>リツ</t>
    </rPh>
    <rPh sb="13" eb="15">
      <t>ヘイキン</t>
    </rPh>
    <rPh sb="15" eb="17">
      <t>タンカ</t>
    </rPh>
    <rPh sb="18" eb="19">
      <t>カンガ</t>
    </rPh>
    <rPh sb="20" eb="21">
      <t>カタ</t>
    </rPh>
    <rPh sb="21" eb="22">
      <t>トウ</t>
    </rPh>
    <rPh sb="23" eb="25">
      <t>キニュウ</t>
    </rPh>
    <phoneticPr fontId="2"/>
  </si>
  <si>
    <t>提案者記号</t>
    <rPh sb="0" eb="2">
      <t>テイアン</t>
    </rPh>
    <rPh sb="2" eb="3">
      <t>シャ</t>
    </rPh>
    <rPh sb="3" eb="5">
      <t>キゴウ</t>
    </rPh>
    <phoneticPr fontId="2"/>
  </si>
  <si>
    <t>（様式6-10）</t>
    <rPh sb="1" eb="3">
      <t>ヨウシキ</t>
    </rPh>
    <phoneticPr fontId="2"/>
  </si>
  <si>
    <t>光熱水費算定書</t>
    <rPh sb="0" eb="2">
      <t>コウネツ</t>
    </rPh>
    <rPh sb="2" eb="3">
      <t>スイ</t>
    </rPh>
    <rPh sb="3" eb="4">
      <t>ヒ</t>
    </rPh>
    <rPh sb="4" eb="6">
      <t>サンテイ</t>
    </rPh>
    <rPh sb="6" eb="7">
      <t>ショ</t>
    </rPh>
    <phoneticPr fontId="2"/>
  </si>
  <si>
    <t>（様式6-11）</t>
    <rPh sb="1" eb="3">
      <t>ヨウシキ</t>
    </rPh>
    <phoneticPr fontId="2"/>
  </si>
  <si>
    <t>貸館収入算定書（年間）</t>
    <rPh sb="0" eb="2">
      <t>カシカン</t>
    </rPh>
    <rPh sb="2" eb="4">
      <t>シュウニュウ</t>
    </rPh>
    <rPh sb="4" eb="6">
      <t>サンテイ</t>
    </rPh>
    <rPh sb="6" eb="7">
      <t>ショ</t>
    </rPh>
    <rPh sb="8" eb="10">
      <t>ネンカン</t>
    </rPh>
    <phoneticPr fontId="2"/>
  </si>
  <si>
    <t>文化芸術事業収支算定書（年間）</t>
    <rPh sb="0" eb="2">
      <t>ブンカ</t>
    </rPh>
    <rPh sb="2" eb="4">
      <t>ゲイジュツ</t>
    </rPh>
    <rPh sb="4" eb="6">
      <t>ジギョウ</t>
    </rPh>
    <rPh sb="6" eb="8">
      <t>シュウシ</t>
    </rPh>
    <rPh sb="8" eb="10">
      <t>サンテイ</t>
    </rPh>
    <rPh sb="10" eb="11">
      <t>ショ</t>
    </rPh>
    <rPh sb="12" eb="14">
      <t>ネンカン</t>
    </rPh>
    <phoneticPr fontId="2"/>
  </si>
  <si>
    <t>金額</t>
    <rPh sb="0" eb="2">
      <t>キンガク</t>
    </rPh>
    <phoneticPr fontId="2"/>
  </si>
  <si>
    <t>単位</t>
    <rPh sb="0" eb="2">
      <t>タンイ</t>
    </rPh>
    <phoneticPr fontId="2"/>
  </si>
  <si>
    <t>従量料金</t>
    <rPh sb="0" eb="2">
      <t>ジュウリョウ</t>
    </rPh>
    <rPh sb="2" eb="4">
      <t>リョウキン</t>
    </rPh>
    <phoneticPr fontId="2"/>
  </si>
  <si>
    <t>年間使用量</t>
    <rPh sb="0" eb="2">
      <t>ネンカン</t>
    </rPh>
    <rPh sb="2" eb="5">
      <t>シヨウリョウ</t>
    </rPh>
    <phoneticPr fontId="2"/>
  </si>
  <si>
    <t>備考</t>
    <rPh sb="0" eb="2">
      <t>ビコウ</t>
    </rPh>
    <phoneticPr fontId="2"/>
  </si>
  <si>
    <t>基本料金（円）</t>
    <rPh sb="0" eb="2">
      <t>キホン</t>
    </rPh>
    <rPh sb="2" eb="4">
      <t>リョウキン</t>
    </rPh>
    <rPh sb="5" eb="6">
      <t>エン</t>
    </rPh>
    <phoneticPr fontId="2"/>
  </si>
  <si>
    <t>光熱水費（円）</t>
    <rPh sb="0" eb="2">
      <t>コウネツ</t>
    </rPh>
    <rPh sb="2" eb="3">
      <t>スイ</t>
    </rPh>
    <rPh sb="3" eb="4">
      <t>ヒ</t>
    </rPh>
    <rPh sb="5" eb="6">
      <t>エン</t>
    </rPh>
    <phoneticPr fontId="2"/>
  </si>
  <si>
    <t>①電気料金</t>
    <rPh sb="1" eb="3">
      <t>デンキ</t>
    </rPh>
    <rPh sb="3" eb="5">
      <t>リョウキン</t>
    </rPh>
    <phoneticPr fontId="2"/>
  </si>
  <si>
    <t>②ガス料金</t>
    <rPh sb="3" eb="5">
      <t>リョウキン</t>
    </rPh>
    <phoneticPr fontId="2"/>
  </si>
  <si>
    <t>③水道料金</t>
    <rPh sb="1" eb="3">
      <t>スイドウ</t>
    </rPh>
    <rPh sb="3" eb="5">
      <t>リョウキン</t>
    </rPh>
    <phoneticPr fontId="2"/>
  </si>
  <si>
    <t>④下水道料金</t>
    <rPh sb="1" eb="4">
      <t>ゲスイドウ</t>
    </rPh>
    <rPh sb="4" eb="6">
      <t>リョウキン</t>
    </rPh>
    <phoneticPr fontId="2"/>
  </si>
  <si>
    <t>⑤（　　　　　）</t>
    <phoneticPr fontId="2"/>
  </si>
  <si>
    <t>数量</t>
    <rPh sb="0" eb="2">
      <t>スウリョウ</t>
    </rPh>
    <phoneticPr fontId="2"/>
  </si>
  <si>
    <t>＝①＋②＋③＋④</t>
    <phoneticPr fontId="2"/>
  </si>
  <si>
    <t>＝⑤＋⑥</t>
    <phoneticPr fontId="2"/>
  </si>
  <si>
    <t>注２　従量料金及び年間使用量については、金額のほか、単位も入力してください。</t>
    <rPh sb="0" eb="1">
      <t>チュウ</t>
    </rPh>
    <rPh sb="3" eb="5">
      <t>ジュウリョウ</t>
    </rPh>
    <rPh sb="5" eb="7">
      <t>リョウキン</t>
    </rPh>
    <rPh sb="7" eb="8">
      <t>オヨ</t>
    </rPh>
    <rPh sb="9" eb="11">
      <t>ネンカン</t>
    </rPh>
    <rPh sb="11" eb="14">
      <t>シヨウリョウ</t>
    </rPh>
    <rPh sb="20" eb="22">
      <t>キンガク</t>
    </rPh>
    <rPh sb="26" eb="28">
      <t>タンイ</t>
    </rPh>
    <rPh sb="29" eb="31">
      <t>ニュウリョク</t>
    </rPh>
    <phoneticPr fontId="2"/>
  </si>
  <si>
    <t>＝①＋②＋③＋④＋⑤</t>
    <phoneticPr fontId="2"/>
  </si>
  <si>
    <t>＝⑥＋⑦</t>
    <phoneticPr fontId="2"/>
  </si>
  <si>
    <t>⑨運営・維持管理期間</t>
    <rPh sb="1" eb="3">
      <t>ウンエイ</t>
    </rPh>
    <rPh sb="4" eb="6">
      <t>イジ</t>
    </rPh>
    <rPh sb="6" eb="8">
      <t>カンリ</t>
    </rPh>
    <rPh sb="8" eb="10">
      <t>キカン</t>
    </rPh>
    <phoneticPr fontId="2"/>
  </si>
  <si>
    <t>年</t>
    <rPh sb="0" eb="1">
      <t>ネン</t>
    </rPh>
    <phoneticPr fontId="2"/>
  </si>
  <si>
    <t>カ月</t>
    <rPh sb="1" eb="2">
      <t>ヅキ</t>
    </rPh>
    <phoneticPr fontId="2"/>
  </si>
  <si>
    <t>⑥年間光熱水費計（税抜）</t>
    <rPh sb="1" eb="3">
      <t>ネンカン</t>
    </rPh>
    <rPh sb="3" eb="7">
      <t>コウネツスイヒ</t>
    </rPh>
    <rPh sb="7" eb="8">
      <t>ケイ</t>
    </rPh>
    <rPh sb="9" eb="11">
      <t>ゼイヌキ</t>
    </rPh>
    <phoneticPr fontId="2"/>
  </si>
  <si>
    <t>⑧年間光熱水費計（税込）</t>
    <rPh sb="1" eb="3">
      <t>ネンカン</t>
    </rPh>
    <rPh sb="3" eb="7">
      <t>コウネツスイヒ</t>
    </rPh>
    <rPh sb="7" eb="8">
      <t>ケイ</t>
    </rPh>
    <rPh sb="9" eb="11">
      <t>ゼイコミ</t>
    </rPh>
    <phoneticPr fontId="2"/>
  </si>
  <si>
    <t>⑩期間全体の光熱水費計（税抜）</t>
    <rPh sb="1" eb="3">
      <t>キカン</t>
    </rPh>
    <rPh sb="3" eb="5">
      <t>ゼンタイ</t>
    </rPh>
    <rPh sb="6" eb="10">
      <t>コウネツスイヒ</t>
    </rPh>
    <rPh sb="10" eb="11">
      <t>ケイ</t>
    </rPh>
    <rPh sb="12" eb="14">
      <t>ゼイヌキ</t>
    </rPh>
    <phoneticPr fontId="2"/>
  </si>
  <si>
    <t>⑫期間全体の光熱水費計（税込）</t>
    <rPh sb="1" eb="3">
      <t>キカン</t>
    </rPh>
    <rPh sb="3" eb="5">
      <t>ゼンタイ</t>
    </rPh>
    <rPh sb="6" eb="10">
      <t>コウネツスイヒ</t>
    </rPh>
    <rPh sb="10" eb="11">
      <t>ケイ</t>
    </rPh>
    <rPh sb="12" eb="14">
      <t>ゼイコミ</t>
    </rPh>
    <phoneticPr fontId="2"/>
  </si>
  <si>
    <t>＝⑥×⑨</t>
    <phoneticPr fontId="2"/>
  </si>
  <si>
    <t>注1　金額は円単位で入力し、１円未満の端数は切り捨てとしてください。</t>
    <rPh sb="0" eb="1">
      <t>チュウ</t>
    </rPh>
    <rPh sb="3" eb="5">
      <t>キンガク</t>
    </rPh>
    <rPh sb="6" eb="7">
      <t>エン</t>
    </rPh>
    <rPh sb="7" eb="9">
      <t>タンイ</t>
    </rPh>
    <rPh sb="10" eb="12">
      <t>ニュウリョク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2"/>
  </si>
  <si>
    <t>提案者記号</t>
    <rPh sb="0" eb="3">
      <t>テイアンシャ</t>
    </rPh>
    <rPh sb="3" eb="5">
      <t>キゴウ</t>
    </rPh>
    <phoneticPr fontId="2"/>
  </si>
  <si>
    <t>（様式6-12）</t>
    <rPh sb="1" eb="3">
      <t>ヨウシキ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</si>
  <si>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</si>
  <si>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</si>
  <si>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</si>
  <si>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平成31年度</t>
    <rPh sb="0" eb="2">
      <t>ヘイセイ</t>
    </rPh>
    <rPh sb="4" eb="5">
      <t>ネン</t>
    </rPh>
    <rPh sb="5" eb="6">
      <t>ド</t>
    </rPh>
    <phoneticPr fontId="2"/>
  </si>
  <si>
    <t>合計</t>
    <rPh sb="0" eb="2">
      <t>ゴウケイ</t>
    </rPh>
    <phoneticPr fontId="2"/>
  </si>
  <si>
    <t>平成28年度末</t>
    <rPh sb="0" eb="2">
      <t>ヘイセイ</t>
    </rPh>
    <rPh sb="4" eb="5">
      <t>ネン</t>
    </rPh>
    <rPh sb="5" eb="6">
      <t>ド</t>
    </rPh>
    <rPh sb="6" eb="7">
      <t>マツ</t>
    </rPh>
    <phoneticPr fontId="2"/>
  </si>
  <si>
    <t>支払時期</t>
    <rPh sb="0" eb="2">
      <t>シハライ</t>
    </rPh>
    <rPh sb="2" eb="4">
      <t>ジキ</t>
    </rPh>
    <phoneticPr fontId="2"/>
  </si>
  <si>
    <t>支払対象</t>
    <rPh sb="0" eb="2">
      <t>シハライ</t>
    </rPh>
    <rPh sb="2" eb="4">
      <t>タイショウ</t>
    </rPh>
    <phoneticPr fontId="2"/>
  </si>
  <si>
    <t>支払金額</t>
    <rPh sb="0" eb="2">
      <t>シハライ</t>
    </rPh>
    <rPh sb="2" eb="4">
      <t>キンガク</t>
    </rPh>
    <phoneticPr fontId="2"/>
  </si>
  <si>
    <t>消費税等</t>
    <rPh sb="0" eb="3">
      <t>ショウヒゼイ</t>
    </rPh>
    <rPh sb="3" eb="4">
      <t>トウ</t>
    </rPh>
    <phoneticPr fontId="2"/>
  </si>
  <si>
    <t>合計額</t>
    <rPh sb="0" eb="2">
      <t>ゴウケイ</t>
    </rPh>
    <rPh sb="2" eb="3">
      <t>ガク</t>
    </rPh>
    <phoneticPr fontId="2"/>
  </si>
  <si>
    <t>平成28年度分</t>
    <rPh sb="0" eb="2">
      <t>ヘイセイ</t>
    </rPh>
    <rPh sb="4" eb="5">
      <t>ネン</t>
    </rPh>
    <rPh sb="5" eb="6">
      <t>ド</t>
    </rPh>
    <rPh sb="6" eb="7">
      <t>ブン</t>
    </rPh>
    <phoneticPr fontId="2"/>
  </si>
  <si>
    <t>平成29年度分</t>
    <rPh sb="0" eb="2">
      <t>ヘイセイ</t>
    </rPh>
    <rPh sb="4" eb="5">
      <t>ネン</t>
    </rPh>
    <rPh sb="5" eb="6">
      <t>ド</t>
    </rPh>
    <rPh sb="6" eb="7">
      <t>ブン</t>
    </rPh>
    <phoneticPr fontId="2"/>
  </si>
  <si>
    <t>平成30年度分</t>
    <rPh sb="0" eb="2">
      <t>ヘイセイ</t>
    </rPh>
    <rPh sb="4" eb="5">
      <t>ネン</t>
    </rPh>
    <rPh sb="5" eb="6">
      <t>ド</t>
    </rPh>
    <rPh sb="6" eb="7">
      <t>ブン</t>
    </rPh>
    <phoneticPr fontId="2"/>
  </si>
  <si>
    <t>平成31年度分</t>
    <rPh sb="0" eb="2">
      <t>ヘイセイ</t>
    </rPh>
    <rPh sb="4" eb="5">
      <t>ネン</t>
    </rPh>
    <rPh sb="5" eb="6">
      <t>ド</t>
    </rPh>
    <rPh sb="6" eb="7">
      <t>ブン</t>
    </rPh>
    <phoneticPr fontId="2"/>
  </si>
  <si>
    <t>（計算）</t>
    <rPh sb="1" eb="3">
      <t>ケイサン</t>
    </rPh>
    <phoneticPr fontId="2"/>
  </si>
  <si>
    <t>対象工事費</t>
    <rPh sb="0" eb="2">
      <t>タイショウ</t>
    </rPh>
    <rPh sb="2" eb="4">
      <t>コウジ</t>
    </rPh>
    <rPh sb="4" eb="5">
      <t>ヒ</t>
    </rPh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</si>
  <si>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</si>
  <si>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解体撤去工事</t>
    <rPh sb="0" eb="2">
      <t>カイタイ</t>
    </rPh>
    <rPh sb="2" eb="4">
      <t>テッキョ</t>
    </rPh>
    <rPh sb="4" eb="6">
      <t>コウジ</t>
    </rPh>
    <phoneticPr fontId="2"/>
  </si>
  <si>
    <t>新築工事費</t>
    <rPh sb="0" eb="2">
      <t>シンチク</t>
    </rPh>
    <rPh sb="2" eb="4">
      <t>コウジ</t>
    </rPh>
    <rPh sb="4" eb="5">
      <t>ヒ</t>
    </rPh>
    <phoneticPr fontId="2"/>
  </si>
  <si>
    <t>その他工事費</t>
    <rPh sb="2" eb="3">
      <t>タ</t>
    </rPh>
    <rPh sb="3" eb="5">
      <t>コウジ</t>
    </rPh>
    <rPh sb="5" eb="6">
      <t>ヒ</t>
    </rPh>
    <phoneticPr fontId="2"/>
  </si>
  <si>
    <t>施設整備費内訳書（様式6-3）の新築工事費（税込）</t>
    <rPh sb="0" eb="2">
      <t>シセツ</t>
    </rPh>
    <rPh sb="2" eb="4">
      <t>セイビ</t>
    </rPh>
    <rPh sb="4" eb="5">
      <t>ヒ</t>
    </rPh>
    <rPh sb="5" eb="8">
      <t>ウチワケショ</t>
    </rPh>
    <rPh sb="9" eb="11">
      <t>ヨウシキ</t>
    </rPh>
    <rPh sb="16" eb="18">
      <t>シンチク</t>
    </rPh>
    <rPh sb="18" eb="20">
      <t>コウジ</t>
    </rPh>
    <rPh sb="20" eb="21">
      <t>ヒ</t>
    </rPh>
    <rPh sb="22" eb="24">
      <t>ゼイコミ</t>
    </rPh>
    <phoneticPr fontId="2"/>
  </si>
  <si>
    <t>１．対象経費</t>
    <rPh sb="2" eb="4">
      <t>タイショウ</t>
    </rPh>
    <rPh sb="4" eb="6">
      <t>ケイヒ</t>
    </rPh>
    <phoneticPr fontId="2"/>
  </si>
  <si>
    <t>工事出来高</t>
    <rPh sb="0" eb="2">
      <t>コウジ</t>
    </rPh>
    <rPh sb="2" eb="5">
      <t>デキダカ</t>
    </rPh>
    <phoneticPr fontId="2"/>
  </si>
  <si>
    <t>出来高比率</t>
    <rPh sb="0" eb="3">
      <t>デキダカ</t>
    </rPh>
    <rPh sb="3" eb="5">
      <t>ヒリツ</t>
    </rPh>
    <phoneticPr fontId="2"/>
  </si>
  <si>
    <t>⑪</t>
    <phoneticPr fontId="2"/>
  </si>
  <si>
    <t>＝④／⑦</t>
    <phoneticPr fontId="2"/>
  </si>
  <si>
    <t>＝⑤／⑦</t>
    <phoneticPr fontId="2"/>
  </si>
  <si>
    <t>＝⑥／⑦</t>
    <phoneticPr fontId="2"/>
  </si>
  <si>
    <t>＝⑦／⑦</t>
    <phoneticPr fontId="2"/>
  </si>
  <si>
    <t>２．工事出来高及び工事監理費</t>
    <rPh sb="2" eb="4">
      <t>コウジ</t>
    </rPh>
    <rPh sb="4" eb="7">
      <t>デキダカ</t>
    </rPh>
    <rPh sb="7" eb="8">
      <t>オヨ</t>
    </rPh>
    <rPh sb="9" eb="11">
      <t>コウジ</t>
    </rPh>
    <rPh sb="11" eb="13">
      <t>カンリ</t>
    </rPh>
    <rPh sb="13" eb="14">
      <t>ヒ</t>
    </rPh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</si>
  <si>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</si>
  <si>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</si>
  <si>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</si>
  <si>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</si>
  <si>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＝③×⑧</t>
    <phoneticPr fontId="2"/>
  </si>
  <si>
    <t>＝③×⑨</t>
    <phoneticPr fontId="2"/>
  </si>
  <si>
    <t>＝③×⑩</t>
    <phoneticPr fontId="2"/>
  </si>
  <si>
    <t>＝③×⑪</t>
    <phoneticPr fontId="2"/>
  </si>
  <si>
    <t>３．各年度の支払額の計算</t>
    <rPh sb="2" eb="5">
      <t>カクネンド</t>
    </rPh>
    <rPh sb="6" eb="8">
      <t>シハライ</t>
    </rPh>
    <rPh sb="8" eb="9">
      <t>ガク</t>
    </rPh>
    <rPh sb="10" eb="12">
      <t>ケイサン</t>
    </rPh>
    <phoneticPr fontId="2"/>
  </si>
  <si>
    <t>工事出来高（税込）</t>
    <rPh sb="0" eb="2">
      <t>コウジ</t>
    </rPh>
    <rPh sb="2" eb="5">
      <t>デキダカ</t>
    </rPh>
    <rPh sb="6" eb="8">
      <t>ゼイコミ</t>
    </rPh>
    <phoneticPr fontId="2"/>
  </si>
  <si>
    <t>対象費目</t>
    <rPh sb="0" eb="2">
      <t>タイショウ</t>
    </rPh>
    <rPh sb="2" eb="4">
      <t>ヒモク</t>
    </rPh>
    <phoneticPr fontId="2"/>
  </si>
  <si>
    <t>a</t>
  </si>
  <si>
    <t>ｂ</t>
  </si>
  <si>
    <t>c</t>
  </si>
  <si>
    <t>ｄ</t>
  </si>
  <si>
    <t>注２　平成28年度分の支払は定額となります。</t>
    <rPh sb="0" eb="1">
      <t>チュウ</t>
    </rPh>
    <rPh sb="3" eb="5">
      <t>ヘイセイ</t>
    </rPh>
    <rPh sb="7" eb="10">
      <t>ネンドブン</t>
    </rPh>
    <rPh sb="11" eb="13">
      <t>シハライ</t>
    </rPh>
    <rPh sb="14" eb="16">
      <t>テイガク</t>
    </rPh>
    <phoneticPr fontId="2"/>
  </si>
  <si>
    <t>注４　備考欄の指示に従い、金額を入力してください。</t>
    <rPh sb="0" eb="1">
      <t>チュウ</t>
    </rPh>
    <rPh sb="3" eb="5">
      <t>ビコウ</t>
    </rPh>
    <rPh sb="5" eb="6">
      <t>ラン</t>
    </rPh>
    <rPh sb="7" eb="9">
      <t>シジ</t>
    </rPh>
    <rPh sb="10" eb="11">
      <t>シタガ</t>
    </rPh>
    <rPh sb="13" eb="15">
      <t>キンガク</t>
    </rPh>
    <rPh sb="16" eb="18">
      <t>ニュウリョク</t>
    </rPh>
    <phoneticPr fontId="2"/>
  </si>
  <si>
    <t>注５　表中⑤及び⑥に工事出来高を入力してください。</t>
    <rPh sb="0" eb="1">
      <t>チュウ</t>
    </rPh>
    <rPh sb="3" eb="5">
      <t>ヒョウチュウ</t>
    </rPh>
    <rPh sb="6" eb="7">
      <t>オヨ</t>
    </rPh>
    <rPh sb="10" eb="12">
      <t>コウジ</t>
    </rPh>
    <rPh sb="12" eb="15">
      <t>デキダカ</t>
    </rPh>
    <rPh sb="16" eb="18">
      <t>ニュウリョク</t>
    </rPh>
    <phoneticPr fontId="2"/>
  </si>
  <si>
    <t>実施設計費（①）</t>
    <rPh sb="0" eb="2">
      <t>ジッシ</t>
    </rPh>
    <rPh sb="2" eb="4">
      <t>セッケイ</t>
    </rPh>
    <rPh sb="4" eb="5">
      <t>ヒ</t>
    </rPh>
    <phoneticPr fontId="2"/>
  </si>
  <si>
    <t>工事出来高（⑦）</t>
    <rPh sb="0" eb="2">
      <t>コウジ</t>
    </rPh>
    <rPh sb="2" eb="5">
      <t>デキダカ</t>
    </rPh>
    <phoneticPr fontId="2"/>
  </si>
  <si>
    <t>工事監理費（⑮）</t>
    <rPh sb="0" eb="2">
      <t>コウジ</t>
    </rPh>
    <rPh sb="2" eb="4">
      <t>カンリ</t>
    </rPh>
    <rPh sb="4" eb="5">
      <t>ヒ</t>
    </rPh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</si>
  <si>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</si>
  <si>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</si>
  <si>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</si>
  <si>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</si>
  <si>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</si>
  <si>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k</t>
    <phoneticPr fontId="2"/>
  </si>
  <si>
    <t>j</t>
    <phoneticPr fontId="2"/>
  </si>
  <si>
    <t>年度支払額</t>
    <rPh sb="0" eb="2">
      <t>ネンド</t>
    </rPh>
    <rPh sb="2" eb="4">
      <t>シハライ</t>
    </rPh>
    <rPh sb="4" eb="5">
      <t>ガク</t>
    </rPh>
    <phoneticPr fontId="2"/>
  </si>
  <si>
    <t>l</t>
    <phoneticPr fontId="2"/>
  </si>
  <si>
    <t>m</t>
    <phoneticPr fontId="2"/>
  </si>
  <si>
    <t>ｎ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</si>
  <si>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</si>
  <si>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</si>
  <si>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</si>
  <si>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</si>
  <si>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</si>
  <si>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</si>
  <si>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</si>
  <si>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</si>
  <si>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出来高合計(o+p+q)</t>
    <rPh sb="0" eb="3">
      <t>デキダカ</t>
    </rPh>
    <rPh sb="3" eb="5">
      <t>ゴウケイ</t>
    </rPh>
    <phoneticPr fontId="2"/>
  </si>
  <si>
    <t>＝①</t>
    <phoneticPr fontId="2"/>
  </si>
  <si>
    <t>＝⑤</t>
    <phoneticPr fontId="2"/>
  </si>
  <si>
    <t>＝⑬</t>
    <phoneticPr fontId="2"/>
  </si>
  <si>
    <t>＝a+b+c</t>
    <phoneticPr fontId="2"/>
  </si>
  <si>
    <t>＝ｄ×0.75</t>
    <phoneticPr fontId="2"/>
  </si>
  <si>
    <t>出来高合計</t>
    <rPh sb="0" eb="3">
      <t>デキダカ</t>
    </rPh>
    <rPh sb="3" eb="5">
      <t>ゴウケイ</t>
    </rPh>
    <phoneticPr fontId="2"/>
  </si>
  <si>
    <t>＝⑥</t>
    <phoneticPr fontId="2"/>
  </si>
  <si>
    <t>＝⑭</t>
    <phoneticPr fontId="2"/>
  </si>
  <si>
    <t>＝g+h+i</t>
    <phoneticPr fontId="2"/>
  </si>
  <si>
    <t>＝j×0.75</t>
    <phoneticPr fontId="2"/>
  </si>
  <si>
    <t>＝ｆ</t>
    <phoneticPr fontId="2"/>
  </si>
  <si>
    <t>１万円未満の端数は切り捨て</t>
    <rPh sb="1" eb="3">
      <t>マンエン</t>
    </rPh>
    <rPh sb="3" eb="5">
      <t>ミマン</t>
    </rPh>
    <rPh sb="6" eb="8">
      <t>ハスウ</t>
    </rPh>
    <rPh sb="9" eb="10">
      <t>キ</t>
    </rPh>
    <rPh sb="11" eb="12">
      <t>ス</t>
    </rPh>
    <phoneticPr fontId="2"/>
  </si>
  <si>
    <t>同（端数処理後）</t>
    <rPh sb="0" eb="1">
      <t>ドウ</t>
    </rPh>
    <rPh sb="2" eb="4">
      <t>ハスウ</t>
    </rPh>
    <rPh sb="4" eb="6">
      <t>ショリ</t>
    </rPh>
    <rPh sb="6" eb="7">
      <t>ゴ</t>
    </rPh>
    <phoneticPr fontId="2"/>
  </si>
  <si>
    <t>＝⑦</t>
    <phoneticPr fontId="2"/>
  </si>
  <si>
    <t>＝⑮</t>
    <phoneticPr fontId="2"/>
  </si>
  <si>
    <t>＝o+p+q</t>
    <phoneticPr fontId="2"/>
  </si>
  <si>
    <t>＝r×0.75</t>
    <phoneticPr fontId="2"/>
  </si>
  <si>
    <t>既支払額</t>
    <rPh sb="0" eb="1">
      <t>キ</t>
    </rPh>
    <rPh sb="1" eb="3">
      <t>シハライ</t>
    </rPh>
    <rPh sb="3" eb="4">
      <t>ガク</t>
    </rPh>
    <phoneticPr fontId="2"/>
  </si>
  <si>
    <t>注３ 入札価格内訳書（様式6-2）との金額が一致しているか確認ください。</t>
    <rPh sb="0" eb="1">
      <t>チュウ</t>
    </rPh>
    <rPh sb="3" eb="5">
      <t>ニュウサツ</t>
    </rPh>
    <rPh sb="5" eb="7">
      <t>カカク</t>
    </rPh>
    <rPh sb="7" eb="10">
      <t>ウチワケショ</t>
    </rPh>
    <rPh sb="11" eb="13">
      <t>ヨウシキ</t>
    </rPh>
    <rPh sb="19" eb="21">
      <t>キンガク</t>
    </rPh>
    <rPh sb="22" eb="24">
      <t>イッチ</t>
    </rPh>
    <rPh sb="29" eb="31">
      <t>カクニン</t>
    </rPh>
    <phoneticPr fontId="2"/>
  </si>
  <si>
    <t>（様式6-13）</t>
    <rPh sb="1" eb="3">
      <t>ヨウシキ</t>
    </rPh>
    <phoneticPr fontId="2"/>
  </si>
  <si>
    <t>回</t>
    <rPh sb="0" eb="1">
      <t>カイ</t>
    </rPh>
    <phoneticPr fontId="2"/>
  </si>
  <si>
    <t>支払対象期間</t>
    <rPh sb="0" eb="2">
      <t>シハライ</t>
    </rPh>
    <rPh sb="2" eb="4">
      <t>タイショウ</t>
    </rPh>
    <rPh sb="4" eb="6">
      <t>キカン</t>
    </rPh>
    <phoneticPr fontId="2"/>
  </si>
  <si>
    <t>平成31年</t>
    <rPh sb="0" eb="2">
      <t>ヘイセイ</t>
    </rPh>
    <rPh sb="4" eb="5">
      <t>ネン</t>
    </rPh>
    <phoneticPr fontId="2"/>
  </si>
  <si>
    <t>10月</t>
  </si>
  <si>
    <t>10月</t>
    <rPh sb="2" eb="3">
      <t>ガツ</t>
    </rPh>
    <phoneticPr fontId="2"/>
  </si>
  <si>
    <t>～</t>
    <phoneticPr fontId="2"/>
  </si>
  <si>
    <t>割賦元本</t>
    <rPh sb="0" eb="2">
      <t>カップ</t>
    </rPh>
    <rPh sb="2" eb="4">
      <t>ガンポン</t>
    </rPh>
    <phoneticPr fontId="2"/>
  </si>
  <si>
    <t>割賦金利</t>
    <rPh sb="0" eb="2">
      <t>カップ</t>
    </rPh>
    <rPh sb="2" eb="4">
      <t>キンリ</t>
    </rPh>
    <phoneticPr fontId="2"/>
  </si>
  <si>
    <t>合計（税抜）</t>
    <rPh sb="0" eb="2">
      <t>ゴウケイ</t>
    </rPh>
    <rPh sb="3" eb="5">
      <t>ゼイヌキ</t>
    </rPh>
    <phoneticPr fontId="2"/>
  </si>
  <si>
    <t>合計（税込）</t>
    <rPh sb="0" eb="2">
      <t>ゴウケイ</t>
    </rPh>
    <rPh sb="3" eb="5">
      <t>ゼイコミ</t>
    </rPh>
    <phoneticPr fontId="2"/>
  </si>
  <si>
    <t>（税抜）</t>
    <rPh sb="1" eb="3">
      <t>ゼイヌキ</t>
    </rPh>
    <phoneticPr fontId="2"/>
  </si>
  <si>
    <t>（非課税）</t>
    <rPh sb="1" eb="4">
      <t>ヒカゼイ</t>
    </rPh>
    <phoneticPr fontId="2"/>
  </si>
  <si>
    <t>（税込）</t>
    <rPh sb="1" eb="3">
      <t>ゼイコミ</t>
    </rPh>
    <phoneticPr fontId="2"/>
  </si>
  <si>
    <t>平成32年</t>
  </si>
  <si>
    <t>平成32年</t>
    <rPh sb="0" eb="2">
      <t>ヘイセイ</t>
    </rPh>
    <rPh sb="4" eb="5">
      <t>ネン</t>
    </rPh>
    <phoneticPr fontId="2"/>
  </si>
  <si>
    <t>3月</t>
  </si>
  <si>
    <t>3月</t>
    <rPh sb="1" eb="2">
      <t>ガツ</t>
    </rPh>
    <phoneticPr fontId="2"/>
  </si>
  <si>
    <t>4月</t>
  </si>
  <si>
    <t>4月</t>
    <rPh sb="1" eb="2">
      <t>ガツ</t>
    </rPh>
    <phoneticPr fontId="2"/>
  </si>
  <si>
    <t>9月</t>
  </si>
  <si>
    <t>9月</t>
    <rPh sb="1" eb="2">
      <t>ガツ</t>
    </rPh>
    <phoneticPr fontId="2"/>
  </si>
  <si>
    <t>平成33年</t>
  </si>
  <si>
    <t>平成33年</t>
    <rPh sb="0" eb="2">
      <t>ヘイセイ</t>
    </rPh>
    <rPh sb="4" eb="5">
      <t>ネン</t>
    </rPh>
    <phoneticPr fontId="2"/>
  </si>
  <si>
    <t>平成34年</t>
    <rPh sb="0" eb="2">
      <t>ヘイセイ</t>
    </rPh>
    <rPh sb="4" eb="5">
      <t>ネン</t>
    </rPh>
    <phoneticPr fontId="2"/>
  </si>
  <si>
    <t>平成35年</t>
    <rPh sb="0" eb="2">
      <t>ヘイセイ</t>
    </rPh>
    <rPh sb="4" eb="5">
      <t>ネン</t>
    </rPh>
    <phoneticPr fontId="2"/>
  </si>
  <si>
    <t>平成36年</t>
    <rPh sb="0" eb="2">
      <t>ヘイセイ</t>
    </rPh>
    <rPh sb="4" eb="5">
      <t>ネン</t>
    </rPh>
    <phoneticPr fontId="2"/>
  </si>
  <si>
    <t>平成37年</t>
    <rPh sb="0" eb="2">
      <t>ヘイセイ</t>
    </rPh>
    <rPh sb="4" eb="5">
      <t>ネン</t>
    </rPh>
    <phoneticPr fontId="2"/>
  </si>
  <si>
    <t>平成38年</t>
    <rPh sb="0" eb="2">
      <t>ヘイセイ</t>
    </rPh>
    <rPh sb="4" eb="5">
      <t>ネン</t>
    </rPh>
    <phoneticPr fontId="2"/>
  </si>
  <si>
    <t>平成39年</t>
    <rPh sb="0" eb="2">
      <t>ヘイセイ</t>
    </rPh>
    <rPh sb="4" eb="5">
      <t>ネン</t>
    </rPh>
    <phoneticPr fontId="2"/>
  </si>
  <si>
    <t>平成40年</t>
    <rPh sb="0" eb="2">
      <t>ヘイセイ</t>
    </rPh>
    <rPh sb="4" eb="5">
      <t>ネン</t>
    </rPh>
    <phoneticPr fontId="2"/>
  </si>
  <si>
    <t>平成41年</t>
    <rPh sb="0" eb="2">
      <t>ヘイセイ</t>
    </rPh>
    <rPh sb="4" eb="5">
      <t>ネン</t>
    </rPh>
    <phoneticPr fontId="2"/>
  </si>
  <si>
    <t>平成42年</t>
    <rPh sb="0" eb="2">
      <t>ヘイセイ</t>
    </rPh>
    <rPh sb="4" eb="5">
      <t>ネン</t>
    </rPh>
    <phoneticPr fontId="2"/>
  </si>
  <si>
    <t>平成43年</t>
    <rPh sb="0" eb="2">
      <t>ヘイセイ</t>
    </rPh>
    <rPh sb="4" eb="5">
      <t>ネン</t>
    </rPh>
    <phoneticPr fontId="2"/>
  </si>
  <si>
    <t>平成44年</t>
    <rPh sb="0" eb="2">
      <t>ヘイセイ</t>
    </rPh>
    <rPh sb="4" eb="5">
      <t>ネン</t>
    </rPh>
    <phoneticPr fontId="2"/>
  </si>
  <si>
    <t>平成45年</t>
    <rPh sb="0" eb="2">
      <t>ヘイセイ</t>
    </rPh>
    <rPh sb="4" eb="5">
      <t>ネン</t>
    </rPh>
    <phoneticPr fontId="2"/>
  </si>
  <si>
    <t>平成46年</t>
    <rPh sb="0" eb="2">
      <t>ヘイセイ</t>
    </rPh>
    <rPh sb="4" eb="5">
      <t>ネン</t>
    </rPh>
    <phoneticPr fontId="2"/>
  </si>
  <si>
    <t>平成34年</t>
  </si>
  <si>
    <t>平成35年</t>
  </si>
  <si>
    <t>平成36年</t>
  </si>
  <si>
    <t>平成37年</t>
  </si>
  <si>
    <t>平成38年</t>
  </si>
  <si>
    <t>平成39年</t>
  </si>
  <si>
    <t>平成40年</t>
  </si>
  <si>
    <t>平成41年</t>
  </si>
  <si>
    <t>平成42年</t>
  </si>
  <si>
    <t>平成43年</t>
  </si>
  <si>
    <t>平成44年</t>
  </si>
  <si>
    <t>平成45年</t>
  </si>
  <si>
    <t>平成46年</t>
  </si>
  <si>
    <t>（割賦元本）</t>
    <rPh sb="1" eb="3">
      <t>カップ</t>
    </rPh>
    <rPh sb="3" eb="5">
      <t>ガンポン</t>
    </rPh>
    <phoneticPr fontId="2"/>
  </si>
  <si>
    <t>注２　消費税率は８％とします。</t>
    <phoneticPr fontId="2"/>
  </si>
  <si>
    <t>注５　入札価格内訳書（様式6-2）と金額を一致させてください。</t>
    <rPh sb="0" eb="1">
      <t>チュウ</t>
    </rPh>
    <rPh sb="3" eb="5">
      <t>ニュウサツ</t>
    </rPh>
    <rPh sb="5" eb="7">
      <t>カカク</t>
    </rPh>
    <rPh sb="7" eb="10">
      <t>ウチワケショ</t>
    </rPh>
    <rPh sb="11" eb="13">
      <t>ヨウシキ</t>
    </rPh>
    <rPh sb="18" eb="20">
      <t>キンガク</t>
    </rPh>
    <rPh sb="21" eb="23">
      <t>イッチ</t>
    </rPh>
    <phoneticPr fontId="2"/>
  </si>
  <si>
    <t>注３　入札価格内訳書（様式6-2）と金額を一致させてください。</t>
    <phoneticPr fontId="2"/>
  </si>
  <si>
    <t>注１　金額は円単位で入力し、１円未満の端数は切り捨てとしてください。</t>
    <phoneticPr fontId="2"/>
  </si>
  <si>
    <t>注５　本施設の引渡予定日又は供用開始日を早める提案をする場合は、上表を適宜調整してください。</t>
    <rPh sb="0" eb="1">
      <t>チュウ</t>
    </rPh>
    <rPh sb="3" eb="4">
      <t>ホン</t>
    </rPh>
    <rPh sb="4" eb="6">
      <t>シセツ</t>
    </rPh>
    <rPh sb="7" eb="9">
      <t>ヒキワタシ</t>
    </rPh>
    <rPh sb="9" eb="12">
      <t>ヨテイビ</t>
    </rPh>
    <rPh sb="12" eb="13">
      <t>マタ</t>
    </rPh>
    <rPh sb="14" eb="16">
      <t>キョウヨウ</t>
    </rPh>
    <rPh sb="16" eb="18">
      <t>カイシ</t>
    </rPh>
    <rPh sb="18" eb="19">
      <t>ビ</t>
    </rPh>
    <rPh sb="20" eb="21">
      <t>ハヤ</t>
    </rPh>
    <rPh sb="23" eb="25">
      <t>テイアン</t>
    </rPh>
    <rPh sb="28" eb="30">
      <t>バアイ</t>
    </rPh>
    <rPh sb="32" eb="34">
      <t>ジョウヒョウ</t>
    </rPh>
    <rPh sb="35" eb="37">
      <t>テキギ</t>
    </rPh>
    <rPh sb="37" eb="39">
      <t>チョウセイ</t>
    </rPh>
    <phoneticPr fontId="2"/>
  </si>
  <si>
    <t>注４　各回の割賦元本と割賦金利の合計額（税抜）が同額になるようにしてください。</t>
    <rPh sb="3" eb="4">
      <t>カク</t>
    </rPh>
    <rPh sb="4" eb="5">
      <t>カイ</t>
    </rPh>
    <rPh sb="6" eb="8">
      <t>カップ</t>
    </rPh>
    <rPh sb="8" eb="10">
      <t>ガンポン</t>
    </rPh>
    <rPh sb="11" eb="13">
      <t>カップ</t>
    </rPh>
    <rPh sb="13" eb="15">
      <t>キンリ</t>
    </rPh>
    <rPh sb="16" eb="18">
      <t>ゴウケイ</t>
    </rPh>
    <rPh sb="18" eb="19">
      <t>ガク</t>
    </rPh>
    <rPh sb="20" eb="22">
      <t>ゼイヌキ</t>
    </rPh>
    <rPh sb="24" eb="26">
      <t>ドウガク</t>
    </rPh>
    <phoneticPr fontId="2"/>
  </si>
  <si>
    <t>注５　水色のセルには数式が入っていますので、入力しないでください。</t>
    <phoneticPr fontId="2"/>
  </si>
  <si>
    <t>注６　本施設の引渡予定日又は供用開始日を早める提案をする場合は、上表を適宜調整してください。</t>
    <rPh sb="0" eb="1">
      <t>チュウ</t>
    </rPh>
    <rPh sb="3" eb="4">
      <t>ホン</t>
    </rPh>
    <rPh sb="4" eb="6">
      <t>シセツ</t>
    </rPh>
    <rPh sb="7" eb="9">
      <t>ヒキワタシ</t>
    </rPh>
    <rPh sb="9" eb="12">
      <t>ヨテイビ</t>
    </rPh>
    <rPh sb="12" eb="13">
      <t>マタ</t>
    </rPh>
    <rPh sb="14" eb="16">
      <t>キョウヨウ</t>
    </rPh>
    <rPh sb="16" eb="18">
      <t>カイシ</t>
    </rPh>
    <rPh sb="18" eb="19">
      <t>ビ</t>
    </rPh>
    <rPh sb="20" eb="21">
      <t>ハヤ</t>
    </rPh>
    <rPh sb="23" eb="25">
      <t>テイアン</t>
    </rPh>
    <rPh sb="28" eb="30">
      <t>バアイ</t>
    </rPh>
    <rPh sb="32" eb="34">
      <t>ジョウヒョウ</t>
    </rPh>
    <rPh sb="35" eb="37">
      <t>テキギ</t>
    </rPh>
    <rPh sb="37" eb="39">
      <t>チョウセイ</t>
    </rPh>
    <phoneticPr fontId="2"/>
  </si>
  <si>
    <t>提案者記号</t>
    <rPh sb="0" eb="5">
      <t>テイアンシャキゴウ</t>
    </rPh>
    <phoneticPr fontId="2"/>
  </si>
  <si>
    <t>施設整備の対価（サービス対価A-1）支払表</t>
    <rPh sb="0" eb="2">
      <t>シセツ</t>
    </rPh>
    <rPh sb="2" eb="4">
      <t>セイビ</t>
    </rPh>
    <rPh sb="5" eb="7">
      <t>タイカ</t>
    </rPh>
    <rPh sb="12" eb="14">
      <t>タイカ</t>
    </rPh>
    <rPh sb="18" eb="20">
      <t>シハライ</t>
    </rPh>
    <rPh sb="20" eb="21">
      <t>ヒョウ</t>
    </rPh>
    <phoneticPr fontId="2"/>
  </si>
  <si>
    <t>施設整備の対価（サービス対価A-2及びA-3）支払表</t>
    <rPh sb="0" eb="2">
      <t>シセツ</t>
    </rPh>
    <rPh sb="2" eb="4">
      <t>セイビ</t>
    </rPh>
    <rPh sb="5" eb="7">
      <t>タイカ</t>
    </rPh>
    <rPh sb="12" eb="14">
      <t>タイカ</t>
    </rPh>
    <rPh sb="17" eb="18">
      <t>オヨ</t>
    </rPh>
    <rPh sb="23" eb="25">
      <t>シハライ</t>
    </rPh>
    <rPh sb="25" eb="26">
      <t>ヒョウ</t>
    </rPh>
    <phoneticPr fontId="2"/>
  </si>
  <si>
    <t>開業準備の対価（サービス対価Ｂ）支払表</t>
    <rPh sb="0" eb="2">
      <t>カイギョウ</t>
    </rPh>
    <rPh sb="2" eb="4">
      <t>ジュンビ</t>
    </rPh>
    <rPh sb="5" eb="7">
      <t>タイカ</t>
    </rPh>
    <rPh sb="12" eb="14">
      <t>タイカ</t>
    </rPh>
    <rPh sb="16" eb="18">
      <t>シハライ</t>
    </rPh>
    <rPh sb="18" eb="19">
      <t>ヒョウ</t>
    </rPh>
    <phoneticPr fontId="2"/>
  </si>
  <si>
    <t>平成29年</t>
    <rPh sb="0" eb="2">
      <t>ヘイセイ</t>
    </rPh>
    <rPh sb="4" eb="5">
      <t>ネン</t>
    </rPh>
    <phoneticPr fontId="2"/>
  </si>
  <si>
    <t>12月</t>
    <rPh sb="2" eb="3">
      <t>ガツ</t>
    </rPh>
    <phoneticPr fontId="2"/>
  </si>
  <si>
    <t>開業準備の対価</t>
    <rPh sb="0" eb="2">
      <t>カイギョウ</t>
    </rPh>
    <rPh sb="2" eb="4">
      <t>ジュンビ</t>
    </rPh>
    <rPh sb="5" eb="7">
      <t>タイカ</t>
    </rPh>
    <phoneticPr fontId="2"/>
  </si>
  <si>
    <t>注４　水色のセルには数式が入っていますので、入力しないでください。</t>
    <phoneticPr fontId="2"/>
  </si>
  <si>
    <t>運営の対価（サービス対価C）支払表</t>
    <rPh sb="0" eb="2">
      <t>ウンエイ</t>
    </rPh>
    <rPh sb="3" eb="5">
      <t>タイカ</t>
    </rPh>
    <rPh sb="10" eb="12">
      <t>タイカ</t>
    </rPh>
    <rPh sb="14" eb="16">
      <t>シハライ</t>
    </rPh>
    <rPh sb="16" eb="17">
      <t>ヒョウ</t>
    </rPh>
    <phoneticPr fontId="2"/>
  </si>
  <si>
    <t>1月</t>
    <rPh sb="1" eb="2">
      <t>ガツ</t>
    </rPh>
    <phoneticPr fontId="2"/>
  </si>
  <si>
    <t>7月</t>
    <rPh sb="1" eb="2">
      <t>ガツ</t>
    </rPh>
    <phoneticPr fontId="2"/>
  </si>
  <si>
    <t>6月</t>
    <rPh sb="1" eb="2">
      <t>ガツ</t>
    </rPh>
    <phoneticPr fontId="2"/>
  </si>
  <si>
    <t>10月</t>
    <phoneticPr fontId="2"/>
  </si>
  <si>
    <t>平成33年</t>
    <phoneticPr fontId="2"/>
  </si>
  <si>
    <t>平成34年</t>
    <phoneticPr fontId="2"/>
  </si>
  <si>
    <t>平成35年</t>
    <phoneticPr fontId="2"/>
  </si>
  <si>
    <t>平成36年</t>
    <phoneticPr fontId="2"/>
  </si>
  <si>
    <t>平成37年</t>
    <phoneticPr fontId="2"/>
  </si>
  <si>
    <t>平成38年</t>
    <phoneticPr fontId="2"/>
  </si>
  <si>
    <t>平成39年</t>
    <phoneticPr fontId="2"/>
  </si>
  <si>
    <t>平成40年</t>
    <phoneticPr fontId="2"/>
  </si>
  <si>
    <t>平成46年</t>
    <phoneticPr fontId="2"/>
  </si>
  <si>
    <t>（様式6-14）</t>
    <rPh sb="1" eb="3">
      <t>ヨウシキ</t>
    </rPh>
    <phoneticPr fontId="2"/>
  </si>
  <si>
    <t>（様式6-15）</t>
    <rPh sb="1" eb="3">
      <t>ヨウシキ</t>
    </rPh>
    <phoneticPr fontId="2"/>
  </si>
  <si>
    <t>（A-2）</t>
    <phoneticPr fontId="2"/>
  </si>
  <si>
    <t>（様式6-16）</t>
    <rPh sb="1" eb="3">
      <t>ヨウシキ</t>
    </rPh>
    <phoneticPr fontId="2"/>
  </si>
  <si>
    <t>維持管理の対価（サービス対価D）支払表</t>
    <rPh sb="0" eb="2">
      <t>イジ</t>
    </rPh>
    <rPh sb="2" eb="4">
      <t>カンリ</t>
    </rPh>
    <rPh sb="5" eb="7">
      <t>タイカ</t>
    </rPh>
    <rPh sb="12" eb="14">
      <t>タイカ</t>
    </rPh>
    <rPh sb="16" eb="18">
      <t>シハライ</t>
    </rPh>
    <rPh sb="18" eb="19">
      <t>ヒョウ</t>
    </rPh>
    <phoneticPr fontId="2"/>
  </si>
  <si>
    <t>運営の対価</t>
    <rPh sb="0" eb="2">
      <t>ウンエイ</t>
    </rPh>
    <rPh sb="3" eb="5">
      <t>タイカ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</si>
  <si>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</si>
  <si>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（D-1）</t>
    <phoneticPr fontId="2"/>
  </si>
  <si>
    <t>（D-2）</t>
    <phoneticPr fontId="2"/>
  </si>
  <si>
    <t>注７　本施設の引渡予定日又は供用開始日を早める提案をする場合は、上表を適宜調整してください。</t>
    <rPh sb="0" eb="1">
      <t>チュウ</t>
    </rPh>
    <rPh sb="3" eb="4">
      <t>ホン</t>
    </rPh>
    <rPh sb="4" eb="6">
      <t>シセツ</t>
    </rPh>
    <rPh sb="7" eb="9">
      <t>ヒキワタシ</t>
    </rPh>
    <rPh sb="9" eb="12">
      <t>ヨテイビ</t>
    </rPh>
    <rPh sb="12" eb="13">
      <t>マタ</t>
    </rPh>
    <rPh sb="14" eb="16">
      <t>キョウヨウ</t>
    </rPh>
    <rPh sb="16" eb="18">
      <t>カイシ</t>
    </rPh>
    <rPh sb="18" eb="19">
      <t>ビ</t>
    </rPh>
    <rPh sb="20" eb="21">
      <t>ハヤ</t>
    </rPh>
    <rPh sb="23" eb="25">
      <t>テイアン</t>
    </rPh>
    <rPh sb="28" eb="30">
      <t>バアイ</t>
    </rPh>
    <rPh sb="32" eb="34">
      <t>ジョウヒョウ</t>
    </rPh>
    <rPh sb="35" eb="37">
      <t>テキギ</t>
    </rPh>
    <rPh sb="37" eb="39">
      <t>チョウセイ</t>
    </rPh>
    <phoneticPr fontId="2"/>
  </si>
  <si>
    <t>（様式6-17）</t>
    <rPh sb="1" eb="3">
      <t>ヨウシキ</t>
    </rPh>
    <phoneticPr fontId="2"/>
  </si>
  <si>
    <t>光熱水費の対価（サービス対価E）支払表</t>
    <rPh sb="0" eb="2">
      <t>コウネツ</t>
    </rPh>
    <rPh sb="2" eb="3">
      <t>スイ</t>
    </rPh>
    <rPh sb="3" eb="4">
      <t>ヒ</t>
    </rPh>
    <rPh sb="5" eb="7">
      <t>タイカ</t>
    </rPh>
    <rPh sb="12" eb="14">
      <t>タイカ</t>
    </rPh>
    <rPh sb="16" eb="18">
      <t>シハライ</t>
    </rPh>
    <rPh sb="18" eb="19">
      <t>ヒョウ</t>
    </rPh>
    <phoneticPr fontId="2"/>
  </si>
  <si>
    <t>（E-1）</t>
    <phoneticPr fontId="2"/>
  </si>
  <si>
    <t>（E-2）</t>
  </si>
  <si>
    <t>（E-3）</t>
  </si>
  <si>
    <t>（E-4）</t>
  </si>
  <si>
    <t>（E-5）</t>
  </si>
  <si>
    <t>ガス料金</t>
    <rPh sb="2" eb="4">
      <t>リョウキン</t>
    </rPh>
    <phoneticPr fontId="2"/>
  </si>
  <si>
    <t>水道料金</t>
    <rPh sb="0" eb="2">
      <t>スイドウ</t>
    </rPh>
    <rPh sb="2" eb="4">
      <t>リョウキン</t>
    </rPh>
    <phoneticPr fontId="2"/>
  </si>
  <si>
    <t>下水道料金</t>
    <rPh sb="0" eb="3">
      <t>ゲスイドウ</t>
    </rPh>
    <rPh sb="3" eb="5">
      <t>リョウキン</t>
    </rPh>
    <phoneticPr fontId="2"/>
  </si>
  <si>
    <t>その他</t>
    <rPh sb="2" eb="3">
      <t>タ</t>
    </rPh>
    <phoneticPr fontId="2"/>
  </si>
  <si>
    <t>注４　第２回～第58回の支払額は同額としてください。第１回支払額は月割計算してください。</t>
    <rPh sb="3" eb="4">
      <t>ダイ</t>
    </rPh>
    <rPh sb="5" eb="6">
      <t>カイ</t>
    </rPh>
    <rPh sb="7" eb="8">
      <t>ダイ</t>
    </rPh>
    <rPh sb="10" eb="11">
      <t>カイ</t>
    </rPh>
    <rPh sb="12" eb="14">
      <t>シハライ</t>
    </rPh>
    <rPh sb="14" eb="15">
      <t>ガク</t>
    </rPh>
    <rPh sb="16" eb="18">
      <t>ドウガク</t>
    </rPh>
    <rPh sb="26" eb="27">
      <t>ダイ</t>
    </rPh>
    <rPh sb="28" eb="29">
      <t>カイ</t>
    </rPh>
    <rPh sb="29" eb="31">
      <t>シハライ</t>
    </rPh>
    <rPh sb="31" eb="32">
      <t>ガク</t>
    </rPh>
    <rPh sb="33" eb="35">
      <t>ツキワリ</t>
    </rPh>
    <rPh sb="35" eb="37">
      <t>ケイサン</t>
    </rPh>
    <phoneticPr fontId="2"/>
  </si>
  <si>
    <t>注４　維持管理費（D-1）については、第２回～第58回の支払額は同額としてください。第１回支払額は月割計算してください。</t>
    <rPh sb="3" eb="5">
      <t>イジ</t>
    </rPh>
    <rPh sb="5" eb="7">
      <t>カンリ</t>
    </rPh>
    <rPh sb="7" eb="8">
      <t>ヒ</t>
    </rPh>
    <rPh sb="19" eb="20">
      <t>ダイ</t>
    </rPh>
    <rPh sb="21" eb="22">
      <t>カイ</t>
    </rPh>
    <rPh sb="23" eb="24">
      <t>ダイ</t>
    </rPh>
    <rPh sb="26" eb="27">
      <t>カイ</t>
    </rPh>
    <rPh sb="28" eb="30">
      <t>シハライ</t>
    </rPh>
    <rPh sb="30" eb="31">
      <t>ガク</t>
    </rPh>
    <rPh sb="32" eb="34">
      <t>ドウガク</t>
    </rPh>
    <rPh sb="42" eb="43">
      <t>ダイ</t>
    </rPh>
    <rPh sb="44" eb="45">
      <t>カイ</t>
    </rPh>
    <rPh sb="45" eb="47">
      <t>シハライ</t>
    </rPh>
    <rPh sb="47" eb="48">
      <t>ガク</t>
    </rPh>
    <rPh sb="49" eb="51">
      <t>ツキワ</t>
    </rPh>
    <rPh sb="51" eb="53">
      <t>ケイサン</t>
    </rPh>
    <phoneticPr fontId="2"/>
  </si>
  <si>
    <t>（様式6-18）</t>
    <rPh sb="1" eb="3">
      <t>ヨウシキ</t>
    </rPh>
    <phoneticPr fontId="2"/>
  </si>
  <si>
    <t>その他の対価（サービス対価F）支払表</t>
    <rPh sb="2" eb="3">
      <t>タ</t>
    </rPh>
    <rPh sb="4" eb="6">
      <t>タイカ</t>
    </rPh>
    <rPh sb="11" eb="13">
      <t>タイカ</t>
    </rPh>
    <rPh sb="15" eb="17">
      <t>シハライ</t>
    </rPh>
    <rPh sb="17" eb="18">
      <t>ヒョウ</t>
    </rPh>
    <phoneticPr fontId="2"/>
  </si>
  <si>
    <t>その他の対価</t>
    <rPh sb="2" eb="3">
      <t>タ</t>
    </rPh>
    <rPh sb="4" eb="6">
      <t>タイカ</t>
    </rPh>
    <phoneticPr fontId="2"/>
  </si>
  <si>
    <t>（様式6-19）</t>
    <rPh sb="1" eb="3">
      <t>ヨウシキ</t>
    </rPh>
    <phoneticPr fontId="2"/>
  </si>
  <si>
    <t>投資計画及び資金調達計画書</t>
    <rPh sb="0" eb="2">
      <t>トウシ</t>
    </rPh>
    <rPh sb="2" eb="4">
      <t>ケイカク</t>
    </rPh>
    <rPh sb="4" eb="5">
      <t>オヨ</t>
    </rPh>
    <rPh sb="6" eb="8">
      <t>シキン</t>
    </rPh>
    <rPh sb="8" eb="10">
      <t>チョウタツ</t>
    </rPh>
    <rPh sb="10" eb="12">
      <t>ケイカク</t>
    </rPh>
    <rPh sb="12" eb="13">
      <t>ショ</t>
    </rPh>
    <phoneticPr fontId="2"/>
  </si>
  <si>
    <t>１．投資計画書</t>
    <rPh sb="2" eb="4">
      <t>トウシ</t>
    </rPh>
    <rPh sb="4" eb="6">
      <t>ケイカク</t>
    </rPh>
    <rPh sb="6" eb="7">
      <t>ショ</t>
    </rPh>
    <phoneticPr fontId="2"/>
  </si>
  <si>
    <t>事前調査費</t>
    <rPh sb="0" eb="2">
      <t>ジゼン</t>
    </rPh>
    <rPh sb="2" eb="4">
      <t>チョウサ</t>
    </rPh>
    <rPh sb="4" eb="5">
      <t>ヒ</t>
    </rPh>
    <phoneticPr fontId="2"/>
  </si>
  <si>
    <t>設計費</t>
    <rPh sb="0" eb="2">
      <t>セッケイ</t>
    </rPh>
    <rPh sb="2" eb="3">
      <t>ヒ</t>
    </rPh>
    <phoneticPr fontId="2"/>
  </si>
  <si>
    <t>工事費</t>
    <rPh sb="0" eb="2">
      <t>コウジ</t>
    </rPh>
    <rPh sb="2" eb="3">
      <t>ヒ</t>
    </rPh>
    <phoneticPr fontId="2"/>
  </si>
  <si>
    <t>平成32年度</t>
    <rPh sb="0" eb="2">
      <t>ヘイセイ</t>
    </rPh>
    <rPh sb="4" eb="5">
      <t>ネン</t>
    </rPh>
    <rPh sb="5" eb="6">
      <t>ド</t>
    </rPh>
    <phoneticPr fontId="2"/>
  </si>
  <si>
    <t>（単位：千円）</t>
    <rPh sb="1" eb="3">
      <t>タンイ</t>
    </rPh>
    <rPh sb="4" eb="6">
      <t>センエン</t>
    </rPh>
    <phoneticPr fontId="2"/>
  </si>
  <si>
    <t>２．資金調達計画</t>
    <rPh sb="2" eb="4">
      <t>シキン</t>
    </rPh>
    <rPh sb="4" eb="6">
      <t>チョウタツ</t>
    </rPh>
    <rPh sb="6" eb="8">
      <t>ケイカク</t>
    </rPh>
    <phoneticPr fontId="2"/>
  </si>
  <si>
    <t>出資金</t>
    <rPh sb="0" eb="3">
      <t>シュッシキン</t>
    </rPh>
    <phoneticPr fontId="2"/>
  </si>
  <si>
    <t>（出資者名）</t>
    <rPh sb="1" eb="3">
      <t>シュッシ</t>
    </rPh>
    <rPh sb="3" eb="4">
      <t>シャ</t>
    </rPh>
    <rPh sb="4" eb="5">
      <t>メイ</t>
    </rPh>
    <phoneticPr fontId="2"/>
  </si>
  <si>
    <t>小計</t>
    <rPh sb="0" eb="2">
      <t>ショウケイ</t>
    </rPh>
    <phoneticPr fontId="2"/>
  </si>
  <si>
    <t>借入金</t>
    <rPh sb="0" eb="2">
      <t>カリイレ</t>
    </rPh>
    <rPh sb="2" eb="3">
      <t>キン</t>
    </rPh>
    <phoneticPr fontId="2"/>
  </si>
  <si>
    <t>（金融機関名）</t>
    <rPh sb="1" eb="3">
      <t>キンユウ</t>
    </rPh>
    <rPh sb="3" eb="5">
      <t>キカン</t>
    </rPh>
    <rPh sb="5" eb="6">
      <t>メイ</t>
    </rPh>
    <phoneticPr fontId="2"/>
  </si>
  <si>
    <t>（調達先）</t>
    <rPh sb="1" eb="4">
      <t>チョウタツサキ</t>
    </rPh>
    <phoneticPr fontId="2"/>
  </si>
  <si>
    <t>注１　投資費用及び資金調達額を記入してださい。</t>
    <rPh sb="0" eb="1">
      <t>チュウ</t>
    </rPh>
    <rPh sb="3" eb="5">
      <t>トウシ</t>
    </rPh>
    <rPh sb="5" eb="7">
      <t>ヒヨウ</t>
    </rPh>
    <rPh sb="7" eb="8">
      <t>オヨ</t>
    </rPh>
    <rPh sb="9" eb="11">
      <t>シキン</t>
    </rPh>
    <rPh sb="11" eb="13">
      <t>チョウタツ</t>
    </rPh>
    <rPh sb="13" eb="14">
      <t>ガク</t>
    </rPh>
    <rPh sb="15" eb="17">
      <t>キニュウ</t>
    </rPh>
    <phoneticPr fontId="2"/>
  </si>
  <si>
    <t>注２　千円単位で記入し、千円未満の端数は四捨五入してください。</t>
    <rPh sb="0" eb="1">
      <t>チュウ</t>
    </rPh>
    <rPh sb="3" eb="5">
      <t>センエン</t>
    </rPh>
    <rPh sb="5" eb="7">
      <t>タンイ</t>
    </rPh>
    <rPh sb="8" eb="10">
      <t>キニュウ</t>
    </rPh>
    <rPh sb="12" eb="14">
      <t>センエン</t>
    </rPh>
    <rPh sb="14" eb="16">
      <t>ミマン</t>
    </rPh>
    <rPh sb="17" eb="19">
      <t>ハスウ</t>
    </rPh>
    <rPh sb="20" eb="24">
      <t>シシャゴニュウ</t>
    </rPh>
    <phoneticPr fontId="2"/>
  </si>
  <si>
    <t>注４　記入欄は適宜調整してください。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phoneticPr fontId="2"/>
  </si>
  <si>
    <t>注５　他の様式の記載金額と整合させてください。</t>
    <rPh sb="0" eb="1">
      <t>チュウ</t>
    </rPh>
    <rPh sb="3" eb="4">
      <t>タ</t>
    </rPh>
    <rPh sb="5" eb="7">
      <t>ヨウシキ</t>
    </rPh>
    <rPh sb="8" eb="10">
      <t>キサイ</t>
    </rPh>
    <rPh sb="10" eb="12">
      <t>キンガク</t>
    </rPh>
    <rPh sb="13" eb="15">
      <t>セイゴウ</t>
    </rPh>
    <phoneticPr fontId="2"/>
  </si>
  <si>
    <t>３．出資金明細表</t>
    <rPh sb="2" eb="5">
      <t>シュッシキン</t>
    </rPh>
    <rPh sb="5" eb="8">
      <t>メイサイヒョウ</t>
    </rPh>
    <phoneticPr fontId="2"/>
  </si>
  <si>
    <t>出資者</t>
    <rPh sb="0" eb="3">
      <t>シュッシシャ</t>
    </rPh>
    <phoneticPr fontId="2"/>
  </si>
  <si>
    <t>出資金額</t>
    <rPh sb="0" eb="2">
      <t>シュッシ</t>
    </rPh>
    <rPh sb="2" eb="4">
      <t>キンガク</t>
    </rPh>
    <phoneticPr fontId="2"/>
  </si>
  <si>
    <t>出資者の役割</t>
    <rPh sb="0" eb="3">
      <t>シュッシシャ</t>
    </rPh>
    <rPh sb="4" eb="6">
      <t>ヤクワリ</t>
    </rPh>
    <phoneticPr fontId="2"/>
  </si>
  <si>
    <t>出資者の立場</t>
    <rPh sb="0" eb="3">
      <t>シュッシシャ</t>
    </rPh>
    <rPh sb="4" eb="6">
      <t>タチバ</t>
    </rPh>
    <phoneticPr fontId="2"/>
  </si>
  <si>
    <t>４．借入金明細表</t>
    <rPh sb="2" eb="4">
      <t>カリイレ</t>
    </rPh>
    <rPh sb="4" eb="5">
      <t>キン</t>
    </rPh>
    <rPh sb="5" eb="8">
      <t>メイサイヒョウ</t>
    </rPh>
    <phoneticPr fontId="2"/>
  </si>
  <si>
    <t>金融機関等</t>
    <rPh sb="0" eb="2">
      <t>キンユウ</t>
    </rPh>
    <rPh sb="2" eb="4">
      <t>キカン</t>
    </rPh>
    <rPh sb="4" eb="5">
      <t>トウ</t>
    </rPh>
    <phoneticPr fontId="2"/>
  </si>
  <si>
    <t>借入金額</t>
    <rPh sb="0" eb="2">
      <t>カリイレ</t>
    </rPh>
    <rPh sb="2" eb="4">
      <t>キンガク</t>
    </rPh>
    <phoneticPr fontId="2"/>
  </si>
  <si>
    <t>借入金の種類</t>
    <rPh sb="0" eb="2">
      <t>カリイレ</t>
    </rPh>
    <rPh sb="2" eb="3">
      <t>キン</t>
    </rPh>
    <rPh sb="4" eb="6">
      <t>シュルイ</t>
    </rPh>
    <phoneticPr fontId="2"/>
  </si>
  <si>
    <t>借入金利</t>
    <rPh sb="0" eb="2">
      <t>カリイレ</t>
    </rPh>
    <rPh sb="2" eb="4">
      <t>キンリ</t>
    </rPh>
    <phoneticPr fontId="2"/>
  </si>
  <si>
    <t>返済方法</t>
    <rPh sb="0" eb="2">
      <t>ヘンサイ</t>
    </rPh>
    <rPh sb="2" eb="4">
      <t>ホウホウ</t>
    </rPh>
    <phoneticPr fontId="2"/>
  </si>
  <si>
    <t>注１　出資金及び借入金の明細を記入してください。</t>
    <rPh sb="0" eb="1">
      <t>チュウ</t>
    </rPh>
    <rPh sb="3" eb="6">
      <t>シュッシキン</t>
    </rPh>
    <rPh sb="6" eb="7">
      <t>オヨ</t>
    </rPh>
    <rPh sb="8" eb="10">
      <t>カリイレ</t>
    </rPh>
    <rPh sb="10" eb="11">
      <t>キン</t>
    </rPh>
    <rPh sb="12" eb="14">
      <t>メイサイ</t>
    </rPh>
    <rPh sb="15" eb="17">
      <t>キニュウ</t>
    </rPh>
    <phoneticPr fontId="2"/>
  </si>
  <si>
    <t>注２　金額は、千円単位で記入し、千円未満の端数は四捨五入してください。</t>
    <rPh sb="0" eb="1">
      <t>チュウ</t>
    </rPh>
    <rPh sb="3" eb="5">
      <t>キンガク</t>
    </rPh>
    <rPh sb="7" eb="9">
      <t>センエン</t>
    </rPh>
    <rPh sb="9" eb="11">
      <t>タンイ</t>
    </rPh>
    <rPh sb="12" eb="14">
      <t>キニュウ</t>
    </rPh>
    <rPh sb="16" eb="18">
      <t>センエン</t>
    </rPh>
    <rPh sb="18" eb="20">
      <t>ミマン</t>
    </rPh>
    <rPh sb="21" eb="23">
      <t>ハスウ</t>
    </rPh>
    <rPh sb="24" eb="28">
      <t>シシャゴニュウ</t>
    </rPh>
    <phoneticPr fontId="2"/>
  </si>
  <si>
    <t>注４　「出資者の立場」には、「代表企業」、「構成員」又は「第三者出資」のいずれかを記入してください。</t>
    <rPh sb="0" eb="1">
      <t>チュウ</t>
    </rPh>
    <rPh sb="4" eb="7">
      <t>シュッシシャ</t>
    </rPh>
    <rPh sb="8" eb="10">
      <t>タチバ</t>
    </rPh>
    <rPh sb="15" eb="17">
      <t>ダイヒョウ</t>
    </rPh>
    <rPh sb="17" eb="19">
      <t>キギョウ</t>
    </rPh>
    <rPh sb="22" eb="25">
      <t>コウセイイン</t>
    </rPh>
    <rPh sb="26" eb="27">
      <t>マタ</t>
    </rPh>
    <rPh sb="29" eb="30">
      <t>ダイ</t>
    </rPh>
    <rPh sb="30" eb="32">
      <t>サンシャ</t>
    </rPh>
    <rPh sb="32" eb="34">
      <t>シュッシ</t>
    </rPh>
    <rPh sb="41" eb="43">
      <t>キニュウ</t>
    </rPh>
    <phoneticPr fontId="2"/>
  </si>
  <si>
    <t>注５　「出資者の役割」には、各出資者の本事業において実施する業務名を記載してください。</t>
    <rPh sb="0" eb="1">
      <t>チュウ</t>
    </rPh>
    <rPh sb="4" eb="6">
      <t>シュッシ</t>
    </rPh>
    <rPh sb="6" eb="7">
      <t>シャ</t>
    </rPh>
    <rPh sb="8" eb="10">
      <t>ヤクワリ</t>
    </rPh>
    <rPh sb="14" eb="15">
      <t>カク</t>
    </rPh>
    <rPh sb="15" eb="18">
      <t>シュッシシャ</t>
    </rPh>
    <rPh sb="19" eb="20">
      <t>ホン</t>
    </rPh>
    <rPh sb="20" eb="22">
      <t>ジギョウ</t>
    </rPh>
    <rPh sb="26" eb="28">
      <t>ジッシ</t>
    </rPh>
    <rPh sb="30" eb="32">
      <t>ギョウム</t>
    </rPh>
    <rPh sb="32" eb="33">
      <t>メイ</t>
    </rPh>
    <rPh sb="34" eb="36">
      <t>キサイ</t>
    </rPh>
    <phoneticPr fontId="2"/>
  </si>
  <si>
    <t>注６　「借入金利」には、具体的な金利水準（小数点第三位まで、例：○．○○○％）を記入してください。</t>
    <rPh sb="0" eb="1">
      <t>チュウ</t>
    </rPh>
    <rPh sb="4" eb="6">
      <t>カリイレ</t>
    </rPh>
    <rPh sb="6" eb="8">
      <t>キンリ</t>
    </rPh>
    <rPh sb="12" eb="15">
      <t>グタイテキ</t>
    </rPh>
    <rPh sb="16" eb="18">
      <t>キンリ</t>
    </rPh>
    <rPh sb="18" eb="20">
      <t>スイジュン</t>
    </rPh>
    <rPh sb="21" eb="24">
      <t>ショウスウテン</t>
    </rPh>
    <rPh sb="24" eb="25">
      <t>ダイ</t>
    </rPh>
    <rPh sb="25" eb="27">
      <t>サンイ</t>
    </rPh>
    <rPh sb="30" eb="31">
      <t>レイ</t>
    </rPh>
    <rPh sb="40" eb="42">
      <t>キニュウ</t>
    </rPh>
    <phoneticPr fontId="2"/>
  </si>
  <si>
    <t>固定・変動</t>
    <rPh sb="0" eb="2">
      <t>コテイ</t>
    </rPh>
    <rPh sb="3" eb="5">
      <t>ヘンドウ</t>
    </rPh>
    <phoneticPr fontId="2"/>
  </si>
  <si>
    <t>その他条件</t>
    <rPh sb="2" eb="3">
      <t>タ</t>
    </rPh>
    <rPh sb="3" eb="5">
      <t>ジョウケン</t>
    </rPh>
    <phoneticPr fontId="2"/>
  </si>
  <si>
    <t>注７　「借入金の種類」には、「建中ローン」、「消費税ローン」、「長期ローン」等の別を記載してください。</t>
    <rPh sb="0" eb="1">
      <t>チュウ</t>
    </rPh>
    <rPh sb="4" eb="6">
      <t>カリイレ</t>
    </rPh>
    <rPh sb="6" eb="7">
      <t>キン</t>
    </rPh>
    <rPh sb="8" eb="10">
      <t>シュルイ</t>
    </rPh>
    <rPh sb="15" eb="16">
      <t>ケン</t>
    </rPh>
    <rPh sb="16" eb="17">
      <t>チュウ</t>
    </rPh>
    <rPh sb="23" eb="26">
      <t>ショウヒゼイ</t>
    </rPh>
    <rPh sb="32" eb="34">
      <t>チョウキ</t>
    </rPh>
    <rPh sb="38" eb="39">
      <t>トウ</t>
    </rPh>
    <rPh sb="40" eb="41">
      <t>ベツ</t>
    </rPh>
    <rPh sb="42" eb="44">
      <t>キサイ</t>
    </rPh>
    <phoneticPr fontId="2"/>
  </si>
  <si>
    <t>（様式6-20）</t>
    <rPh sb="1" eb="3">
      <t>ヨウシキ</t>
    </rPh>
    <phoneticPr fontId="2"/>
  </si>
  <si>
    <t>長期収支計画</t>
    <rPh sb="0" eb="2">
      <t>チョウキ</t>
    </rPh>
    <rPh sb="2" eb="4">
      <t>シュウシ</t>
    </rPh>
    <rPh sb="4" eb="6">
      <t>ケイカク</t>
    </rPh>
    <phoneticPr fontId="2"/>
  </si>
  <si>
    <t>売上高</t>
    <rPh sb="0" eb="2">
      <t>ウリアゲ</t>
    </rPh>
    <rPh sb="2" eb="3">
      <t>ダカ</t>
    </rPh>
    <phoneticPr fontId="2"/>
  </si>
  <si>
    <t>サービス対価収入</t>
    <rPh sb="4" eb="6">
      <t>タイカ</t>
    </rPh>
    <rPh sb="6" eb="8">
      <t>シュウニュウ</t>
    </rPh>
    <phoneticPr fontId="2"/>
  </si>
  <si>
    <t>建中払い分（A-1）</t>
    <rPh sb="0" eb="1">
      <t>ケン</t>
    </rPh>
    <rPh sb="1" eb="2">
      <t>チュウ</t>
    </rPh>
    <rPh sb="2" eb="3">
      <t>バラ</t>
    </rPh>
    <rPh sb="4" eb="5">
      <t>ブン</t>
    </rPh>
    <phoneticPr fontId="2"/>
  </si>
  <si>
    <t>割賦元本（A-2）</t>
    <rPh sb="0" eb="2">
      <t>カップ</t>
    </rPh>
    <rPh sb="2" eb="4">
      <t>ガンポン</t>
    </rPh>
    <phoneticPr fontId="2"/>
  </si>
  <si>
    <t>施設整備の対価（A)</t>
    <rPh sb="0" eb="2">
      <t>シセツ</t>
    </rPh>
    <rPh sb="2" eb="4">
      <t>セイビ</t>
    </rPh>
    <rPh sb="5" eb="7">
      <t>タイカ</t>
    </rPh>
    <phoneticPr fontId="2"/>
  </si>
  <si>
    <t>割賦金利（A-3）</t>
    <rPh sb="0" eb="2">
      <t>カップ</t>
    </rPh>
    <rPh sb="2" eb="4">
      <t>キンリ</t>
    </rPh>
    <phoneticPr fontId="2"/>
  </si>
  <si>
    <t>開業準備の対価（B）</t>
    <rPh sb="0" eb="2">
      <t>カイギョウ</t>
    </rPh>
    <rPh sb="2" eb="4">
      <t>ジュンビ</t>
    </rPh>
    <rPh sb="5" eb="7">
      <t>タイカ</t>
    </rPh>
    <phoneticPr fontId="2"/>
  </si>
  <si>
    <t>運営の対価（C）</t>
    <rPh sb="0" eb="2">
      <t>ウンエイ</t>
    </rPh>
    <rPh sb="3" eb="5">
      <t>タイカ</t>
    </rPh>
    <phoneticPr fontId="2"/>
  </si>
  <si>
    <t>維持管理の対価（D）</t>
    <rPh sb="0" eb="2">
      <t>イジ</t>
    </rPh>
    <rPh sb="2" eb="4">
      <t>カンリ</t>
    </rPh>
    <rPh sb="5" eb="7">
      <t>タイカ</t>
    </rPh>
    <phoneticPr fontId="2"/>
  </si>
  <si>
    <t>光熱水費の対価（E）</t>
    <rPh sb="0" eb="2">
      <t>コウネツ</t>
    </rPh>
    <rPh sb="2" eb="3">
      <t>スイ</t>
    </rPh>
    <rPh sb="3" eb="4">
      <t>ヒ</t>
    </rPh>
    <rPh sb="5" eb="7">
      <t>タイカ</t>
    </rPh>
    <phoneticPr fontId="2"/>
  </si>
  <si>
    <t>その他の対価（F）</t>
    <rPh sb="2" eb="3">
      <t>タ</t>
    </rPh>
    <rPh sb="4" eb="6">
      <t>タイカ</t>
    </rPh>
    <phoneticPr fontId="2"/>
  </si>
  <si>
    <t>文化芸術事業収入</t>
    <rPh sb="0" eb="2">
      <t>ブンカ</t>
    </rPh>
    <rPh sb="2" eb="4">
      <t>ゲイジュツ</t>
    </rPh>
    <rPh sb="4" eb="6">
      <t>ジギョウ</t>
    </rPh>
    <rPh sb="6" eb="8">
      <t>シュウニュウ</t>
    </rPh>
    <phoneticPr fontId="2"/>
  </si>
  <si>
    <t>鑑賞型</t>
    <rPh sb="0" eb="2">
      <t>カンショウ</t>
    </rPh>
    <rPh sb="2" eb="3">
      <t>ガタ</t>
    </rPh>
    <phoneticPr fontId="2"/>
  </si>
  <si>
    <t>普及型</t>
    <rPh sb="0" eb="3">
      <t>フキュウガタ</t>
    </rPh>
    <phoneticPr fontId="2"/>
  </si>
  <si>
    <t>参加型</t>
    <rPh sb="0" eb="3">
      <t>サンカガタ</t>
    </rPh>
    <phoneticPr fontId="2"/>
  </si>
  <si>
    <t>（　　　　　　）</t>
    <phoneticPr fontId="2"/>
  </si>
  <si>
    <t>貸館収入</t>
    <rPh sb="0" eb="2">
      <t>カシカン</t>
    </rPh>
    <rPh sb="2" eb="4">
      <t>シュウニュウ</t>
    </rPh>
    <phoneticPr fontId="2"/>
  </si>
  <si>
    <t>附帯設備利用料金</t>
    <rPh sb="0" eb="2">
      <t>フタイ</t>
    </rPh>
    <rPh sb="2" eb="4">
      <t>セツビ</t>
    </rPh>
    <rPh sb="4" eb="6">
      <t>リヨウ</t>
    </rPh>
    <rPh sb="6" eb="8">
      <t>リョウキン</t>
    </rPh>
    <phoneticPr fontId="2"/>
  </si>
  <si>
    <t>駐車場利用料金</t>
    <rPh sb="0" eb="2">
      <t>チュウシャ</t>
    </rPh>
    <rPh sb="2" eb="3">
      <t>ジョウ</t>
    </rPh>
    <rPh sb="3" eb="5">
      <t>リヨウ</t>
    </rPh>
    <rPh sb="5" eb="7">
      <t>リョウキン</t>
    </rPh>
    <phoneticPr fontId="2"/>
  </si>
  <si>
    <t>（　　　　　　）</t>
    <phoneticPr fontId="2"/>
  </si>
  <si>
    <t>付帯事業収入</t>
    <rPh sb="0" eb="2">
      <t>フタイ</t>
    </rPh>
    <rPh sb="2" eb="4">
      <t>ジギョウ</t>
    </rPh>
    <rPh sb="4" eb="6">
      <t>シュウニュウ</t>
    </rPh>
    <phoneticPr fontId="2"/>
  </si>
  <si>
    <t>営業費用</t>
    <rPh sb="0" eb="2">
      <t>エイギョウ</t>
    </rPh>
    <rPh sb="2" eb="4">
      <t>ヒヨウ</t>
    </rPh>
    <phoneticPr fontId="2"/>
  </si>
  <si>
    <t>施設原価</t>
    <rPh sb="0" eb="2">
      <t>シセツ</t>
    </rPh>
    <rPh sb="2" eb="4">
      <t>ゲンカ</t>
    </rPh>
    <phoneticPr fontId="2"/>
  </si>
  <si>
    <t>建中払い対象分</t>
    <rPh sb="0" eb="1">
      <t>ケン</t>
    </rPh>
    <rPh sb="1" eb="2">
      <t>チュウ</t>
    </rPh>
    <rPh sb="2" eb="3">
      <t>バラ</t>
    </rPh>
    <rPh sb="4" eb="6">
      <t>タイショウ</t>
    </rPh>
    <rPh sb="6" eb="7">
      <t>ブン</t>
    </rPh>
    <phoneticPr fontId="2"/>
  </si>
  <si>
    <t>割賦対象分</t>
    <rPh sb="0" eb="2">
      <t>カップ</t>
    </rPh>
    <rPh sb="2" eb="4">
      <t>タイショウ</t>
    </rPh>
    <rPh sb="4" eb="5">
      <t>ブン</t>
    </rPh>
    <phoneticPr fontId="2"/>
  </si>
  <si>
    <t>開業準備業務費</t>
    <rPh sb="0" eb="2">
      <t>カイギョウ</t>
    </rPh>
    <rPh sb="2" eb="4">
      <t>ジュンビ</t>
    </rPh>
    <rPh sb="4" eb="6">
      <t>ギョウム</t>
    </rPh>
    <rPh sb="6" eb="7">
      <t>ヒ</t>
    </rPh>
    <phoneticPr fontId="2"/>
  </si>
  <si>
    <t>運営業務費</t>
    <rPh sb="0" eb="2">
      <t>ウンエイ</t>
    </rPh>
    <rPh sb="2" eb="4">
      <t>ギョウム</t>
    </rPh>
    <rPh sb="4" eb="5">
      <t>ヒ</t>
    </rPh>
    <phoneticPr fontId="2"/>
  </si>
  <si>
    <t>維持管理業務費</t>
    <rPh sb="0" eb="2">
      <t>イジ</t>
    </rPh>
    <rPh sb="2" eb="4">
      <t>カンリ</t>
    </rPh>
    <rPh sb="4" eb="6">
      <t>ギョウム</t>
    </rPh>
    <rPh sb="6" eb="7">
      <t>ヒ</t>
    </rPh>
    <phoneticPr fontId="2"/>
  </si>
  <si>
    <t>修繕更新業務費</t>
    <rPh sb="0" eb="2">
      <t>シュウゼン</t>
    </rPh>
    <rPh sb="2" eb="4">
      <t>コウシン</t>
    </rPh>
    <rPh sb="4" eb="6">
      <t>ギョウム</t>
    </rPh>
    <rPh sb="6" eb="7">
      <t>ヒ</t>
    </rPh>
    <phoneticPr fontId="2"/>
  </si>
  <si>
    <t>維持管理（D-1）</t>
    <rPh sb="0" eb="2">
      <t>イジ</t>
    </rPh>
    <rPh sb="2" eb="4">
      <t>カンリ</t>
    </rPh>
    <phoneticPr fontId="2"/>
  </si>
  <si>
    <t>修繕更新（D-2）</t>
    <rPh sb="0" eb="2">
      <t>シュウゼン</t>
    </rPh>
    <rPh sb="2" eb="4">
      <t>コウシン</t>
    </rPh>
    <phoneticPr fontId="2"/>
  </si>
  <si>
    <t>営業利益</t>
    <rPh sb="0" eb="2">
      <t>エイギョウ</t>
    </rPh>
    <rPh sb="2" eb="4">
      <t>リエキ</t>
    </rPh>
    <phoneticPr fontId="2"/>
  </si>
  <si>
    <t>営業外費用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</si>
  <si>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</si>
  <si>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>（　　　　　　　　）</t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</si>
  <si>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</si>
  <si>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</si>
  <si>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</si>
  <si>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2"/>
  </si>
  <si>
    <t>法人税等</t>
    <rPh sb="0" eb="3">
      <t>ホウジンゼイ</t>
    </rPh>
    <rPh sb="3" eb="4">
      <t>トウ</t>
    </rPh>
    <phoneticPr fontId="2"/>
  </si>
  <si>
    <t>法人税</t>
    <rPh sb="0" eb="3">
      <t>ホウジンゼイ</t>
    </rPh>
    <phoneticPr fontId="2"/>
  </si>
  <si>
    <t>地方法人特別税</t>
    <rPh sb="0" eb="2">
      <t>チホウ</t>
    </rPh>
    <rPh sb="2" eb="4">
      <t>ホウジン</t>
    </rPh>
    <rPh sb="4" eb="6">
      <t>トクベツ</t>
    </rPh>
    <rPh sb="6" eb="7">
      <t>ゼイ</t>
    </rPh>
    <phoneticPr fontId="2"/>
  </si>
  <si>
    <t>地方法人税</t>
    <rPh sb="0" eb="2">
      <t>チホウ</t>
    </rPh>
    <rPh sb="2" eb="5">
      <t>ホウジンゼイ</t>
    </rPh>
    <phoneticPr fontId="2"/>
  </si>
  <si>
    <t>法人事業税</t>
    <rPh sb="0" eb="2">
      <t>ホウジン</t>
    </rPh>
    <rPh sb="2" eb="5">
      <t>ジギョウゼイ</t>
    </rPh>
    <phoneticPr fontId="2"/>
  </si>
  <si>
    <t>法人市民税</t>
    <rPh sb="0" eb="2">
      <t>ホウジン</t>
    </rPh>
    <rPh sb="2" eb="5">
      <t>シミンゼイ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</si>
  <si>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</si>
  <si>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累積税引後当期利益</t>
    <rPh sb="0" eb="2">
      <t>ルイセキ</t>
    </rPh>
    <rPh sb="2" eb="4">
      <t>ゼイビキ</t>
    </rPh>
    <rPh sb="4" eb="5">
      <t>ゴ</t>
    </rPh>
    <rPh sb="5" eb="7">
      <t>トウキ</t>
    </rPh>
    <rPh sb="7" eb="9">
      <t>リエキ</t>
    </rPh>
    <phoneticPr fontId="2"/>
  </si>
  <si>
    <t>１．損益計算書（単位：千円）</t>
    <rPh sb="2" eb="4">
      <t>ソンエキ</t>
    </rPh>
    <rPh sb="4" eb="7">
      <t>ケイサンショ</t>
    </rPh>
    <rPh sb="8" eb="10">
      <t>タンイ</t>
    </rPh>
    <rPh sb="11" eb="13">
      <t>センエン</t>
    </rPh>
    <phoneticPr fontId="2"/>
  </si>
  <si>
    <t>２．利益処分計算書（単位：千円）</t>
    <rPh sb="2" eb="4">
      <t>リエキ</t>
    </rPh>
    <rPh sb="4" eb="6">
      <t>ショブン</t>
    </rPh>
    <rPh sb="6" eb="9">
      <t>ケイサンショ</t>
    </rPh>
    <rPh sb="10" eb="12">
      <t>タンイ</t>
    </rPh>
    <rPh sb="13" eb="15">
      <t>センエン</t>
    </rPh>
    <phoneticPr fontId="2"/>
  </si>
  <si>
    <t>前期繰越利益</t>
    <rPh sb="0" eb="2">
      <t>ゼンキ</t>
    </rPh>
    <rPh sb="2" eb="4">
      <t>クリコシ</t>
    </rPh>
    <rPh sb="4" eb="6">
      <t>リエキ</t>
    </rPh>
    <phoneticPr fontId="2"/>
  </si>
  <si>
    <t>当期未処分利益</t>
    <rPh sb="0" eb="2">
      <t>トウキ</t>
    </rPh>
    <rPh sb="2" eb="5">
      <t>ミショブン</t>
    </rPh>
    <rPh sb="5" eb="7">
      <t>リエキ</t>
    </rPh>
    <phoneticPr fontId="2"/>
  </si>
  <si>
    <t>利益準備金繰入</t>
    <rPh sb="0" eb="2">
      <t>リエキ</t>
    </rPh>
    <rPh sb="2" eb="5">
      <t>ジュンビキン</t>
    </rPh>
    <rPh sb="5" eb="7">
      <t>クリイレ</t>
    </rPh>
    <phoneticPr fontId="2"/>
  </si>
  <si>
    <t>配当支払</t>
    <rPh sb="0" eb="2">
      <t>ハイトウ</t>
    </rPh>
    <rPh sb="2" eb="4">
      <t>シハラ</t>
    </rPh>
    <phoneticPr fontId="2"/>
  </si>
  <si>
    <t>次期繰越損益</t>
    <rPh sb="0" eb="2">
      <t>ジキ</t>
    </rPh>
    <rPh sb="2" eb="4">
      <t>クリコシ</t>
    </rPh>
    <rPh sb="4" eb="6">
      <t>ソンエキ</t>
    </rPh>
    <phoneticPr fontId="2"/>
  </si>
  <si>
    <t>平成33年度</t>
    <rPh sb="0" eb="2">
      <t>ヘイセイ</t>
    </rPh>
    <rPh sb="4" eb="5">
      <t>ネン</t>
    </rPh>
    <rPh sb="5" eb="6">
      <t>ド</t>
    </rPh>
    <phoneticPr fontId="2"/>
  </si>
  <si>
    <t>平成34年度</t>
    <rPh sb="0" eb="2">
      <t>ヘイセイ</t>
    </rPh>
    <rPh sb="4" eb="5">
      <t>ネン</t>
    </rPh>
    <rPh sb="5" eb="6">
      <t>ド</t>
    </rPh>
    <phoneticPr fontId="2"/>
  </si>
  <si>
    <t>平成35年度</t>
    <rPh sb="0" eb="2">
      <t>ヘイセイ</t>
    </rPh>
    <rPh sb="4" eb="5">
      <t>ネン</t>
    </rPh>
    <rPh sb="5" eb="6">
      <t>ド</t>
    </rPh>
    <phoneticPr fontId="2"/>
  </si>
  <si>
    <t>平成36年度</t>
    <rPh sb="0" eb="2">
      <t>ヘイセイ</t>
    </rPh>
    <rPh sb="4" eb="5">
      <t>ネン</t>
    </rPh>
    <rPh sb="5" eb="6">
      <t>ド</t>
    </rPh>
    <phoneticPr fontId="2"/>
  </si>
  <si>
    <t>平成37年度</t>
    <rPh sb="0" eb="2">
      <t>ヘイセイ</t>
    </rPh>
    <rPh sb="4" eb="5">
      <t>ネン</t>
    </rPh>
    <rPh sb="5" eb="6">
      <t>ド</t>
    </rPh>
    <phoneticPr fontId="2"/>
  </si>
  <si>
    <t>平成38年度</t>
    <rPh sb="0" eb="2">
      <t>ヘイセイ</t>
    </rPh>
    <rPh sb="4" eb="5">
      <t>ネン</t>
    </rPh>
    <rPh sb="5" eb="6">
      <t>ド</t>
    </rPh>
    <phoneticPr fontId="2"/>
  </si>
  <si>
    <t>平成39年度</t>
    <rPh sb="0" eb="2">
      <t>ヘイセイ</t>
    </rPh>
    <rPh sb="4" eb="5">
      <t>ネン</t>
    </rPh>
    <rPh sb="5" eb="6">
      <t>ド</t>
    </rPh>
    <phoneticPr fontId="2"/>
  </si>
  <si>
    <t>平成40年度</t>
    <rPh sb="0" eb="2">
      <t>ヘイセイ</t>
    </rPh>
    <rPh sb="4" eb="5">
      <t>ネン</t>
    </rPh>
    <rPh sb="5" eb="6">
      <t>ド</t>
    </rPh>
    <phoneticPr fontId="2"/>
  </si>
  <si>
    <t>平成41年度</t>
    <rPh sb="0" eb="2">
      <t>ヘイセイ</t>
    </rPh>
    <rPh sb="4" eb="5">
      <t>ネン</t>
    </rPh>
    <rPh sb="5" eb="6">
      <t>ド</t>
    </rPh>
    <phoneticPr fontId="2"/>
  </si>
  <si>
    <t>平成42年度</t>
    <rPh sb="0" eb="2">
      <t>ヘイセイ</t>
    </rPh>
    <rPh sb="4" eb="5">
      <t>ネン</t>
    </rPh>
    <rPh sb="5" eb="6">
      <t>ド</t>
    </rPh>
    <phoneticPr fontId="2"/>
  </si>
  <si>
    <t>平成43年度</t>
    <rPh sb="0" eb="2">
      <t>ヘイセイ</t>
    </rPh>
    <rPh sb="4" eb="5">
      <t>ネン</t>
    </rPh>
    <rPh sb="5" eb="6">
      <t>ド</t>
    </rPh>
    <phoneticPr fontId="2"/>
  </si>
  <si>
    <t>平成44年度</t>
    <rPh sb="0" eb="2">
      <t>ヘイセイ</t>
    </rPh>
    <rPh sb="4" eb="5">
      <t>ネン</t>
    </rPh>
    <rPh sb="5" eb="6">
      <t>ド</t>
    </rPh>
    <phoneticPr fontId="2"/>
  </si>
  <si>
    <t>平成45年度</t>
    <rPh sb="0" eb="2">
      <t>ヘイセイ</t>
    </rPh>
    <rPh sb="4" eb="5">
      <t>ネン</t>
    </rPh>
    <rPh sb="5" eb="6">
      <t>ド</t>
    </rPh>
    <phoneticPr fontId="2"/>
  </si>
  <si>
    <t>３．キャッシュフロー計算書（単位：千円）</t>
    <rPh sb="10" eb="13">
      <t>ケイサンショ</t>
    </rPh>
    <rPh sb="14" eb="16">
      <t>タンイ</t>
    </rPh>
    <rPh sb="17" eb="19">
      <t>センエン</t>
    </rPh>
    <phoneticPr fontId="2"/>
  </si>
  <si>
    <t>キャッシュ・イン</t>
    <phoneticPr fontId="2"/>
  </si>
  <si>
    <t>資本金</t>
    <rPh sb="0" eb="3">
      <t>シホンキン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</si>
  <si>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</si>
  <si>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</si>
  <si>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割賦払い対象分</t>
    <rPh sb="0" eb="2">
      <t>カップ</t>
    </rPh>
    <rPh sb="2" eb="3">
      <t>バラ</t>
    </rPh>
    <rPh sb="4" eb="6">
      <t>タイショウ</t>
    </rPh>
    <rPh sb="6" eb="7">
      <t>ブン</t>
    </rPh>
    <phoneticPr fontId="2"/>
  </si>
  <si>
    <t>キャッシュ・アウト</t>
    <phoneticPr fontId="2"/>
  </si>
  <si>
    <t>施設整備費</t>
    <rPh sb="0" eb="2">
      <t>シセツ</t>
    </rPh>
    <rPh sb="2" eb="4">
      <t>セイビ</t>
    </rPh>
    <rPh sb="4" eb="5">
      <t>ヒ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</si>
  <si>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</si>
  <si>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（その他借入金　　）</t>
    <rPh sb="3" eb="4">
      <t>タ</t>
    </rPh>
    <rPh sb="4" eb="6">
      <t>カリイレ</t>
    </rPh>
    <rPh sb="6" eb="7">
      <t>キン</t>
    </rPh>
    <phoneticPr fontId="2"/>
  </si>
  <si>
    <t>（その他借入金 ）</t>
    <rPh sb="3" eb="4">
      <t>タ</t>
    </rPh>
    <rPh sb="4" eb="7">
      <t>カリイレキン</t>
    </rPh>
    <phoneticPr fontId="2"/>
  </si>
  <si>
    <t>単年度資金収支</t>
    <rPh sb="0" eb="3">
      <t>タンネンド</t>
    </rPh>
    <rPh sb="3" eb="5">
      <t>シキン</t>
    </rPh>
    <rPh sb="5" eb="7">
      <t>シュウシ</t>
    </rPh>
    <phoneticPr fontId="2"/>
  </si>
  <si>
    <t>４．貸借対照表</t>
    <rPh sb="2" eb="7">
      <t>タイシャクタイショウヒョウ</t>
    </rPh>
    <phoneticPr fontId="2"/>
  </si>
  <si>
    <t>資産合計</t>
    <rPh sb="0" eb="2">
      <t>シサン</t>
    </rPh>
    <rPh sb="2" eb="4">
      <t>ゴウケイ</t>
    </rPh>
    <phoneticPr fontId="2"/>
  </si>
  <si>
    <t>流動資産</t>
    <rPh sb="0" eb="2">
      <t>リュウドウ</t>
    </rPh>
    <rPh sb="2" eb="4">
      <t>シサン</t>
    </rPh>
    <phoneticPr fontId="2"/>
  </si>
  <si>
    <t>固定資産</t>
    <rPh sb="0" eb="2">
      <t>コテイ</t>
    </rPh>
    <rPh sb="2" eb="4">
      <t>シサン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</si>
  <si>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</si>
  <si>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流動負債</t>
    <rPh sb="0" eb="2">
      <t>リュウドウ</t>
    </rPh>
    <rPh sb="2" eb="4">
      <t>フサイ</t>
    </rPh>
    <phoneticPr fontId="2"/>
  </si>
  <si>
    <t>固定負債</t>
    <rPh sb="0" eb="2">
      <t>コテイ</t>
    </rPh>
    <rPh sb="2" eb="4">
      <t>フサイ</t>
    </rPh>
    <phoneticPr fontId="2"/>
  </si>
  <si>
    <t>負債合計</t>
    <rPh sb="0" eb="2">
      <t>フサイ</t>
    </rPh>
    <rPh sb="2" eb="4">
      <t>ゴウケイ</t>
    </rPh>
    <phoneticPr fontId="2"/>
  </si>
  <si>
    <t>資本合計</t>
    <rPh sb="0" eb="2">
      <t>シホン</t>
    </rPh>
    <rPh sb="2" eb="4">
      <t>ゴウケイ</t>
    </rPh>
    <phoneticPr fontId="2"/>
  </si>
  <si>
    <t>利益準備金</t>
    <rPh sb="0" eb="2">
      <t>リエキ</t>
    </rPh>
    <rPh sb="2" eb="5">
      <t>ジュンビキン</t>
    </rPh>
    <phoneticPr fontId="2"/>
  </si>
  <si>
    <t>注１　損益計算書、利益処分計算書、キャッシュフロー計算書、貸借対照表を作成してください。</t>
    <rPh sb="0" eb="1">
      <t>チュウ</t>
    </rPh>
    <rPh sb="3" eb="5">
      <t>ソンエキ</t>
    </rPh>
    <rPh sb="5" eb="8">
      <t>ケイサンショ</t>
    </rPh>
    <rPh sb="9" eb="11">
      <t>リエキ</t>
    </rPh>
    <rPh sb="11" eb="13">
      <t>ショブン</t>
    </rPh>
    <rPh sb="13" eb="16">
      <t>ケイサンショ</t>
    </rPh>
    <rPh sb="25" eb="28">
      <t>ケイサンショ</t>
    </rPh>
    <rPh sb="29" eb="31">
      <t>タイシャク</t>
    </rPh>
    <rPh sb="31" eb="34">
      <t>タイショウヒョウ</t>
    </rPh>
    <rPh sb="35" eb="37">
      <t>サクセイ</t>
    </rPh>
    <phoneticPr fontId="2"/>
  </si>
  <si>
    <t>注４　記入欄は適宜調整してください。また、付帯事業に係る収入、支出、投資及び資金調達が、明確に区分できるよう調整してください。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rPh sb="21" eb="23">
      <t>フタイ</t>
    </rPh>
    <rPh sb="23" eb="25">
      <t>ジギョウ</t>
    </rPh>
    <rPh sb="26" eb="27">
      <t>カカ</t>
    </rPh>
    <rPh sb="28" eb="30">
      <t>シュウニュウ</t>
    </rPh>
    <rPh sb="31" eb="33">
      <t>シシュツ</t>
    </rPh>
    <rPh sb="34" eb="36">
      <t>トウシ</t>
    </rPh>
    <rPh sb="36" eb="37">
      <t>オヨ</t>
    </rPh>
    <rPh sb="38" eb="40">
      <t>シキン</t>
    </rPh>
    <rPh sb="40" eb="42">
      <t>チョウタツ</t>
    </rPh>
    <rPh sb="44" eb="46">
      <t>メイカク</t>
    </rPh>
    <rPh sb="47" eb="49">
      <t>クブン</t>
    </rPh>
    <rPh sb="54" eb="56">
      <t>チョウセイ</t>
    </rPh>
    <phoneticPr fontId="2"/>
  </si>
  <si>
    <t>付帯事業に要する費用</t>
    <rPh sb="0" eb="2">
      <t>フタイ</t>
    </rPh>
    <rPh sb="2" eb="4">
      <t>ジギョウ</t>
    </rPh>
    <rPh sb="5" eb="6">
      <t>ヨウ</t>
    </rPh>
    <rPh sb="8" eb="10">
      <t>ヒヨウ</t>
    </rPh>
    <phoneticPr fontId="2"/>
  </si>
  <si>
    <t>１．舞台大道具備品</t>
    <rPh sb="2" eb="4">
      <t>ブタイ</t>
    </rPh>
    <rPh sb="4" eb="7">
      <t>オオドウグ</t>
    </rPh>
    <rPh sb="7" eb="9">
      <t>ビヒン</t>
    </rPh>
    <phoneticPr fontId="2"/>
  </si>
  <si>
    <t>No.</t>
    <phoneticPr fontId="2"/>
  </si>
  <si>
    <t>名称</t>
    <rPh sb="0" eb="2">
      <t>メイショウ</t>
    </rPh>
    <phoneticPr fontId="2"/>
  </si>
  <si>
    <t>寸法</t>
    <rPh sb="0" eb="2">
      <t>スンポウ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</si>
  <si>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</si>
  <si>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</si>
  <si>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多目的室</t>
    <rPh sb="0" eb="3">
      <t>タモクテキ</t>
    </rPh>
    <rPh sb="3" eb="4">
      <t>シツ</t>
    </rPh>
    <phoneticPr fontId="2"/>
  </si>
  <si>
    <t>提案</t>
    <rPh sb="0" eb="2">
      <t>テイアン</t>
    </rPh>
    <phoneticPr fontId="2"/>
  </si>
  <si>
    <t>価格</t>
    <rPh sb="0" eb="2">
      <t>カカク</t>
    </rPh>
    <phoneticPr fontId="2"/>
  </si>
  <si>
    <t>主な仕様</t>
    <rPh sb="0" eb="1">
      <t>オモ</t>
    </rPh>
    <rPh sb="2" eb="4">
      <t>シヨウ</t>
    </rPh>
    <phoneticPr fontId="2"/>
  </si>
  <si>
    <t>メーカー名</t>
    <rPh sb="4" eb="5">
      <t>メイ</t>
    </rPh>
    <phoneticPr fontId="2"/>
  </si>
  <si>
    <t>品番等</t>
    <rPh sb="0" eb="2">
      <t>ヒンバン</t>
    </rPh>
    <rPh sb="2" eb="3">
      <t>トウ</t>
    </rPh>
    <phoneticPr fontId="2"/>
  </si>
  <si>
    <t>1212×1818×121</t>
  </si>
  <si>
    <t>909×1818×121</t>
  </si>
  <si>
    <t>1818×1818×121</t>
  </si>
  <si>
    <t>909×909×121</t>
  </si>
  <si>
    <t>1818×727</t>
  </si>
  <si>
    <t>1212×727</t>
  </si>
  <si>
    <t>909×727</t>
  </si>
  <si>
    <t>1212×515</t>
  </si>
  <si>
    <t>909×515</t>
  </si>
  <si>
    <t>303×515×181</t>
  </si>
  <si>
    <t>303×333×181</t>
  </si>
  <si>
    <t>90×90×303</t>
  </si>
  <si>
    <t>68×30×24</t>
  </si>
  <si>
    <t>1212×1818</t>
  </si>
  <si>
    <t>909×1818</t>
  </si>
  <si>
    <t>1818×1818</t>
  </si>
  <si>
    <t>(1)平台系備品</t>
    <rPh sb="3" eb="5">
      <t>ヒラダイ</t>
    </rPh>
    <rPh sb="5" eb="6">
      <t>ケイ</t>
    </rPh>
    <rPh sb="6" eb="8">
      <t>ビヒン</t>
    </rPh>
    <phoneticPr fontId="2"/>
  </si>
  <si>
    <t>(2)伝統芸能系備品</t>
    <rPh sb="3" eb="5">
      <t>デントウ</t>
    </rPh>
    <rPh sb="5" eb="7">
      <t>ゲイノウ</t>
    </rPh>
    <rPh sb="7" eb="8">
      <t>ケイ</t>
    </rPh>
    <rPh sb="8" eb="10">
      <t>ビヒン</t>
    </rPh>
    <phoneticPr fontId="2"/>
  </si>
  <si>
    <t>3636×909</t>
  </si>
  <si>
    <t>L＝3636</t>
  </si>
  <si>
    <t>開帳場</t>
  </si>
  <si>
    <t>909×1212×121</t>
  </si>
  <si>
    <t>1212×2727×121</t>
  </si>
  <si>
    <t>H＝4545</t>
  </si>
  <si>
    <t>5151×4545、3030×4545</t>
  </si>
  <si>
    <t>545×3600</t>
  </si>
  <si>
    <t>1720×3600</t>
  </si>
  <si>
    <t>所作台</t>
    <rPh sb="0" eb="2">
      <t>ショサ</t>
    </rPh>
    <rPh sb="2" eb="3">
      <t>ダイ</t>
    </rPh>
    <phoneticPr fontId="2"/>
  </si>
  <si>
    <t>台</t>
    <rPh sb="0" eb="1">
      <t>ダイ</t>
    </rPh>
    <phoneticPr fontId="2"/>
  </si>
  <si>
    <t>所作台運搬台車</t>
    <rPh sb="0" eb="2">
      <t>ショサ</t>
    </rPh>
    <rPh sb="2" eb="3">
      <t>ダイ</t>
    </rPh>
    <rPh sb="3" eb="5">
      <t>ウンパン</t>
    </rPh>
    <rPh sb="5" eb="7">
      <t>ダイシャ</t>
    </rPh>
    <phoneticPr fontId="2"/>
  </si>
  <si>
    <t>化粧框</t>
    <rPh sb="0" eb="2">
      <t>ケショウ</t>
    </rPh>
    <rPh sb="2" eb="3">
      <t>カマチ</t>
    </rPh>
    <phoneticPr fontId="2"/>
  </si>
  <si>
    <t>花道用所作台</t>
    <rPh sb="0" eb="2">
      <t>ハナミチ</t>
    </rPh>
    <rPh sb="2" eb="3">
      <t>ヨウ</t>
    </rPh>
    <rPh sb="3" eb="5">
      <t>ショサ</t>
    </rPh>
    <rPh sb="5" eb="6">
      <t>ダイ</t>
    </rPh>
    <phoneticPr fontId="2"/>
  </si>
  <si>
    <t>仮設花道</t>
    <rPh sb="0" eb="2">
      <t>カセツ</t>
    </rPh>
    <rPh sb="2" eb="4">
      <t>ハナミチ</t>
    </rPh>
    <phoneticPr fontId="2"/>
  </si>
  <si>
    <t>特注</t>
    <rPh sb="0" eb="2">
      <t>トクチュウ</t>
    </rPh>
    <phoneticPr fontId="2"/>
  </si>
  <si>
    <t>式</t>
    <rPh sb="0" eb="1">
      <t>シキ</t>
    </rPh>
    <phoneticPr fontId="2"/>
  </si>
  <si>
    <t>仮設鳥屋</t>
    <rPh sb="0" eb="2">
      <t>カセツ</t>
    </rPh>
    <rPh sb="2" eb="3">
      <t>トリ</t>
    </rPh>
    <rPh sb="3" eb="4">
      <t>ヤ</t>
    </rPh>
    <phoneticPr fontId="2"/>
  </si>
  <si>
    <t>松羽目</t>
    <rPh sb="0" eb="1">
      <t>マツ</t>
    </rPh>
    <rPh sb="1" eb="3">
      <t>ハメ</t>
    </rPh>
    <phoneticPr fontId="2"/>
  </si>
  <si>
    <t>枚</t>
    <rPh sb="0" eb="1">
      <t>マイ</t>
    </rPh>
    <phoneticPr fontId="2"/>
  </si>
  <si>
    <t>竹羽目</t>
    <rPh sb="0" eb="1">
      <t>タケ</t>
    </rPh>
    <rPh sb="1" eb="2">
      <t>ハネ</t>
    </rPh>
    <rPh sb="2" eb="3">
      <t>メ</t>
    </rPh>
    <phoneticPr fontId="2"/>
  </si>
  <si>
    <t>対</t>
    <rPh sb="0" eb="1">
      <t>タイ</t>
    </rPh>
    <phoneticPr fontId="2"/>
  </si>
  <si>
    <t>日舞囲い</t>
    <rPh sb="0" eb="2">
      <t>ニチブ</t>
    </rPh>
    <rPh sb="2" eb="3">
      <t>カコ</t>
    </rPh>
    <phoneticPr fontId="2"/>
  </si>
  <si>
    <t>高座用座布団</t>
    <rPh sb="0" eb="2">
      <t>コウザ</t>
    </rPh>
    <rPh sb="2" eb="3">
      <t>ヨウ</t>
    </rPh>
    <rPh sb="3" eb="6">
      <t>ザブトン</t>
    </rPh>
    <phoneticPr fontId="2"/>
  </si>
  <si>
    <t>長座布団</t>
    <rPh sb="0" eb="1">
      <t>ナガ</t>
    </rPh>
    <rPh sb="1" eb="4">
      <t>ザブトン</t>
    </rPh>
    <phoneticPr fontId="2"/>
  </si>
  <si>
    <t>緋毛氈</t>
    <rPh sb="0" eb="1">
      <t>ヒ</t>
    </rPh>
    <rPh sb="1" eb="3">
      <t>モウセン</t>
    </rPh>
    <phoneticPr fontId="2"/>
  </si>
  <si>
    <t>バレエ用シート</t>
    <rPh sb="3" eb="4">
      <t>ヨウ</t>
    </rPh>
    <phoneticPr fontId="2"/>
  </si>
  <si>
    <t>1820×13000</t>
  </si>
  <si>
    <t>バレエ用シート運搬車</t>
    <rPh sb="3" eb="4">
      <t>ヨウ</t>
    </rPh>
    <rPh sb="7" eb="10">
      <t>ウンパンシャ</t>
    </rPh>
    <phoneticPr fontId="2"/>
  </si>
  <si>
    <t>950×1220</t>
  </si>
  <si>
    <t>ドライアイスマシン</t>
  </si>
  <si>
    <t>紗幕</t>
    <rPh sb="0" eb="1">
      <t>シャ</t>
    </rPh>
    <rPh sb="1" eb="2">
      <t>マク</t>
    </rPh>
    <phoneticPr fontId="2"/>
  </si>
  <si>
    <t>16000×10000</t>
  </si>
  <si>
    <t>地絣</t>
    <rPh sb="0" eb="1">
      <t>チ</t>
    </rPh>
    <rPh sb="1" eb="2">
      <t>カスリ</t>
    </rPh>
    <phoneticPr fontId="2"/>
  </si>
  <si>
    <t>20000×10000</t>
  </si>
  <si>
    <t>上敷ゴザ</t>
    <rPh sb="0" eb="2">
      <t>ウワジ</t>
    </rPh>
    <phoneticPr fontId="2"/>
  </si>
  <si>
    <t>900×3600</t>
  </si>
  <si>
    <t>本</t>
    <rPh sb="0" eb="1">
      <t>ホン</t>
    </rPh>
    <phoneticPr fontId="2"/>
  </si>
  <si>
    <t>(3)演出・敷物系備品</t>
    <rPh sb="3" eb="5">
      <t>エンシュツ</t>
    </rPh>
    <rPh sb="6" eb="8">
      <t>シキモノ</t>
    </rPh>
    <rPh sb="8" eb="9">
      <t>ケイ</t>
    </rPh>
    <rPh sb="9" eb="11">
      <t>ビヒン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</si>
  <si>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</si>
  <si>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</si>
  <si>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小計③</t>
    <rPh sb="0" eb="2">
      <t>ショウケイ</t>
    </rPh>
    <phoneticPr fontId="2"/>
  </si>
  <si>
    <t>(4)工具・メンテナンス備品</t>
    <rPh sb="3" eb="5">
      <t>コウグ</t>
    </rPh>
    <rPh sb="12" eb="14">
      <t>ビヒン</t>
    </rPh>
    <phoneticPr fontId="2"/>
  </si>
  <si>
    <t>人形立</t>
    <rPh sb="0" eb="2">
      <t>ニンギョウ</t>
    </rPh>
    <rPh sb="2" eb="3">
      <t>ダ</t>
    </rPh>
    <phoneticPr fontId="2"/>
  </si>
  <si>
    <t>自在ウェイト</t>
    <rPh sb="0" eb="2">
      <t>ジザイ</t>
    </rPh>
    <phoneticPr fontId="2"/>
  </si>
  <si>
    <t>10kg</t>
  </si>
  <si>
    <t>個</t>
    <rPh sb="0" eb="1">
      <t>コ</t>
    </rPh>
    <phoneticPr fontId="2"/>
  </si>
  <si>
    <t>脚立</t>
    <rPh sb="0" eb="2">
      <t>キャタツ</t>
    </rPh>
    <phoneticPr fontId="2"/>
  </si>
  <si>
    <t>H=2700</t>
  </si>
  <si>
    <t>H=1800</t>
  </si>
  <si>
    <t>介錯棒</t>
    <rPh sb="0" eb="2">
      <t>カイシャク</t>
    </rPh>
    <rPh sb="2" eb="3">
      <t>ボウ</t>
    </rPh>
    <phoneticPr fontId="2"/>
  </si>
  <si>
    <t>L=7000</t>
  </si>
  <si>
    <t>蛇口マニラロープ</t>
    <rPh sb="0" eb="2">
      <t>ジャグチ</t>
    </rPh>
    <phoneticPr fontId="2"/>
  </si>
  <si>
    <t>φ12×10000</t>
  </si>
  <si>
    <t>ナスカン付ワイヤーロープ</t>
    <rPh sb="4" eb="5">
      <t>ツキ</t>
    </rPh>
    <phoneticPr fontId="2"/>
  </si>
  <si>
    <t>φ2×10000</t>
  </si>
  <si>
    <t>高所作業台</t>
    <rPh sb="0" eb="2">
      <t>コウショ</t>
    </rPh>
    <rPh sb="2" eb="4">
      <t>サギョウ</t>
    </rPh>
    <rPh sb="4" eb="5">
      <t>ダイ</t>
    </rPh>
    <phoneticPr fontId="2"/>
  </si>
  <si>
    <t>H=10m</t>
  </si>
  <si>
    <t>移動式姿見</t>
    <rPh sb="0" eb="2">
      <t>イドウ</t>
    </rPh>
    <rPh sb="2" eb="3">
      <t>シキ</t>
    </rPh>
    <rPh sb="3" eb="5">
      <t>スガタミ</t>
    </rPh>
    <phoneticPr fontId="2"/>
  </si>
  <si>
    <t>W750×H1600</t>
  </si>
  <si>
    <t>(5)式典用備品</t>
    <rPh sb="3" eb="6">
      <t>シキテンヨウ</t>
    </rPh>
    <rPh sb="6" eb="8">
      <t>ビヒン</t>
    </rPh>
    <phoneticPr fontId="2"/>
  </si>
  <si>
    <t>ステージ階段</t>
    <rPh sb="4" eb="6">
      <t>カイダン</t>
    </rPh>
    <phoneticPr fontId="2"/>
  </si>
  <si>
    <t>909×H600</t>
  </si>
  <si>
    <t>司会者台</t>
    <rPh sb="0" eb="3">
      <t>シカイシャ</t>
    </rPh>
    <rPh sb="3" eb="4">
      <t>ダイ</t>
    </rPh>
    <phoneticPr fontId="2"/>
  </si>
  <si>
    <t>800×600×1050</t>
  </si>
  <si>
    <t>金屏風</t>
    <rPh sb="0" eb="1">
      <t>キン</t>
    </rPh>
    <rPh sb="1" eb="3">
      <t>ビョウブ</t>
    </rPh>
    <phoneticPr fontId="2"/>
  </si>
  <si>
    <t>2424×727×6曲</t>
    <rPh sb="10" eb="11">
      <t>キョク</t>
    </rPh>
    <phoneticPr fontId="2"/>
  </si>
  <si>
    <t>双</t>
    <rPh sb="0" eb="1">
      <t>ソウ</t>
    </rPh>
    <phoneticPr fontId="2"/>
  </si>
  <si>
    <t>1200×1800</t>
  </si>
  <si>
    <t>つり看板</t>
    <rPh sb="2" eb="4">
      <t>カンバン</t>
    </rPh>
    <phoneticPr fontId="2"/>
  </si>
  <si>
    <t>900×700</t>
  </si>
  <si>
    <t>プログラムスタンド</t>
  </si>
  <si>
    <t>H=1500</t>
  </si>
  <si>
    <t>注１　各欄は提案に応じて適宜調整してください。</t>
    <rPh sb="0" eb="1">
      <t>チュウ</t>
    </rPh>
    <rPh sb="3" eb="4">
      <t>カク</t>
    </rPh>
    <rPh sb="4" eb="5">
      <t>ラン</t>
    </rPh>
    <rPh sb="6" eb="8">
      <t>テイアン</t>
    </rPh>
    <rPh sb="9" eb="10">
      <t>オウ</t>
    </rPh>
    <rPh sb="12" eb="14">
      <t>テキギ</t>
    </rPh>
    <rPh sb="14" eb="16">
      <t>チョウセイ</t>
    </rPh>
    <phoneticPr fontId="2"/>
  </si>
  <si>
    <t>小計④</t>
    <rPh sb="0" eb="2">
      <t>ショウケイ</t>
    </rPh>
    <phoneticPr fontId="2"/>
  </si>
  <si>
    <t>小計⑤</t>
    <rPh sb="0" eb="2">
      <t>ショウケイ</t>
    </rPh>
    <phoneticPr fontId="2"/>
  </si>
  <si>
    <t>提案者記号</t>
    <rPh sb="0" eb="3">
      <t>テイアンシャ</t>
    </rPh>
    <rPh sb="3" eb="5">
      <t>キゴウ</t>
    </rPh>
    <phoneticPr fontId="2"/>
  </si>
  <si>
    <t>セミコンサートピアノ</t>
  </si>
  <si>
    <t>ピアノ椅子</t>
  </si>
  <si>
    <t>ピアノカバー</t>
  </si>
  <si>
    <t>ピアノ運搬台車</t>
  </si>
  <si>
    <t>指揮者台</t>
    <rPh sb="0" eb="3">
      <t>シキシャ</t>
    </rPh>
    <rPh sb="3" eb="4">
      <t>ダイ</t>
    </rPh>
    <phoneticPr fontId="2"/>
  </si>
  <si>
    <t>指揮者用譜面台</t>
    <rPh sb="0" eb="3">
      <t>シキシャ</t>
    </rPh>
    <rPh sb="3" eb="4">
      <t>ヨウ</t>
    </rPh>
    <rPh sb="4" eb="6">
      <t>フメン</t>
    </rPh>
    <rPh sb="6" eb="7">
      <t>ダイ</t>
    </rPh>
    <phoneticPr fontId="2"/>
  </si>
  <si>
    <t>演奏者用譜面台</t>
    <rPh sb="0" eb="2">
      <t>エンソウ</t>
    </rPh>
    <rPh sb="2" eb="3">
      <t>シャ</t>
    </rPh>
    <rPh sb="3" eb="4">
      <t>ヨウ</t>
    </rPh>
    <rPh sb="4" eb="6">
      <t>フメン</t>
    </rPh>
    <rPh sb="6" eb="7">
      <t>ダイ</t>
    </rPh>
    <phoneticPr fontId="2"/>
  </si>
  <si>
    <t>譜面台運搬車</t>
    <rPh sb="0" eb="2">
      <t>フメン</t>
    </rPh>
    <rPh sb="2" eb="3">
      <t>ダイ</t>
    </rPh>
    <rPh sb="3" eb="6">
      <t>ウンパンシャ</t>
    </rPh>
    <phoneticPr fontId="2"/>
  </si>
  <si>
    <t>譜面灯</t>
    <rPh sb="0" eb="2">
      <t>フメン</t>
    </rPh>
    <rPh sb="2" eb="3">
      <t>トウ</t>
    </rPh>
    <phoneticPr fontId="2"/>
  </si>
  <si>
    <t>コントラバス椅子</t>
    <rPh sb="6" eb="8">
      <t>イス</t>
    </rPh>
    <phoneticPr fontId="2"/>
  </si>
  <si>
    <t>脚</t>
    <rPh sb="0" eb="1">
      <t>キャク</t>
    </rPh>
    <phoneticPr fontId="2"/>
  </si>
  <si>
    <t>チェロ椅子</t>
    <rPh sb="3" eb="5">
      <t>イス</t>
    </rPh>
    <phoneticPr fontId="2"/>
  </si>
  <si>
    <t>演奏者用椅子</t>
    <rPh sb="0" eb="3">
      <t>エンソウシャ</t>
    </rPh>
    <rPh sb="3" eb="4">
      <t>ヨウ</t>
    </rPh>
    <rPh sb="4" eb="6">
      <t>イス</t>
    </rPh>
    <phoneticPr fontId="2"/>
  </si>
  <si>
    <t>椅子用運搬車</t>
    <rPh sb="0" eb="2">
      <t>イス</t>
    </rPh>
    <rPh sb="2" eb="3">
      <t>ヨウ</t>
    </rPh>
    <rPh sb="3" eb="5">
      <t>ウンパン</t>
    </rPh>
    <rPh sb="5" eb="6">
      <t>シャ</t>
    </rPh>
    <phoneticPr fontId="2"/>
  </si>
  <si>
    <t>音楽
スタジオ</t>
    <rPh sb="0" eb="2">
      <t>オンガク</t>
    </rPh>
    <phoneticPr fontId="2"/>
  </si>
  <si>
    <t>創造支
援室M</t>
    <rPh sb="0" eb="2">
      <t>ソウゾウ</t>
    </rPh>
    <rPh sb="2" eb="3">
      <t>シ</t>
    </rPh>
    <rPh sb="4" eb="5">
      <t>オン</t>
    </rPh>
    <rPh sb="5" eb="6">
      <t>シツ</t>
    </rPh>
    <phoneticPr fontId="2"/>
  </si>
  <si>
    <t>創造支
援室D</t>
    <rPh sb="0" eb="2">
      <t>ソウゾウ</t>
    </rPh>
    <rPh sb="2" eb="3">
      <t>シ</t>
    </rPh>
    <rPh sb="4" eb="5">
      <t>オン</t>
    </rPh>
    <rPh sb="5" eb="6">
      <t>シツ</t>
    </rPh>
    <phoneticPr fontId="2"/>
  </si>
  <si>
    <t>創造支
援室C</t>
    <rPh sb="0" eb="2">
      <t>ソウゾウ</t>
    </rPh>
    <rPh sb="2" eb="3">
      <t>シ</t>
    </rPh>
    <rPh sb="4" eb="5">
      <t>オン</t>
    </rPh>
    <rPh sb="5" eb="6">
      <t>シツ</t>
    </rPh>
    <phoneticPr fontId="2"/>
  </si>
  <si>
    <t>アップライトピアノ</t>
  </si>
  <si>
    <t>電子ピアノ</t>
    <rPh sb="0" eb="2">
      <t>デンシ</t>
    </rPh>
    <phoneticPr fontId="2"/>
  </si>
  <si>
    <t>譜面台</t>
    <rPh sb="0" eb="2">
      <t>フメン</t>
    </rPh>
    <rPh sb="2" eb="3">
      <t>ダイ</t>
    </rPh>
    <phoneticPr fontId="2"/>
  </si>
  <si>
    <t>ドラムセット</t>
  </si>
  <si>
    <t>組</t>
    <rPh sb="0" eb="1">
      <t>クミ</t>
    </rPh>
    <phoneticPr fontId="2"/>
  </si>
  <si>
    <t>スツール</t>
  </si>
  <si>
    <t>ベースアンプヘッド(大)</t>
    <rPh sb="10" eb="11">
      <t>ダイ</t>
    </rPh>
    <phoneticPr fontId="2"/>
  </si>
  <si>
    <t>ベースアンプキャビネット(大)</t>
    <rPh sb="13" eb="14">
      <t>ダイ</t>
    </rPh>
    <phoneticPr fontId="2"/>
  </si>
  <si>
    <t>ベースアンプヘッド(小)</t>
    <rPh sb="10" eb="11">
      <t>ショウ</t>
    </rPh>
    <phoneticPr fontId="2"/>
  </si>
  <si>
    <t>ベースアンプキャビネット(小)</t>
    <rPh sb="13" eb="14">
      <t>ショウ</t>
    </rPh>
    <phoneticPr fontId="2"/>
  </si>
  <si>
    <t>シンセサイザー</t>
  </si>
  <si>
    <t>同上用フットペダル</t>
    <rPh sb="0" eb="3">
      <t>ドウ</t>
    </rPh>
    <phoneticPr fontId="3"/>
  </si>
  <si>
    <t>同上用フットコントローラー</t>
    <rPh sb="0" eb="3">
      <t>ドウ</t>
    </rPh>
    <phoneticPr fontId="3"/>
  </si>
  <si>
    <t>同上用スタンド</t>
    <rPh sb="0" eb="3">
      <t>ドウ</t>
    </rPh>
    <phoneticPr fontId="3"/>
  </si>
  <si>
    <t>同上用アンプ</t>
    <rPh sb="0" eb="3">
      <t>ドウ</t>
    </rPh>
    <phoneticPr fontId="3"/>
  </si>
  <si>
    <t>メトロノーム</t>
  </si>
  <si>
    <t>小計(2)①</t>
    <rPh sb="0" eb="2">
      <t>ショウケイ</t>
    </rPh>
    <phoneticPr fontId="2"/>
  </si>
  <si>
    <t>ミキサー</t>
  </si>
  <si>
    <t>CF/CDレコーダー</t>
  </si>
  <si>
    <t>電源ユニット</t>
    <rPh sb="0" eb="2">
      <t>デンゲン</t>
    </rPh>
    <phoneticPr fontId="2"/>
  </si>
  <si>
    <t>小計(2)②</t>
    <rPh sb="0" eb="2">
      <t>ショウケイ</t>
    </rPh>
    <phoneticPr fontId="2"/>
  </si>
  <si>
    <t>モニタースピーカー</t>
  </si>
  <si>
    <t>小計(2)③</t>
    <rPh sb="0" eb="2">
      <t>ショウケイ</t>
    </rPh>
    <phoneticPr fontId="2"/>
  </si>
  <si>
    <t>ブーム型</t>
  </si>
  <si>
    <t>マイクケーブル</t>
  </si>
  <si>
    <t>スピーカーケーブル</t>
  </si>
  <si>
    <t>小計(2)④</t>
    <rPh sb="0" eb="2">
      <t>ショウケイ</t>
    </rPh>
    <phoneticPr fontId="2"/>
  </si>
  <si>
    <t>小計(1)</t>
    <rPh sb="0" eb="2">
      <t>ショウケイ</t>
    </rPh>
    <phoneticPr fontId="2"/>
  </si>
  <si>
    <t>プロジェクター</t>
  </si>
  <si>
    <t>スクリーン</t>
  </si>
  <si>
    <t>簡易PAセット(大)</t>
    <rPh sb="0" eb="2">
      <t>カンイ</t>
    </rPh>
    <rPh sb="8" eb="9">
      <t>ダイ</t>
    </rPh>
    <phoneticPr fontId="2"/>
  </si>
  <si>
    <t>簡易PAセット(小)</t>
    <rPh sb="0" eb="2">
      <t>カンイ</t>
    </rPh>
    <rPh sb="8" eb="9">
      <t>ショウ</t>
    </rPh>
    <phoneticPr fontId="2"/>
  </si>
  <si>
    <t>大型ラジカセ</t>
    <rPh sb="0" eb="2">
      <t>オオガタ</t>
    </rPh>
    <phoneticPr fontId="2"/>
  </si>
  <si>
    <t>小計(2)⑤</t>
    <rPh sb="0" eb="2">
      <t>ショウケイ</t>
    </rPh>
    <phoneticPr fontId="2"/>
  </si>
  <si>
    <t>注７　水色のセルには数式が入っていますので、入力しないでください。ただし、不都合がある場合は適宜調整してください。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rPh sb="37" eb="40">
      <t>フツゴウ</t>
    </rPh>
    <rPh sb="43" eb="45">
      <t>バアイ</t>
    </rPh>
    <rPh sb="46" eb="48">
      <t>テキギ</t>
    </rPh>
    <rPh sb="48" eb="50">
      <t>チョウセイ</t>
    </rPh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</si>
  <si>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2"/>
  </si>
  <si>
    <t>　 ただし、不都合がある場合は適宜調整してください。</t>
    <phoneticPr fontId="2"/>
  </si>
  <si>
    <t>（様式6-22）</t>
    <rPh sb="1" eb="3">
      <t>ヨウシキ</t>
    </rPh>
    <phoneticPr fontId="2"/>
  </si>
  <si>
    <t>土地・建物貸付料</t>
    <rPh sb="0" eb="2">
      <t>トチ</t>
    </rPh>
    <rPh sb="3" eb="5">
      <t>タテモノ</t>
    </rPh>
    <rPh sb="5" eb="6">
      <t>カ</t>
    </rPh>
    <rPh sb="6" eb="7">
      <t>ツ</t>
    </rPh>
    <rPh sb="7" eb="8">
      <t>リョウ</t>
    </rPh>
    <phoneticPr fontId="2"/>
  </si>
  <si>
    <t>（様式6-21）</t>
    <rPh sb="1" eb="3">
      <t>ヨウシキ</t>
    </rPh>
    <phoneticPr fontId="2"/>
  </si>
  <si>
    <t>　　　 ただし、不都合がある場合は、適宜調整してください。</t>
    <rPh sb="8" eb="11">
      <t>フツゴウ</t>
    </rPh>
    <rPh sb="14" eb="16">
      <t>バアイ</t>
    </rPh>
    <rPh sb="18" eb="20">
      <t>テキギ</t>
    </rPh>
    <rPh sb="20" eb="22">
      <t>チョウセイ</t>
    </rPh>
    <phoneticPr fontId="2"/>
  </si>
  <si>
    <t>注５　水色のセルには数式が入っていますので、入力しないでください。ただし、不都合がある場合は、適宜調整してください。</t>
    <rPh sb="37" eb="40">
      <t>フツゴウ</t>
    </rPh>
    <rPh sb="43" eb="45">
      <t>バアイ</t>
    </rPh>
    <rPh sb="47" eb="49">
      <t>テキギ</t>
    </rPh>
    <rPh sb="49" eb="51">
      <t>チョウセイ</t>
    </rPh>
    <phoneticPr fontId="2"/>
  </si>
  <si>
    <t>ただし、不都合がある場合は、適宜調整してください。</t>
    <rPh sb="4" eb="7">
      <t>フツゴウ</t>
    </rPh>
    <rPh sb="10" eb="12">
      <t>バアイ</t>
    </rPh>
    <rPh sb="14" eb="16">
      <t>テキギ</t>
    </rPh>
    <rPh sb="16" eb="18">
      <t>チョウセイ</t>
    </rPh>
    <phoneticPr fontId="2"/>
  </si>
  <si>
    <t>注５　水色のセルには数式が入っていますので、入力しないでください。</t>
    <phoneticPr fontId="2"/>
  </si>
  <si>
    <t>修繕更新費</t>
    <rPh sb="0" eb="2">
      <t>シュウゼン</t>
    </rPh>
    <rPh sb="2" eb="4">
      <t>コウシン</t>
    </rPh>
    <rPh sb="4" eb="5">
      <t>ヒ</t>
    </rPh>
    <phoneticPr fontId="2"/>
  </si>
  <si>
    <t>注５　修繕更新費（D-2）については、第1回支払額を0円とし、第2回～第22回、第23回～第42回、第43回～第58回の支払額はそれぞれ同額としてください。</t>
    <rPh sb="3" eb="5">
      <t>シュウゼン</t>
    </rPh>
    <rPh sb="5" eb="7">
      <t>コウシン</t>
    </rPh>
    <rPh sb="7" eb="8">
      <t>ヒ</t>
    </rPh>
    <rPh sb="19" eb="20">
      <t>ダイ</t>
    </rPh>
    <rPh sb="21" eb="22">
      <t>カイ</t>
    </rPh>
    <rPh sb="22" eb="24">
      <t>シハライ</t>
    </rPh>
    <rPh sb="24" eb="25">
      <t>ガク</t>
    </rPh>
    <rPh sb="27" eb="28">
      <t>エン</t>
    </rPh>
    <rPh sb="31" eb="32">
      <t>ダイ</t>
    </rPh>
    <rPh sb="33" eb="34">
      <t>カイ</t>
    </rPh>
    <rPh sb="35" eb="36">
      <t>ダイ</t>
    </rPh>
    <rPh sb="38" eb="39">
      <t>カイ</t>
    </rPh>
    <rPh sb="40" eb="41">
      <t>ダイ</t>
    </rPh>
    <rPh sb="43" eb="44">
      <t>カイ</t>
    </rPh>
    <rPh sb="45" eb="46">
      <t>ダイ</t>
    </rPh>
    <rPh sb="48" eb="49">
      <t>カイ</t>
    </rPh>
    <rPh sb="50" eb="51">
      <t>ダイ</t>
    </rPh>
    <rPh sb="53" eb="54">
      <t>カイ</t>
    </rPh>
    <rPh sb="55" eb="56">
      <t>ダイ</t>
    </rPh>
    <rPh sb="58" eb="59">
      <t>カイ</t>
    </rPh>
    <rPh sb="60" eb="62">
      <t>シハライ</t>
    </rPh>
    <rPh sb="62" eb="63">
      <t>ガク</t>
    </rPh>
    <rPh sb="68" eb="70">
      <t>ドウガク</t>
    </rPh>
    <phoneticPr fontId="2"/>
  </si>
  <si>
    <t>注６　水色のセルには数式が入っていますので、入力しないでください。ただし、不都合がある場合は、適宜調整してください。</t>
    <rPh sb="37" eb="40">
      <t>フツゴウ</t>
    </rPh>
    <rPh sb="43" eb="45">
      <t>バアイ</t>
    </rPh>
    <rPh sb="47" eb="51">
      <t>テキギチョウセイ</t>
    </rPh>
    <phoneticPr fontId="2"/>
  </si>
  <si>
    <t xml:space="preserve"> ただし、不都合がある場合は、適宜調整してください。</t>
    <rPh sb="5" eb="8">
      <t>フツゴウ</t>
    </rPh>
    <rPh sb="11" eb="13">
      <t>バアイ</t>
    </rPh>
    <rPh sb="15" eb="19">
      <t>テキギチョウセイ</t>
    </rPh>
    <phoneticPr fontId="2"/>
  </si>
  <si>
    <t>11月</t>
    <rPh sb="2" eb="3">
      <t>ガツ</t>
    </rPh>
    <phoneticPr fontId="2"/>
  </si>
  <si>
    <t>注５　水色のセルには数式が入っていますので、入力しないでください。ただし、不都合がある場合は、適宜調整してください。</t>
    <rPh sb="37" eb="40">
      <t>フツゴウ</t>
    </rPh>
    <rPh sb="43" eb="45">
      <t>バアイ</t>
    </rPh>
    <rPh sb="47" eb="51">
      <t>テキギチョウセイ</t>
    </rPh>
    <phoneticPr fontId="2"/>
  </si>
  <si>
    <t xml:space="preserve"> ただし、不都合がある場合は、適宜調整してください。（以下、同じ。）</t>
    <rPh sb="5" eb="8">
      <t>フツゴウ</t>
    </rPh>
    <rPh sb="11" eb="13">
      <t>バアイ</t>
    </rPh>
    <rPh sb="15" eb="19">
      <t>テキギチョウセイ</t>
    </rPh>
    <rPh sb="27" eb="29">
      <t>イカ</t>
    </rPh>
    <rPh sb="30" eb="31">
      <t>オナ</t>
    </rPh>
    <phoneticPr fontId="2"/>
  </si>
  <si>
    <t>注１　水色のセルには数字・数式が入っていますので、入力しないでください。</t>
    <rPh sb="0" eb="1">
      <t>チュウ</t>
    </rPh>
    <rPh sb="3" eb="5">
      <t>ミズイロ</t>
    </rPh>
    <rPh sb="10" eb="12">
      <t>スウジ</t>
    </rPh>
    <rPh sb="13" eb="15">
      <t>スウシキ</t>
    </rPh>
    <rPh sb="16" eb="17">
      <t>ハイ</t>
    </rPh>
    <rPh sb="25" eb="27">
      <t>ニュウリョク</t>
    </rPh>
    <phoneticPr fontId="2"/>
  </si>
  <si>
    <t>注７　表中④は0円とします。表中⑦は、上記②と同額となります。</t>
    <rPh sb="0" eb="1">
      <t>チュウ</t>
    </rPh>
    <rPh sb="3" eb="5">
      <t>ヒョウチュウ</t>
    </rPh>
    <rPh sb="8" eb="9">
      <t>エン</t>
    </rPh>
    <rPh sb="14" eb="16">
      <t>ヒョウチュウ</t>
    </rPh>
    <rPh sb="19" eb="21">
      <t>ジョウキ</t>
    </rPh>
    <rPh sb="23" eb="25">
      <t>ドウガク</t>
    </rPh>
    <phoneticPr fontId="2"/>
  </si>
  <si>
    <t>注８　１円未満の端数は切り捨てとしてください。</t>
    <rPh sb="0" eb="1">
      <t>チュウ</t>
    </rPh>
    <rPh sb="4" eb="5">
      <t>エン</t>
    </rPh>
    <rPh sb="5" eb="7">
      <t>ミマン</t>
    </rPh>
    <rPh sb="8" eb="10">
      <t>ハスウ</t>
    </rPh>
    <rPh sb="11" eb="12">
      <t>キ</t>
    </rPh>
    <rPh sb="13" eb="14">
      <t>ス</t>
    </rPh>
    <phoneticPr fontId="2"/>
  </si>
  <si>
    <t>　　　 ただし、不都合がある場合は、適宜調整してください。</t>
    <rPh sb="8" eb="11">
      <t>フツゴウ</t>
    </rPh>
    <rPh sb="14" eb="16">
      <t>バアイ</t>
    </rPh>
    <rPh sb="18" eb="22">
      <t>テキギチョウセイ</t>
    </rPh>
    <phoneticPr fontId="2"/>
  </si>
  <si>
    <t>　 ただし、不都合がある場合は、適宜調整してください。</t>
    <rPh sb="6" eb="9">
      <t>フツゴウ</t>
    </rPh>
    <rPh sb="12" eb="14">
      <t>バアイ</t>
    </rPh>
    <rPh sb="16" eb="20">
      <t>テキギチョウセイ</t>
    </rPh>
    <phoneticPr fontId="2"/>
  </si>
  <si>
    <t>Ⅰ（前期）</t>
    <rPh sb="2" eb="4">
      <t>ゼンキ</t>
    </rPh>
    <phoneticPr fontId="2"/>
  </si>
  <si>
    <t>Ⅱ（中期）</t>
    <rPh sb="2" eb="4">
      <t>チュウキ</t>
    </rPh>
    <phoneticPr fontId="2"/>
  </si>
  <si>
    <t>Ⅲ（後期）</t>
    <rPh sb="2" eb="4">
      <t>コウキ</t>
    </rPh>
    <phoneticPr fontId="2"/>
  </si>
  <si>
    <t>期間別の年額と期間合計を記載してください。</t>
    <rPh sb="0" eb="2">
      <t>キカン</t>
    </rPh>
    <rPh sb="2" eb="3">
      <t>ベツ</t>
    </rPh>
    <rPh sb="4" eb="6">
      <t>ネンガク</t>
    </rPh>
    <rPh sb="7" eb="9">
      <t>キカン</t>
    </rPh>
    <rPh sb="9" eb="11">
      <t>ゴウケイ</t>
    </rPh>
    <rPh sb="12" eb="14">
      <t>キサイ</t>
    </rPh>
    <phoneticPr fontId="2"/>
  </si>
  <si>
    <t>注４　水色セルには数式が入っていますので、入力しないでください。</t>
    <rPh sb="0" eb="1">
      <t>チュウ</t>
    </rPh>
    <rPh sb="3" eb="5">
      <t>ミズイロ</t>
    </rPh>
    <rPh sb="9" eb="11">
      <t>スウシキ</t>
    </rPh>
    <rPh sb="12" eb="13">
      <t>ハイ</t>
    </rPh>
    <rPh sb="21" eb="23">
      <t>ニュウリョク</t>
    </rPh>
    <phoneticPr fontId="2"/>
  </si>
  <si>
    <t>-</t>
    <phoneticPr fontId="2"/>
  </si>
  <si>
    <t xml:space="preserve">   ただし、不都合がある場合は、適宜調整してください。</t>
    <rPh sb="7" eb="10">
      <t>フツゴウ</t>
    </rPh>
    <rPh sb="13" eb="15">
      <t>バアイ</t>
    </rPh>
    <rPh sb="17" eb="21">
      <t>テキギチョウセイ</t>
    </rPh>
    <phoneticPr fontId="2"/>
  </si>
  <si>
    <t>注１　記入欄は適宜調整してください。ただし、業務要求水準書との対応関係が分かるようにしてください。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rPh sb="22" eb="24">
      <t>ギョウム</t>
    </rPh>
    <rPh sb="24" eb="26">
      <t>ヨウキュウ</t>
    </rPh>
    <rPh sb="26" eb="28">
      <t>スイジュン</t>
    </rPh>
    <rPh sb="28" eb="29">
      <t>ショ</t>
    </rPh>
    <rPh sb="31" eb="33">
      <t>タイオウ</t>
    </rPh>
    <rPh sb="33" eb="35">
      <t>カンケイ</t>
    </rPh>
    <rPh sb="36" eb="37">
      <t>ワ</t>
    </rPh>
    <phoneticPr fontId="2"/>
  </si>
  <si>
    <t>①鑑賞事業</t>
    <rPh sb="1" eb="3">
      <t>カンショウ</t>
    </rPh>
    <rPh sb="3" eb="5">
      <t>ジギョウ</t>
    </rPh>
    <phoneticPr fontId="2"/>
  </si>
  <si>
    <t>②普及事業</t>
    <rPh sb="1" eb="3">
      <t>フキュウ</t>
    </rPh>
    <rPh sb="3" eb="5">
      <t>ジギョウ</t>
    </rPh>
    <phoneticPr fontId="2"/>
  </si>
  <si>
    <t>③参加事業</t>
    <rPh sb="1" eb="3">
      <t>サンカ</t>
    </rPh>
    <rPh sb="3" eb="5">
      <t>ジギョウ</t>
    </rPh>
    <phoneticPr fontId="2"/>
  </si>
  <si>
    <t>④合計（税抜）</t>
    <rPh sb="1" eb="3">
      <t>ゴウケイ</t>
    </rPh>
    <rPh sb="4" eb="6">
      <t>ゼイヌキ</t>
    </rPh>
    <phoneticPr fontId="2"/>
  </si>
  <si>
    <t>⑥合計（税込）</t>
    <rPh sb="1" eb="3">
      <t>ゴウケイ</t>
    </rPh>
    <rPh sb="4" eb="6">
      <t>ゼイコミ</t>
    </rPh>
    <phoneticPr fontId="2"/>
  </si>
  <si>
    <t>工事費内訳書</t>
    <rPh sb="0" eb="2">
      <t>コウジ</t>
    </rPh>
    <rPh sb="2" eb="3">
      <t>ヒ</t>
    </rPh>
    <rPh sb="3" eb="6">
      <t>ウチワケショ</t>
    </rPh>
    <phoneticPr fontId="2"/>
  </si>
  <si>
    <t>３．音楽・音響等備品</t>
    <rPh sb="2" eb="4">
      <t>オンガク</t>
    </rPh>
    <rPh sb="5" eb="7">
      <t>オンキョウ</t>
    </rPh>
    <rPh sb="7" eb="8">
      <t>トウ</t>
    </rPh>
    <rPh sb="8" eb="10">
      <t>ビヒン</t>
    </rPh>
    <phoneticPr fontId="2"/>
  </si>
  <si>
    <t>２．音楽備品</t>
    <rPh sb="2" eb="4">
      <t>オンガク</t>
    </rPh>
    <rPh sb="4" eb="6">
      <t>ビヒン</t>
    </rPh>
    <phoneticPr fontId="2"/>
  </si>
  <si>
    <t>(1)楽器類</t>
    <rPh sb="3" eb="5">
      <t>ガッキ</t>
    </rPh>
    <rPh sb="5" eb="6">
      <t>ルイ</t>
    </rPh>
    <phoneticPr fontId="2"/>
  </si>
  <si>
    <t>(2)音響ワゴン</t>
    <rPh sb="3" eb="5">
      <t>オンキョウ</t>
    </rPh>
    <phoneticPr fontId="2"/>
  </si>
  <si>
    <t>(3)スピーカー類</t>
    <rPh sb="8" eb="9">
      <t>ルイ</t>
    </rPh>
    <phoneticPr fontId="2"/>
  </si>
  <si>
    <t>(4)マイクスタンド・ケーブル類</t>
    <rPh sb="15" eb="16">
      <t>ルイ</t>
    </rPh>
    <phoneticPr fontId="2"/>
  </si>
  <si>
    <t>(5)その他</t>
    <rPh sb="5" eb="6">
      <t>タ</t>
    </rPh>
    <phoneticPr fontId="2"/>
  </si>
  <si>
    <t>１．大ホール</t>
    <rPh sb="2" eb="3">
      <t>ダイ</t>
    </rPh>
    <phoneticPr fontId="2"/>
  </si>
  <si>
    <t>部門・室名</t>
    <rPh sb="0" eb="2">
      <t>ブモン</t>
    </rPh>
    <rPh sb="3" eb="4">
      <t>シツ</t>
    </rPh>
    <rPh sb="4" eb="5">
      <t>メイ</t>
    </rPh>
    <phoneticPr fontId="2"/>
  </si>
  <si>
    <t>種類</t>
    <rPh sb="0" eb="2">
      <t>シュルイ</t>
    </rPh>
    <phoneticPr fontId="2"/>
  </si>
  <si>
    <t>ベンチソファ</t>
  </si>
  <si>
    <t>親子室</t>
    <rPh sb="0" eb="2">
      <t>オヤコ</t>
    </rPh>
    <rPh sb="2" eb="3">
      <t>シツ</t>
    </rPh>
    <phoneticPr fontId="1"/>
  </si>
  <si>
    <t>棚</t>
    <rPh sb="0" eb="1">
      <t>タナ</t>
    </rPh>
    <phoneticPr fontId="1"/>
  </si>
  <si>
    <t>ベビーベッド</t>
  </si>
  <si>
    <t>ダストボックス</t>
  </si>
  <si>
    <t>ホワイエ</t>
  </si>
  <si>
    <t>ベンチ</t>
  </si>
  <si>
    <t>ソファ</t>
  </si>
  <si>
    <t>コインロッカー</t>
  </si>
  <si>
    <t>もぎり台</t>
    <rPh sb="3" eb="4">
      <t>ダイ</t>
    </rPh>
    <phoneticPr fontId="1"/>
  </si>
  <si>
    <t>受付カウンター</t>
    <rPh sb="0" eb="2">
      <t>ウケツケ</t>
    </rPh>
    <phoneticPr fontId="1"/>
  </si>
  <si>
    <t>パンフレットスタンド</t>
  </si>
  <si>
    <t>アンケート回収箱</t>
    <rPh sb="5" eb="7">
      <t>カイシュウ</t>
    </rPh>
    <rPh sb="7" eb="8">
      <t>バコ</t>
    </rPh>
    <phoneticPr fontId="1"/>
  </si>
  <si>
    <t>ビュッフェ</t>
  </si>
  <si>
    <t>返却用ワゴン</t>
    <rPh sb="0" eb="3">
      <t>ヘンキャクヨウ</t>
    </rPh>
    <phoneticPr fontId="1"/>
  </si>
  <si>
    <t>テーブル</t>
  </si>
  <si>
    <t>その他運営に応じた備品</t>
    <rPh sb="2" eb="3">
      <t>タ</t>
    </rPh>
    <rPh sb="3" eb="5">
      <t>ウンエイ</t>
    </rPh>
    <rPh sb="6" eb="7">
      <t>オウ</t>
    </rPh>
    <rPh sb="9" eb="11">
      <t>ビヒン</t>
    </rPh>
    <phoneticPr fontId="1"/>
  </si>
  <si>
    <t>主催者控室</t>
    <rPh sb="0" eb="3">
      <t>シュサイシャ</t>
    </rPh>
    <rPh sb="3" eb="5">
      <t>ヒカエシツ</t>
    </rPh>
    <phoneticPr fontId="1"/>
  </si>
  <si>
    <t>会議用テーブル</t>
    <rPh sb="0" eb="3">
      <t>カイギヨウ</t>
    </rPh>
    <phoneticPr fontId="1"/>
  </si>
  <si>
    <t>会議用椅子</t>
    <rPh sb="0" eb="3">
      <t>カイギヨウ</t>
    </rPh>
    <rPh sb="3" eb="5">
      <t>イス</t>
    </rPh>
    <phoneticPr fontId="1"/>
  </si>
  <si>
    <t>移動式ホワイトボード</t>
  </si>
  <si>
    <t>ハンガーラック（ハンガー共）</t>
  </si>
  <si>
    <t>テレビ</t>
  </si>
  <si>
    <t>客席案内控室</t>
    <rPh sb="0" eb="2">
      <t>キャクセキ</t>
    </rPh>
    <rPh sb="2" eb="4">
      <t>アンナイ</t>
    </rPh>
    <rPh sb="4" eb="6">
      <t>ヒカエシツ</t>
    </rPh>
    <phoneticPr fontId="1"/>
  </si>
  <si>
    <t>ホワイエ備品庫</t>
    <rPh sb="4" eb="6">
      <t>ビヒン</t>
    </rPh>
    <rPh sb="6" eb="7">
      <t>コ</t>
    </rPh>
    <phoneticPr fontId="1"/>
  </si>
  <si>
    <t>椅子</t>
    <rPh sb="0" eb="2">
      <t>イス</t>
    </rPh>
    <phoneticPr fontId="1"/>
  </si>
  <si>
    <t>収納棚</t>
    <rPh sb="0" eb="2">
      <t>シュウノウ</t>
    </rPh>
    <rPh sb="2" eb="3">
      <t>ダナ</t>
    </rPh>
    <phoneticPr fontId="1"/>
  </si>
  <si>
    <t>サインスタンド</t>
  </si>
  <si>
    <t>ポスタースタンド</t>
  </si>
  <si>
    <t>ベルトパーティション</t>
  </si>
  <si>
    <t>こども用クッション</t>
    <rPh sb="3" eb="4">
      <t>ヨウ</t>
    </rPh>
    <phoneticPr fontId="1"/>
  </si>
  <si>
    <t>仮設クローク用備品</t>
    <rPh sb="0" eb="2">
      <t>カセツ</t>
    </rPh>
    <rPh sb="6" eb="7">
      <t>ヨウ</t>
    </rPh>
    <rPh sb="7" eb="9">
      <t>ビヒン</t>
    </rPh>
    <phoneticPr fontId="1"/>
  </si>
  <si>
    <t>脚立</t>
    <rPh sb="0" eb="2">
      <t>キャタツ</t>
    </rPh>
    <phoneticPr fontId="1"/>
  </si>
  <si>
    <t>客用トイレ</t>
    <rPh sb="0" eb="2">
      <t>キャクヨウ</t>
    </rPh>
    <phoneticPr fontId="1"/>
  </si>
  <si>
    <t>エアタオル</t>
  </si>
  <si>
    <t>サニタリーコーナー</t>
  </si>
  <si>
    <t>舞台備品庫</t>
    <rPh sb="0" eb="2">
      <t>ブタイ</t>
    </rPh>
    <rPh sb="2" eb="4">
      <t>ビヒン</t>
    </rPh>
    <rPh sb="4" eb="5">
      <t>コ</t>
    </rPh>
    <phoneticPr fontId="1"/>
  </si>
  <si>
    <t>手押し台車</t>
    <rPh sb="0" eb="2">
      <t>テオ</t>
    </rPh>
    <rPh sb="3" eb="5">
      <t>ダイシャ</t>
    </rPh>
    <phoneticPr fontId="1"/>
  </si>
  <si>
    <t>パレット台車</t>
    <rPh sb="4" eb="6">
      <t>ダイシャ</t>
    </rPh>
    <phoneticPr fontId="1"/>
  </si>
  <si>
    <t>電工ドラム</t>
    <rPh sb="0" eb="2">
      <t>デンコウ</t>
    </rPh>
    <phoneticPr fontId="1"/>
  </si>
  <si>
    <t>工具類</t>
    <rPh sb="0" eb="2">
      <t>コウグ</t>
    </rPh>
    <rPh sb="2" eb="3">
      <t>ルイ</t>
    </rPh>
    <phoneticPr fontId="1"/>
  </si>
  <si>
    <t>ピアノ庫</t>
    <rPh sb="3" eb="4">
      <t>コ</t>
    </rPh>
    <phoneticPr fontId="1"/>
  </si>
  <si>
    <t>除湿器</t>
    <rPh sb="0" eb="3">
      <t>ジョシツキ</t>
    </rPh>
    <phoneticPr fontId="1"/>
  </si>
  <si>
    <t>温湿度計</t>
    <rPh sb="0" eb="3">
      <t>オンシツド</t>
    </rPh>
    <rPh sb="3" eb="4">
      <t>ケイ</t>
    </rPh>
    <phoneticPr fontId="1"/>
  </si>
  <si>
    <t>照明音響備品庫</t>
    <rPh sb="0" eb="2">
      <t>ショウメイ</t>
    </rPh>
    <rPh sb="2" eb="4">
      <t>オンキョウ</t>
    </rPh>
    <rPh sb="4" eb="6">
      <t>ビヒン</t>
    </rPh>
    <rPh sb="6" eb="7">
      <t>コ</t>
    </rPh>
    <phoneticPr fontId="1"/>
  </si>
  <si>
    <t>機構制御盤室・調光器盤室・アンプ室</t>
    <rPh sb="0" eb="2">
      <t>キコウ</t>
    </rPh>
    <rPh sb="2" eb="5">
      <t>セイギョバン</t>
    </rPh>
    <rPh sb="5" eb="6">
      <t>シツ</t>
    </rPh>
    <rPh sb="7" eb="8">
      <t>チョウ</t>
    </rPh>
    <rPh sb="8" eb="9">
      <t>ヒカリ</t>
    </rPh>
    <rPh sb="9" eb="10">
      <t>キ</t>
    </rPh>
    <rPh sb="10" eb="11">
      <t>バン</t>
    </rPh>
    <rPh sb="11" eb="12">
      <t>シツ</t>
    </rPh>
    <rPh sb="16" eb="17">
      <t>シツ</t>
    </rPh>
    <phoneticPr fontId="1"/>
  </si>
  <si>
    <t>搬入ヤード</t>
    <rPh sb="0" eb="2">
      <t>ハンニュウ</t>
    </rPh>
    <phoneticPr fontId="1"/>
  </si>
  <si>
    <t>パイロン</t>
  </si>
  <si>
    <t>調光操作室</t>
    <rPh sb="0" eb="1">
      <t>チョウ</t>
    </rPh>
    <rPh sb="1" eb="2">
      <t>コウ</t>
    </rPh>
    <rPh sb="2" eb="5">
      <t>ソウサシツ</t>
    </rPh>
    <phoneticPr fontId="1"/>
  </si>
  <si>
    <t>音響調整室</t>
    <rPh sb="0" eb="2">
      <t>オンキョウ</t>
    </rPh>
    <rPh sb="2" eb="4">
      <t>チョウセイ</t>
    </rPh>
    <rPh sb="4" eb="5">
      <t>シツ</t>
    </rPh>
    <phoneticPr fontId="1"/>
  </si>
  <si>
    <t>映像投影室</t>
    <rPh sb="0" eb="2">
      <t>エイゾウ</t>
    </rPh>
    <rPh sb="2" eb="4">
      <t>トウエイ</t>
    </rPh>
    <rPh sb="4" eb="5">
      <t>シツ</t>
    </rPh>
    <phoneticPr fontId="1"/>
  </si>
  <si>
    <t>小楽屋（４室）　※１室あたり</t>
    <rPh sb="0" eb="1">
      <t>ショウ</t>
    </rPh>
    <rPh sb="1" eb="3">
      <t>ガクヤ</t>
    </rPh>
    <rPh sb="5" eb="6">
      <t>シツ</t>
    </rPh>
    <phoneticPr fontId="1"/>
  </si>
  <si>
    <t>アームチェアー</t>
  </si>
  <si>
    <t>ソファセット</t>
  </si>
  <si>
    <t>移動式スタンドミラー</t>
  </si>
  <si>
    <t>冷蔵庫</t>
    <rPh sb="0" eb="3">
      <t>レイゾウコ</t>
    </rPh>
    <phoneticPr fontId="1"/>
  </si>
  <si>
    <t>電気ポット</t>
    <rPh sb="0" eb="2">
      <t>デンキ</t>
    </rPh>
    <phoneticPr fontId="1"/>
  </si>
  <si>
    <t>空気清浄器</t>
    <rPh sb="0" eb="2">
      <t>クウキ</t>
    </rPh>
    <rPh sb="2" eb="4">
      <t>セイジョウ</t>
    </rPh>
    <rPh sb="4" eb="5">
      <t>キ</t>
    </rPh>
    <phoneticPr fontId="1"/>
  </si>
  <si>
    <t>扇風機</t>
    <rPh sb="0" eb="3">
      <t>センプウキ</t>
    </rPh>
    <phoneticPr fontId="1"/>
  </si>
  <si>
    <t>アイロン</t>
  </si>
  <si>
    <t>アイロン台</t>
    <rPh sb="4" eb="5">
      <t>ダイ</t>
    </rPh>
    <phoneticPr fontId="1"/>
  </si>
  <si>
    <t>靴べら</t>
    <rPh sb="0" eb="1">
      <t>クツ</t>
    </rPh>
    <phoneticPr fontId="1"/>
  </si>
  <si>
    <t>洋服ブラシ</t>
    <rPh sb="0" eb="2">
      <t>ヨウフク</t>
    </rPh>
    <phoneticPr fontId="1"/>
  </si>
  <si>
    <t>枕</t>
    <rPh sb="0" eb="1">
      <t>マクラ</t>
    </rPh>
    <phoneticPr fontId="1"/>
  </si>
  <si>
    <t>毛布</t>
    <rPh sb="0" eb="2">
      <t>モウフ</t>
    </rPh>
    <phoneticPr fontId="1"/>
  </si>
  <si>
    <t>中楽屋（２室）　※１室あたり</t>
    <rPh sb="0" eb="1">
      <t>チュウ</t>
    </rPh>
    <rPh sb="1" eb="3">
      <t>ガクヤ</t>
    </rPh>
    <rPh sb="5" eb="6">
      <t>シツ</t>
    </rPh>
    <rPh sb="10" eb="11">
      <t>シツ</t>
    </rPh>
    <phoneticPr fontId="1"/>
  </si>
  <si>
    <t>備品用畳</t>
    <rPh sb="0" eb="2">
      <t>ビヒン</t>
    </rPh>
    <rPh sb="2" eb="3">
      <t>ヨウ</t>
    </rPh>
    <rPh sb="3" eb="4">
      <t>タタミ</t>
    </rPh>
    <phoneticPr fontId="1"/>
  </si>
  <si>
    <t>備品用スノコ</t>
    <rPh sb="0" eb="2">
      <t>ビヒン</t>
    </rPh>
    <rPh sb="2" eb="3">
      <t>ヨウ</t>
    </rPh>
    <phoneticPr fontId="1"/>
  </si>
  <si>
    <t>大楽屋</t>
    <rPh sb="0" eb="1">
      <t>ダイ</t>
    </rPh>
    <rPh sb="1" eb="3">
      <t>ガクヤ</t>
    </rPh>
    <phoneticPr fontId="1"/>
  </si>
  <si>
    <t>スタッフ控室</t>
    <rPh sb="4" eb="6">
      <t>ヒカエシツ</t>
    </rPh>
    <phoneticPr fontId="1"/>
  </si>
  <si>
    <t>会議用チェア</t>
    <rPh sb="0" eb="3">
      <t>カイギヨウ</t>
    </rPh>
    <phoneticPr fontId="1"/>
  </si>
  <si>
    <t>ロッカー</t>
  </si>
  <si>
    <t>楽屋ロビー</t>
    <rPh sb="0" eb="2">
      <t>ガクヤ</t>
    </rPh>
    <phoneticPr fontId="1"/>
  </si>
  <si>
    <t>移動式ホワイトボード</t>
    <rPh sb="0" eb="2">
      <t>イドウ</t>
    </rPh>
    <rPh sb="2" eb="3">
      <t>シキ</t>
    </rPh>
    <phoneticPr fontId="1"/>
  </si>
  <si>
    <t>楽屋事務室</t>
    <rPh sb="0" eb="2">
      <t>ガクヤ</t>
    </rPh>
    <rPh sb="2" eb="5">
      <t>ジムシツ</t>
    </rPh>
    <phoneticPr fontId="1"/>
  </si>
  <si>
    <t>事務机</t>
    <rPh sb="0" eb="2">
      <t>ジム</t>
    </rPh>
    <rPh sb="2" eb="3">
      <t>ヅクエ</t>
    </rPh>
    <phoneticPr fontId="1"/>
  </si>
  <si>
    <t>事務用椅子</t>
    <rPh sb="0" eb="3">
      <t>ジムヨウ</t>
    </rPh>
    <rPh sb="3" eb="5">
      <t>イス</t>
    </rPh>
    <phoneticPr fontId="1"/>
  </si>
  <si>
    <t>書類棚（キャビネット）</t>
    <rPh sb="0" eb="3">
      <t>ショルイダナ</t>
    </rPh>
    <phoneticPr fontId="1"/>
  </si>
  <si>
    <t>楽屋トイレ</t>
    <rPh sb="0" eb="2">
      <t>ガクヤ</t>
    </rPh>
    <phoneticPr fontId="1"/>
  </si>
  <si>
    <t>楽屋備品倉庫</t>
    <rPh sb="0" eb="2">
      <t>ガクヤ</t>
    </rPh>
    <rPh sb="2" eb="4">
      <t>ビヒン</t>
    </rPh>
    <rPh sb="4" eb="6">
      <t>ソウコ</t>
    </rPh>
    <phoneticPr fontId="1"/>
  </si>
  <si>
    <t>花瓶・水差し等</t>
    <rPh sb="0" eb="2">
      <t>カビン</t>
    </rPh>
    <rPh sb="3" eb="5">
      <t>ミズサ</t>
    </rPh>
    <rPh sb="6" eb="7">
      <t>トウ</t>
    </rPh>
    <phoneticPr fontId="1"/>
  </si>
  <si>
    <t>給湯室</t>
    <rPh sb="0" eb="3">
      <t>キュウトウシツ</t>
    </rPh>
    <phoneticPr fontId="1"/>
  </si>
  <si>
    <t>食器棚</t>
    <rPh sb="0" eb="2">
      <t>ショッキ</t>
    </rPh>
    <rPh sb="2" eb="3">
      <t>ダナ</t>
    </rPh>
    <phoneticPr fontId="1"/>
  </si>
  <si>
    <t>急須、湯呑、グラス等食器類</t>
    <rPh sb="0" eb="2">
      <t>キュウス</t>
    </rPh>
    <rPh sb="3" eb="5">
      <t>ユノ</t>
    </rPh>
    <rPh sb="9" eb="10">
      <t>トウ</t>
    </rPh>
    <rPh sb="10" eb="12">
      <t>ショッキ</t>
    </rPh>
    <rPh sb="12" eb="13">
      <t>ルイ</t>
    </rPh>
    <phoneticPr fontId="1"/>
  </si>
  <si>
    <t>シャワー室</t>
    <rPh sb="4" eb="5">
      <t>シツ</t>
    </rPh>
    <phoneticPr fontId="1"/>
  </si>
  <si>
    <t>脱衣棚</t>
    <rPh sb="0" eb="2">
      <t>ダツイ</t>
    </rPh>
    <rPh sb="2" eb="3">
      <t>タナ</t>
    </rPh>
    <phoneticPr fontId="1"/>
  </si>
  <si>
    <t>脱衣かご</t>
    <rPh sb="0" eb="2">
      <t>ダツイ</t>
    </rPh>
    <phoneticPr fontId="1"/>
  </si>
  <si>
    <t>洗濯室</t>
    <rPh sb="0" eb="2">
      <t>センタク</t>
    </rPh>
    <rPh sb="2" eb="3">
      <t>シツ</t>
    </rPh>
    <phoneticPr fontId="1"/>
  </si>
  <si>
    <t>洗濯機</t>
    <rPh sb="0" eb="3">
      <t>センタッキ</t>
    </rPh>
    <phoneticPr fontId="1"/>
  </si>
  <si>
    <t>乾燥機</t>
    <rPh sb="0" eb="3">
      <t>カンソウキ</t>
    </rPh>
    <phoneticPr fontId="1"/>
  </si>
  <si>
    <t>喫煙所</t>
    <rPh sb="0" eb="2">
      <t>キツエン</t>
    </rPh>
    <rPh sb="2" eb="3">
      <t>ショ</t>
    </rPh>
    <phoneticPr fontId="1"/>
  </si>
  <si>
    <t>喫煙システム</t>
    <rPh sb="0" eb="2">
      <t>キツエン</t>
    </rPh>
    <phoneticPr fontId="1"/>
  </si>
  <si>
    <t>吸いがら入れ</t>
    <rPh sb="0" eb="1">
      <t>ス</t>
    </rPh>
    <rPh sb="4" eb="5">
      <t>イ</t>
    </rPh>
    <phoneticPr fontId="1"/>
  </si>
  <si>
    <t>楽屋口・廊下等</t>
    <rPh sb="0" eb="3">
      <t>ガクヤグチ</t>
    </rPh>
    <rPh sb="4" eb="6">
      <t>ロウカ</t>
    </rPh>
    <rPh sb="6" eb="7">
      <t>トウ</t>
    </rPh>
    <phoneticPr fontId="1"/>
  </si>
  <si>
    <t>傘立て</t>
    <rPh sb="0" eb="1">
      <t>カサ</t>
    </rPh>
    <rPh sb="1" eb="2">
      <t>タ</t>
    </rPh>
    <phoneticPr fontId="1"/>
  </si>
  <si>
    <t>貴重品ロッカー</t>
    <rPh sb="0" eb="3">
      <t>キチョウヒン</t>
    </rPh>
    <phoneticPr fontId="1"/>
  </si>
  <si>
    <t>２．小ホール</t>
    <rPh sb="2" eb="3">
      <t>ショウ</t>
    </rPh>
    <phoneticPr fontId="2"/>
  </si>
  <si>
    <t>調整室</t>
    <rPh sb="0" eb="2">
      <t>チョウセイ</t>
    </rPh>
    <rPh sb="2" eb="3">
      <t>シツ</t>
    </rPh>
    <phoneticPr fontId="1"/>
  </si>
  <si>
    <t>小楽屋（２室）　※１室あたり</t>
    <rPh sb="0" eb="1">
      <t>ショウ</t>
    </rPh>
    <rPh sb="1" eb="3">
      <t>ガクヤ</t>
    </rPh>
    <rPh sb="5" eb="6">
      <t>シツ</t>
    </rPh>
    <phoneticPr fontId="1"/>
  </si>
  <si>
    <t>３．創造・交流系支援部門</t>
    <rPh sb="2" eb="4">
      <t>ソウゾウ</t>
    </rPh>
    <rPh sb="5" eb="7">
      <t>コウリュウ</t>
    </rPh>
    <rPh sb="7" eb="8">
      <t>ケイ</t>
    </rPh>
    <rPh sb="8" eb="10">
      <t>シエン</t>
    </rPh>
    <rPh sb="10" eb="12">
      <t>ブモン</t>
    </rPh>
    <phoneticPr fontId="2"/>
  </si>
  <si>
    <t>多目的室</t>
    <rPh sb="0" eb="3">
      <t>タモクテキ</t>
    </rPh>
    <rPh sb="3" eb="4">
      <t>シツ</t>
    </rPh>
    <phoneticPr fontId="1"/>
  </si>
  <si>
    <t>移動式ダンスバー</t>
    <rPh sb="0" eb="2">
      <t>イドウ</t>
    </rPh>
    <rPh sb="2" eb="3">
      <t>シキ</t>
    </rPh>
    <phoneticPr fontId="1"/>
  </si>
  <si>
    <t>移動式展示パネル</t>
    <rPh sb="0" eb="2">
      <t>イドウ</t>
    </rPh>
    <rPh sb="2" eb="3">
      <t>シキ</t>
    </rPh>
    <rPh sb="3" eb="5">
      <t>テンジ</t>
    </rPh>
    <phoneticPr fontId="1"/>
  </si>
  <si>
    <t>演台</t>
    <rPh sb="0" eb="2">
      <t>エンダイ</t>
    </rPh>
    <phoneticPr fontId="1"/>
  </si>
  <si>
    <t>シューズミラー</t>
  </si>
  <si>
    <t>同上控室（２室）</t>
    <rPh sb="0" eb="2">
      <t>ドウジョウ</t>
    </rPh>
    <rPh sb="2" eb="4">
      <t>ヒカエシツ</t>
    </rPh>
    <rPh sb="6" eb="7">
      <t>シツ</t>
    </rPh>
    <phoneticPr fontId="1"/>
  </si>
  <si>
    <t>同上倉庫</t>
    <rPh sb="0" eb="2">
      <t>ドウジョウ</t>
    </rPh>
    <rPh sb="2" eb="4">
      <t>ソウコ</t>
    </rPh>
    <phoneticPr fontId="1"/>
  </si>
  <si>
    <t>高所作業用リフト</t>
    <rPh sb="0" eb="2">
      <t>コウショ</t>
    </rPh>
    <rPh sb="2" eb="5">
      <t>サギョウヨウ</t>
    </rPh>
    <phoneticPr fontId="1"/>
  </si>
  <si>
    <t>音楽スタジオ１</t>
    <rPh sb="0" eb="2">
      <t>オンガク</t>
    </rPh>
    <phoneticPr fontId="1"/>
  </si>
  <si>
    <t>壁付ホワイトボード</t>
    <rPh sb="0" eb="1">
      <t>カベ</t>
    </rPh>
    <rPh sb="1" eb="2">
      <t>ツ</t>
    </rPh>
    <phoneticPr fontId="1"/>
  </si>
  <si>
    <t>壁掛けハンガー</t>
    <rPh sb="0" eb="2">
      <t>カベカ</t>
    </rPh>
    <phoneticPr fontId="1"/>
  </si>
  <si>
    <t>電源タップ延長コード</t>
    <rPh sb="0" eb="2">
      <t>デンゲン</t>
    </rPh>
    <rPh sb="5" eb="7">
      <t>エンチョウ</t>
    </rPh>
    <phoneticPr fontId="1"/>
  </si>
  <si>
    <t>音楽スタジオ２</t>
    <rPh sb="0" eb="2">
      <t>オンガク</t>
    </rPh>
    <phoneticPr fontId="1"/>
  </si>
  <si>
    <t>音楽スタジオ３</t>
    <rPh sb="0" eb="2">
      <t>オンガク</t>
    </rPh>
    <phoneticPr fontId="1"/>
  </si>
  <si>
    <t>創造支援室Ｍ１</t>
    <rPh sb="0" eb="2">
      <t>ソウゾウ</t>
    </rPh>
    <rPh sb="2" eb="4">
      <t>シエン</t>
    </rPh>
    <rPh sb="4" eb="5">
      <t>シツ</t>
    </rPh>
    <phoneticPr fontId="1"/>
  </si>
  <si>
    <t>創造支援室Ｍ２</t>
    <rPh sb="0" eb="2">
      <t>ソウゾウ</t>
    </rPh>
    <rPh sb="2" eb="4">
      <t>シエン</t>
    </rPh>
    <rPh sb="4" eb="5">
      <t>シツ</t>
    </rPh>
    <phoneticPr fontId="1"/>
  </si>
  <si>
    <t>創造支援室Ｍ３</t>
    <rPh sb="0" eb="2">
      <t>ソウゾウ</t>
    </rPh>
    <rPh sb="2" eb="4">
      <t>シエン</t>
    </rPh>
    <rPh sb="4" eb="5">
      <t>シツ</t>
    </rPh>
    <phoneticPr fontId="1"/>
  </si>
  <si>
    <t>創造支援室Ｄ１</t>
    <rPh sb="0" eb="2">
      <t>ソウゾウ</t>
    </rPh>
    <rPh sb="2" eb="4">
      <t>シエン</t>
    </rPh>
    <rPh sb="4" eb="5">
      <t>シツ</t>
    </rPh>
    <phoneticPr fontId="1"/>
  </si>
  <si>
    <t>バレエシート</t>
  </si>
  <si>
    <t>バレエシート用運搬車</t>
    <rPh sb="6" eb="7">
      <t>ヨウ</t>
    </rPh>
    <rPh sb="7" eb="10">
      <t>ウンパンシャ</t>
    </rPh>
    <phoneticPr fontId="1"/>
  </si>
  <si>
    <t>創造支援室Ｄ２</t>
    <rPh sb="0" eb="2">
      <t>ソウゾウ</t>
    </rPh>
    <rPh sb="2" eb="4">
      <t>シエン</t>
    </rPh>
    <rPh sb="4" eb="5">
      <t>シツ</t>
    </rPh>
    <phoneticPr fontId="1"/>
  </si>
  <si>
    <t>創造支援室Ｄ３</t>
    <rPh sb="0" eb="2">
      <t>ソウゾウ</t>
    </rPh>
    <rPh sb="2" eb="4">
      <t>シエン</t>
    </rPh>
    <rPh sb="4" eb="5">
      <t>シツ</t>
    </rPh>
    <phoneticPr fontId="1"/>
  </si>
  <si>
    <t>創造支援室Ｃ１</t>
    <rPh sb="0" eb="2">
      <t>ソウゾウ</t>
    </rPh>
    <rPh sb="2" eb="4">
      <t>シエン</t>
    </rPh>
    <rPh sb="4" eb="5">
      <t>シツ</t>
    </rPh>
    <phoneticPr fontId="1"/>
  </si>
  <si>
    <t>創造支援室Ｃ２</t>
    <rPh sb="0" eb="2">
      <t>ソウゾウ</t>
    </rPh>
    <rPh sb="2" eb="4">
      <t>シエン</t>
    </rPh>
    <rPh sb="4" eb="5">
      <t>シツ</t>
    </rPh>
    <phoneticPr fontId="1"/>
  </si>
  <si>
    <t>創造支援室Ｃ３</t>
    <rPh sb="0" eb="2">
      <t>ソウゾウ</t>
    </rPh>
    <rPh sb="2" eb="4">
      <t>シエン</t>
    </rPh>
    <rPh sb="4" eb="5">
      <t>シツ</t>
    </rPh>
    <phoneticPr fontId="1"/>
  </si>
  <si>
    <t>創造支援室Ｃ４</t>
    <rPh sb="0" eb="2">
      <t>ソウゾウ</t>
    </rPh>
    <rPh sb="2" eb="4">
      <t>シエン</t>
    </rPh>
    <rPh sb="4" eb="5">
      <t>シツ</t>
    </rPh>
    <phoneticPr fontId="1"/>
  </si>
  <si>
    <t>創造支援室Ｃ５</t>
    <rPh sb="0" eb="2">
      <t>ソウゾウ</t>
    </rPh>
    <rPh sb="2" eb="4">
      <t>シエン</t>
    </rPh>
    <rPh sb="4" eb="5">
      <t>シツ</t>
    </rPh>
    <phoneticPr fontId="1"/>
  </si>
  <si>
    <t>創造支援室Ｃ６</t>
    <rPh sb="0" eb="2">
      <t>ソウゾウ</t>
    </rPh>
    <rPh sb="2" eb="4">
      <t>シエン</t>
    </rPh>
    <rPh sb="4" eb="5">
      <t>シツ</t>
    </rPh>
    <phoneticPr fontId="1"/>
  </si>
  <si>
    <t>創造支援室Ａ１</t>
    <rPh sb="0" eb="2">
      <t>ソウゾウ</t>
    </rPh>
    <rPh sb="2" eb="4">
      <t>シエン</t>
    </rPh>
    <rPh sb="4" eb="5">
      <t>シツ</t>
    </rPh>
    <phoneticPr fontId="1"/>
  </si>
  <si>
    <t>各種工具</t>
    <rPh sb="0" eb="2">
      <t>カクシュ</t>
    </rPh>
    <rPh sb="2" eb="4">
      <t>コウグ</t>
    </rPh>
    <phoneticPr fontId="1"/>
  </si>
  <si>
    <t>作品用棚</t>
    <rPh sb="0" eb="3">
      <t>サクヒンヨウ</t>
    </rPh>
    <rPh sb="3" eb="4">
      <t>タナ</t>
    </rPh>
    <phoneticPr fontId="1"/>
  </si>
  <si>
    <t>創造支援室Ａ２</t>
    <rPh sb="0" eb="2">
      <t>ソウゾウ</t>
    </rPh>
    <rPh sb="2" eb="4">
      <t>シエン</t>
    </rPh>
    <rPh sb="4" eb="5">
      <t>シツ</t>
    </rPh>
    <phoneticPr fontId="1"/>
  </si>
  <si>
    <t>和室（大）</t>
    <rPh sb="0" eb="2">
      <t>ワシツ</t>
    </rPh>
    <rPh sb="3" eb="4">
      <t>ダイ</t>
    </rPh>
    <phoneticPr fontId="1"/>
  </si>
  <si>
    <t>テーブル（座卓）</t>
    <rPh sb="5" eb="7">
      <t>ザタク</t>
    </rPh>
    <phoneticPr fontId="1"/>
  </si>
  <si>
    <t>座布団</t>
    <rPh sb="0" eb="3">
      <t>ザブトン</t>
    </rPh>
    <phoneticPr fontId="1"/>
  </si>
  <si>
    <t>間仕切用パーティション又は衝立</t>
    <rPh sb="0" eb="3">
      <t>マジキ</t>
    </rPh>
    <rPh sb="3" eb="4">
      <t>ヨウ</t>
    </rPh>
    <rPh sb="11" eb="12">
      <t>マタ</t>
    </rPh>
    <rPh sb="13" eb="15">
      <t>ツイタテ</t>
    </rPh>
    <phoneticPr fontId="1"/>
  </si>
  <si>
    <t>下足箱</t>
    <rPh sb="0" eb="2">
      <t>ゲソク</t>
    </rPh>
    <rPh sb="2" eb="3">
      <t>バコ</t>
    </rPh>
    <phoneticPr fontId="1"/>
  </si>
  <si>
    <t>茶道具一式</t>
    <rPh sb="0" eb="3">
      <t>サドウグ</t>
    </rPh>
    <rPh sb="3" eb="5">
      <t>イッシキ</t>
    </rPh>
    <phoneticPr fontId="1"/>
  </si>
  <si>
    <t>和室（小）</t>
    <rPh sb="0" eb="2">
      <t>ワシツ</t>
    </rPh>
    <rPh sb="3" eb="4">
      <t>ショウ</t>
    </rPh>
    <phoneticPr fontId="1"/>
  </si>
  <si>
    <t>備品庫</t>
    <rPh sb="0" eb="2">
      <t>ビヒン</t>
    </rPh>
    <rPh sb="2" eb="3">
      <t>コ</t>
    </rPh>
    <phoneticPr fontId="1"/>
  </si>
  <si>
    <t>備品収納棚</t>
    <rPh sb="0" eb="2">
      <t>ビヒン</t>
    </rPh>
    <rPh sb="2" eb="4">
      <t>シュウノウ</t>
    </rPh>
    <rPh sb="4" eb="5">
      <t>ダナ</t>
    </rPh>
    <phoneticPr fontId="1"/>
  </si>
  <si>
    <t>イーゼル</t>
  </si>
  <si>
    <t>楽器庫</t>
    <rPh sb="0" eb="2">
      <t>ガッキ</t>
    </rPh>
    <rPh sb="2" eb="3">
      <t>コ</t>
    </rPh>
    <phoneticPr fontId="1"/>
  </si>
  <si>
    <t>楽器収納棚</t>
    <rPh sb="0" eb="2">
      <t>ガッキ</t>
    </rPh>
    <rPh sb="2" eb="4">
      <t>シュウノウ</t>
    </rPh>
    <rPh sb="4" eb="5">
      <t>ダナ</t>
    </rPh>
    <phoneticPr fontId="1"/>
  </si>
  <si>
    <t>更衣室</t>
    <rPh sb="0" eb="3">
      <t>コウイシツ</t>
    </rPh>
    <phoneticPr fontId="1"/>
  </si>
  <si>
    <t>トイレ</t>
  </si>
  <si>
    <t>分別ごみ箱</t>
    <rPh sb="0" eb="2">
      <t>ブンベツ</t>
    </rPh>
    <rPh sb="4" eb="5">
      <t>バコ</t>
    </rPh>
    <phoneticPr fontId="1"/>
  </si>
  <si>
    <t>４．にぎわい・交流系部門</t>
    <rPh sb="7" eb="9">
      <t>コウリュウ</t>
    </rPh>
    <rPh sb="9" eb="10">
      <t>ケイ</t>
    </rPh>
    <rPh sb="10" eb="12">
      <t>ブモン</t>
    </rPh>
    <phoneticPr fontId="2"/>
  </si>
  <si>
    <t>エントランスロビー兼ギャラリー</t>
    <rPh sb="9" eb="10">
      <t>ケン</t>
    </rPh>
    <phoneticPr fontId="1"/>
  </si>
  <si>
    <t>ポスターボード（デジタル）</t>
  </si>
  <si>
    <t>カフェレストラン等</t>
    <rPh sb="8" eb="9">
      <t>トウ</t>
    </rPh>
    <phoneticPr fontId="1"/>
  </si>
  <si>
    <t>付帯事業の提案による</t>
    <rPh sb="0" eb="2">
      <t>フタイ</t>
    </rPh>
    <rPh sb="2" eb="4">
      <t>ジギョウ</t>
    </rPh>
    <rPh sb="5" eb="7">
      <t>テイアン</t>
    </rPh>
    <phoneticPr fontId="1"/>
  </si>
  <si>
    <t>５．共用・管理部門</t>
    <rPh sb="2" eb="4">
      <t>キョウヨウ</t>
    </rPh>
    <rPh sb="5" eb="7">
      <t>カンリ</t>
    </rPh>
    <rPh sb="7" eb="9">
      <t>ブモン</t>
    </rPh>
    <phoneticPr fontId="2"/>
  </si>
  <si>
    <t>情報コーナー</t>
    <rPh sb="0" eb="2">
      <t>ジョウホウ</t>
    </rPh>
    <phoneticPr fontId="1"/>
  </si>
  <si>
    <t>運営に応じた情報発信備品</t>
    <rPh sb="0" eb="2">
      <t>ウンエイ</t>
    </rPh>
    <rPh sb="3" eb="4">
      <t>オウ</t>
    </rPh>
    <rPh sb="6" eb="8">
      <t>ジョウホウ</t>
    </rPh>
    <rPh sb="8" eb="10">
      <t>ハッシン</t>
    </rPh>
    <rPh sb="10" eb="12">
      <t>ビヒン</t>
    </rPh>
    <phoneticPr fontId="1"/>
  </si>
  <si>
    <t>書棚</t>
    <rPh sb="0" eb="2">
      <t>ショダナ</t>
    </rPh>
    <phoneticPr fontId="1"/>
  </si>
  <si>
    <t>パンフレットスタンド等</t>
    <rPh sb="10" eb="11">
      <t>トウ</t>
    </rPh>
    <phoneticPr fontId="1"/>
  </si>
  <si>
    <t>複合機（コピー）</t>
    <rPh sb="0" eb="3">
      <t>フクゴウキ</t>
    </rPh>
    <phoneticPr fontId="1"/>
  </si>
  <si>
    <t>おもちゃ・テーブル・遊具</t>
    <rPh sb="10" eb="12">
      <t>ユウグ</t>
    </rPh>
    <phoneticPr fontId="1"/>
  </si>
  <si>
    <t>絵本</t>
    <rPh sb="0" eb="2">
      <t>エホン</t>
    </rPh>
    <phoneticPr fontId="1"/>
  </si>
  <si>
    <t>ブルーレイ・DVDデッキ</t>
  </si>
  <si>
    <t>授乳チェア</t>
    <rPh sb="0" eb="2">
      <t>ジュニュウ</t>
    </rPh>
    <phoneticPr fontId="1"/>
  </si>
  <si>
    <t>授乳室</t>
    <rPh sb="0" eb="2">
      <t>ジュニュウ</t>
    </rPh>
    <rPh sb="2" eb="3">
      <t>シツ</t>
    </rPh>
    <phoneticPr fontId="1"/>
  </si>
  <si>
    <t>授乳ベッド</t>
    <rPh sb="0" eb="2">
      <t>ジュニュウ</t>
    </rPh>
    <phoneticPr fontId="1"/>
  </si>
  <si>
    <t>事務室</t>
    <rPh sb="0" eb="3">
      <t>ジムシツ</t>
    </rPh>
    <phoneticPr fontId="1"/>
  </si>
  <si>
    <t>ミーティングテーブル</t>
  </si>
  <si>
    <t>ミーティングチェア</t>
  </si>
  <si>
    <t>更衣ロッカー</t>
    <rPh sb="0" eb="2">
      <t>コウイ</t>
    </rPh>
    <phoneticPr fontId="1"/>
  </si>
  <si>
    <t>PC・プリンターなどOAシステム</t>
  </si>
  <si>
    <t>複合機（コピー、FAX）</t>
    <rPh sb="0" eb="3">
      <t>フクゴウキ</t>
    </rPh>
    <phoneticPr fontId="1"/>
  </si>
  <si>
    <t>貸出用パソコン</t>
    <rPh sb="0" eb="3">
      <t>カシダシヨウ</t>
    </rPh>
    <phoneticPr fontId="1"/>
  </si>
  <si>
    <t>大型印刷機（カラー）</t>
    <rPh sb="0" eb="2">
      <t>オオガタ</t>
    </rPh>
    <rPh sb="2" eb="5">
      <t>インサツキ</t>
    </rPh>
    <phoneticPr fontId="1"/>
  </si>
  <si>
    <t>ヘルメット</t>
  </si>
  <si>
    <t>拡声器</t>
    <rPh sb="0" eb="3">
      <t>カクセイキ</t>
    </rPh>
    <phoneticPr fontId="1"/>
  </si>
  <si>
    <t>トランシーバー</t>
  </si>
  <si>
    <t>デジタルカメラ</t>
  </si>
  <si>
    <t>デジタルビデオカメラ</t>
  </si>
  <si>
    <t>その他事務用品等</t>
    <rPh sb="2" eb="3">
      <t>タ</t>
    </rPh>
    <rPh sb="3" eb="5">
      <t>ジム</t>
    </rPh>
    <rPh sb="5" eb="7">
      <t>ヨウヒン</t>
    </rPh>
    <rPh sb="7" eb="8">
      <t>トウ</t>
    </rPh>
    <phoneticPr fontId="1"/>
  </si>
  <si>
    <t>スタッフルーム</t>
  </si>
  <si>
    <t>救護室</t>
    <rPh sb="0" eb="3">
      <t>キュウゴシツ</t>
    </rPh>
    <phoneticPr fontId="1"/>
  </si>
  <si>
    <t>簡易ベッド</t>
    <rPh sb="0" eb="2">
      <t>カンイ</t>
    </rPh>
    <phoneticPr fontId="1"/>
  </si>
  <si>
    <t>緊急用ブザー</t>
    <rPh sb="0" eb="3">
      <t>キンキュウヨウ</t>
    </rPh>
    <phoneticPr fontId="1"/>
  </si>
  <si>
    <t>担架</t>
    <rPh sb="0" eb="2">
      <t>タンカ</t>
    </rPh>
    <phoneticPr fontId="1"/>
  </si>
  <si>
    <t>救護箱</t>
    <rPh sb="0" eb="2">
      <t>キュウゴ</t>
    </rPh>
    <rPh sb="2" eb="3">
      <t>バコ</t>
    </rPh>
    <phoneticPr fontId="1"/>
  </si>
  <si>
    <t>車椅子</t>
    <rPh sb="0" eb="3">
      <t>クルマイス</t>
    </rPh>
    <phoneticPr fontId="1"/>
  </si>
  <si>
    <t>舞台技術控室</t>
    <rPh sb="0" eb="2">
      <t>ブタイ</t>
    </rPh>
    <rPh sb="2" eb="4">
      <t>ギジュツ</t>
    </rPh>
    <rPh sb="4" eb="6">
      <t>ヒカエシツ</t>
    </rPh>
    <phoneticPr fontId="1"/>
  </si>
  <si>
    <t>事務机</t>
    <rPh sb="0" eb="2">
      <t>ジム</t>
    </rPh>
    <rPh sb="2" eb="3">
      <t>ツクエ</t>
    </rPh>
    <phoneticPr fontId="1"/>
  </si>
  <si>
    <t>運営に応じた工具等</t>
    <rPh sb="0" eb="2">
      <t>ウンエイ</t>
    </rPh>
    <rPh sb="3" eb="4">
      <t>オウ</t>
    </rPh>
    <rPh sb="6" eb="8">
      <t>コウグ</t>
    </rPh>
    <rPh sb="8" eb="9">
      <t>トウ</t>
    </rPh>
    <phoneticPr fontId="1"/>
  </si>
  <si>
    <t>中央監視室</t>
    <rPh sb="0" eb="2">
      <t>チュウオウ</t>
    </rPh>
    <rPh sb="2" eb="4">
      <t>カンシ</t>
    </rPh>
    <rPh sb="4" eb="5">
      <t>シツ</t>
    </rPh>
    <phoneticPr fontId="1"/>
  </si>
  <si>
    <t>清掃員控室</t>
    <rPh sb="0" eb="3">
      <t>セイソウイン</t>
    </rPh>
    <rPh sb="3" eb="5">
      <t>ヒカエシツ</t>
    </rPh>
    <phoneticPr fontId="1"/>
  </si>
  <si>
    <t>更衣室・倉庫</t>
    <rPh sb="0" eb="2">
      <t>コウイ</t>
    </rPh>
    <rPh sb="2" eb="3">
      <t>シツ</t>
    </rPh>
    <rPh sb="4" eb="6">
      <t>ソウコ</t>
    </rPh>
    <phoneticPr fontId="1"/>
  </si>
  <si>
    <t>脚立類</t>
    <rPh sb="0" eb="2">
      <t>キャタツ</t>
    </rPh>
    <rPh sb="2" eb="3">
      <t>ルイ</t>
    </rPh>
    <phoneticPr fontId="1"/>
  </si>
  <si>
    <t>国旗・市旗・施設旗</t>
    <rPh sb="0" eb="2">
      <t>コッキ</t>
    </rPh>
    <rPh sb="3" eb="4">
      <t>シ</t>
    </rPh>
    <rPh sb="4" eb="5">
      <t>ハタ</t>
    </rPh>
    <rPh sb="6" eb="8">
      <t>シセツ</t>
    </rPh>
    <rPh sb="8" eb="9">
      <t>ハタ</t>
    </rPh>
    <phoneticPr fontId="1"/>
  </si>
  <si>
    <t>設備関連室</t>
    <rPh sb="0" eb="2">
      <t>セツビ</t>
    </rPh>
    <rPh sb="2" eb="4">
      <t>カンレン</t>
    </rPh>
    <rPh sb="4" eb="5">
      <t>シツ</t>
    </rPh>
    <phoneticPr fontId="1"/>
  </si>
  <si>
    <t>廊下・階段等</t>
    <rPh sb="0" eb="2">
      <t>ロウカ</t>
    </rPh>
    <rPh sb="3" eb="5">
      <t>カイダン</t>
    </rPh>
    <rPh sb="5" eb="6">
      <t>トウ</t>
    </rPh>
    <phoneticPr fontId="1"/>
  </si>
  <si>
    <t>傘袋スタンド</t>
    <rPh sb="0" eb="1">
      <t>カサ</t>
    </rPh>
    <rPh sb="1" eb="2">
      <t>ブクロ</t>
    </rPh>
    <phoneticPr fontId="1"/>
  </si>
  <si>
    <t>ダストボックス（大型）</t>
    <rPh sb="8" eb="10">
      <t>オオガタ</t>
    </rPh>
    <phoneticPr fontId="1"/>
  </si>
  <si>
    <t>昇降機内救護用セット</t>
    <rPh sb="0" eb="3">
      <t>ショウコウキ</t>
    </rPh>
    <rPh sb="3" eb="4">
      <t>ナイ</t>
    </rPh>
    <rPh sb="4" eb="6">
      <t>キュウゴ</t>
    </rPh>
    <rPh sb="6" eb="7">
      <t>ヨウ</t>
    </rPh>
    <phoneticPr fontId="1"/>
  </si>
  <si>
    <t>展示・イベント用備品</t>
    <rPh sb="0" eb="2">
      <t>テンジ</t>
    </rPh>
    <rPh sb="7" eb="8">
      <t>ヨウ</t>
    </rPh>
    <rPh sb="8" eb="10">
      <t>ビヒン</t>
    </rPh>
    <phoneticPr fontId="1"/>
  </si>
  <si>
    <t>６．その他</t>
    <rPh sb="4" eb="5">
      <t>タ</t>
    </rPh>
    <phoneticPr fontId="2"/>
  </si>
  <si>
    <t>通路など</t>
    <rPh sb="0" eb="2">
      <t>ツウロ</t>
    </rPh>
    <phoneticPr fontId="1"/>
  </si>
  <si>
    <t>外構・駐車場など</t>
    <rPh sb="0" eb="2">
      <t>ガイコウ</t>
    </rPh>
    <rPh sb="3" eb="6">
      <t>チュウシャジョウ</t>
    </rPh>
    <phoneticPr fontId="1"/>
  </si>
  <si>
    <t>パイロン等一式</t>
    <rPh sb="4" eb="5">
      <t>トウ</t>
    </rPh>
    <rPh sb="5" eb="7">
      <t>イッシキ</t>
    </rPh>
    <phoneticPr fontId="1"/>
  </si>
  <si>
    <t>小計⑥</t>
    <rPh sb="0" eb="2">
      <t>ショウケイ</t>
    </rPh>
    <phoneticPr fontId="2"/>
  </si>
  <si>
    <t>合計（①＋②＋③＋④＋⑤＋⑥）</t>
    <rPh sb="0" eb="2">
      <t>ゴウケイ</t>
    </rPh>
    <phoneticPr fontId="2"/>
  </si>
  <si>
    <t>注４　付帯事業に係る備品の金額については、小計・合計に含めないでください。</t>
    <rPh sb="0" eb="1">
      <t>チュウ</t>
    </rPh>
    <rPh sb="3" eb="5">
      <t>フタイ</t>
    </rPh>
    <rPh sb="5" eb="7">
      <t>ジギョウ</t>
    </rPh>
    <rPh sb="8" eb="9">
      <t>カカ</t>
    </rPh>
    <rPh sb="10" eb="12">
      <t>ビヒン</t>
    </rPh>
    <rPh sb="13" eb="15">
      <t>キンガク</t>
    </rPh>
    <rPh sb="21" eb="23">
      <t>ショウケイ</t>
    </rPh>
    <rPh sb="24" eb="26">
      <t>ゴウケイ</t>
    </rPh>
    <rPh sb="27" eb="28">
      <t>フク</t>
    </rPh>
    <phoneticPr fontId="2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</si>
  <si>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</si>
  <si>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上部撤去工事</t>
    <rPh sb="0" eb="2">
      <t>ジョウブ</t>
    </rPh>
    <rPh sb="2" eb="4">
      <t>テッキョ</t>
    </rPh>
    <rPh sb="4" eb="6">
      <t>コウジ</t>
    </rPh>
    <phoneticPr fontId="1"/>
  </si>
  <si>
    <t>基礎撤去工事</t>
    <rPh sb="0" eb="2">
      <t>キソ</t>
    </rPh>
    <rPh sb="2" eb="4">
      <t>テッキョ</t>
    </rPh>
    <rPh sb="4" eb="6">
      <t>コウジ</t>
    </rPh>
    <phoneticPr fontId="1"/>
  </si>
  <si>
    <t>設備撤去工事</t>
    <rPh sb="0" eb="2">
      <t>セツビ</t>
    </rPh>
    <rPh sb="2" eb="4">
      <t>テッキョ</t>
    </rPh>
    <rPh sb="4" eb="6">
      <t>コウジ</t>
    </rPh>
    <phoneticPr fontId="1"/>
  </si>
  <si>
    <t>外構撤去工事</t>
    <rPh sb="0" eb="2">
      <t>ガイコウ</t>
    </rPh>
    <rPh sb="2" eb="4">
      <t>テッキョ</t>
    </rPh>
    <rPh sb="4" eb="6">
      <t>コウジ</t>
    </rPh>
    <phoneticPr fontId="1"/>
  </si>
  <si>
    <t>解体撤去工事（直接工事費）</t>
    <rPh sb="0" eb="2">
      <t>カイタイ</t>
    </rPh>
    <rPh sb="2" eb="4">
      <t>テッキョ</t>
    </rPh>
    <rPh sb="4" eb="6">
      <t>コウジ</t>
    </rPh>
    <rPh sb="7" eb="9">
      <t>チョクセツ</t>
    </rPh>
    <rPh sb="9" eb="11">
      <t>コウジ</t>
    </rPh>
    <rPh sb="11" eb="12">
      <t>ヒ</t>
    </rPh>
    <phoneticPr fontId="2"/>
  </si>
  <si>
    <t>建築工事</t>
    <rPh sb="0" eb="2">
      <t>ケンチク</t>
    </rPh>
    <rPh sb="2" eb="4">
      <t>コウジ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</si>
  <si>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2"/>
  </si>
  <si>
    <t>杭・地業工事</t>
    <rPh sb="0" eb="1">
      <t>クイ</t>
    </rPh>
    <rPh sb="2" eb="3">
      <t>チ</t>
    </rPh>
    <rPh sb="3" eb="4">
      <t>ギョウ</t>
    </rPh>
    <rPh sb="4" eb="6">
      <t>コウジ</t>
    </rPh>
    <phoneticPr fontId="2"/>
  </si>
  <si>
    <t>土工事</t>
    <rPh sb="0" eb="1">
      <t>ド</t>
    </rPh>
    <rPh sb="1" eb="3">
      <t>コウジ</t>
    </rPh>
    <phoneticPr fontId="2"/>
  </si>
  <si>
    <t>躯体工事</t>
    <rPh sb="0" eb="2">
      <t>クタイ</t>
    </rPh>
    <rPh sb="2" eb="4">
      <t>コウジ</t>
    </rPh>
    <phoneticPr fontId="2"/>
  </si>
  <si>
    <t>外部仕上工事</t>
    <rPh sb="0" eb="2">
      <t>ガイブ</t>
    </rPh>
    <rPh sb="2" eb="4">
      <t>シア</t>
    </rPh>
    <rPh sb="4" eb="6">
      <t>コウジ</t>
    </rPh>
    <phoneticPr fontId="2"/>
  </si>
  <si>
    <t>内部仕上工事</t>
    <rPh sb="0" eb="2">
      <t>ナイブ</t>
    </rPh>
    <rPh sb="2" eb="4">
      <t>シア</t>
    </rPh>
    <rPh sb="4" eb="6">
      <t>コウジ</t>
    </rPh>
    <phoneticPr fontId="2"/>
  </si>
  <si>
    <t>建具工事</t>
    <rPh sb="0" eb="2">
      <t>タテグ</t>
    </rPh>
    <rPh sb="2" eb="4">
      <t>コウジ</t>
    </rPh>
    <phoneticPr fontId="2"/>
  </si>
  <si>
    <t>雑工事</t>
    <rPh sb="0" eb="1">
      <t>ザツ</t>
    </rPh>
    <rPh sb="1" eb="3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</si>
  <si>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1"/>
  </si>
  <si>
    <t>照明・電灯ｺﾝｾﾝﾄ設備</t>
    <rPh sb="0" eb="2">
      <t>ショウメイ</t>
    </rPh>
    <rPh sb="3" eb="5">
      <t>デントウ</t>
    </rPh>
    <rPh sb="10" eb="12">
      <t>セツビ</t>
    </rPh>
    <phoneticPr fontId="2"/>
  </si>
  <si>
    <t>誘導支援設備</t>
    <rPh sb="0" eb="2">
      <t>ユウドウ</t>
    </rPh>
    <rPh sb="2" eb="4">
      <t>シエン</t>
    </rPh>
    <rPh sb="4" eb="6">
      <t>セツビ</t>
    </rPh>
    <phoneticPr fontId="2"/>
  </si>
  <si>
    <t>電話・テレビ共聴・情報通信設備</t>
    <rPh sb="0" eb="2">
      <t>デンワ</t>
    </rPh>
    <rPh sb="6" eb="7">
      <t>トモ</t>
    </rPh>
    <rPh sb="7" eb="8">
      <t>チョウ</t>
    </rPh>
    <rPh sb="9" eb="11">
      <t>ジョウホウ</t>
    </rPh>
    <rPh sb="11" eb="13">
      <t>ツウシン</t>
    </rPh>
    <rPh sb="13" eb="15">
      <t>セツビ</t>
    </rPh>
    <phoneticPr fontId="2"/>
  </si>
  <si>
    <t>テレビ共同受信設備等</t>
    <rPh sb="3" eb="5">
      <t>キョウドウ</t>
    </rPh>
    <rPh sb="5" eb="7">
      <t>ジュシン</t>
    </rPh>
    <rPh sb="7" eb="9">
      <t>セツビ</t>
    </rPh>
    <rPh sb="9" eb="10">
      <t>トウ</t>
    </rPh>
    <phoneticPr fontId="2"/>
  </si>
  <si>
    <t>構内幹線・配線設備</t>
    <rPh sb="0" eb="2">
      <t>コウナイ</t>
    </rPh>
    <rPh sb="2" eb="4">
      <t>カンセン</t>
    </rPh>
    <rPh sb="5" eb="7">
      <t>ハイセン</t>
    </rPh>
    <rPh sb="7" eb="9">
      <t>セツビ</t>
    </rPh>
    <phoneticPr fontId="2"/>
  </si>
  <si>
    <t>受変電設備</t>
    <rPh sb="0" eb="3">
      <t>ジュヘンデン</t>
    </rPh>
    <rPh sb="3" eb="5">
      <t>セツビ</t>
    </rPh>
    <phoneticPr fontId="2"/>
  </si>
  <si>
    <t>自家発電設備</t>
    <rPh sb="0" eb="2">
      <t>ジカ</t>
    </rPh>
    <rPh sb="2" eb="4">
      <t>ハツデン</t>
    </rPh>
    <rPh sb="4" eb="6">
      <t>セツビ</t>
    </rPh>
    <phoneticPr fontId="2"/>
  </si>
  <si>
    <t>電気時計設備</t>
    <rPh sb="0" eb="2">
      <t>デンキ</t>
    </rPh>
    <rPh sb="2" eb="4">
      <t>トケイ</t>
    </rPh>
    <rPh sb="4" eb="6">
      <t>セツビ</t>
    </rPh>
    <phoneticPr fontId="2"/>
  </si>
  <si>
    <t>放送設備</t>
    <rPh sb="0" eb="2">
      <t>ホウソウ</t>
    </rPh>
    <rPh sb="2" eb="4">
      <t>セツビ</t>
    </rPh>
    <phoneticPr fontId="2"/>
  </si>
  <si>
    <t>映像・音響設備</t>
    <rPh sb="0" eb="2">
      <t>エイゾウ</t>
    </rPh>
    <rPh sb="3" eb="5">
      <t>オンキョウ</t>
    </rPh>
    <rPh sb="5" eb="7">
      <t>セツビ</t>
    </rPh>
    <phoneticPr fontId="2"/>
  </si>
  <si>
    <t>動力設備</t>
    <rPh sb="0" eb="2">
      <t>ドウリョク</t>
    </rPh>
    <rPh sb="2" eb="4">
      <t>セツビ</t>
    </rPh>
    <phoneticPr fontId="2"/>
  </si>
  <si>
    <t>監視カメラ設備</t>
    <rPh sb="0" eb="2">
      <t>カンシ</t>
    </rPh>
    <rPh sb="5" eb="7">
      <t>セツビ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</si>
  <si>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</si>
  <si>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1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</si>
  <si>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</si>
  <si>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</si>
  <si>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自動制御設備</t>
    <rPh sb="0" eb="2">
      <t>ジドウ</t>
    </rPh>
    <rPh sb="2" eb="4">
      <t>セイギョ</t>
    </rPh>
    <rPh sb="4" eb="6">
      <t>セツビ</t>
    </rPh>
    <phoneticPr fontId="2"/>
  </si>
  <si>
    <t>熱源設備</t>
    <rPh sb="0" eb="2">
      <t>ネツゲン</t>
    </rPh>
    <rPh sb="2" eb="4">
      <t>セツビ</t>
    </rPh>
    <phoneticPr fontId="2"/>
  </si>
  <si>
    <t>給排水衛生設備</t>
    <rPh sb="0" eb="3">
      <t>キュウハイスイ</t>
    </rPh>
    <rPh sb="3" eb="5">
      <t>エイセイ</t>
    </rPh>
    <rPh sb="5" eb="7">
      <t>セツビ</t>
    </rPh>
    <phoneticPr fontId="2"/>
  </si>
  <si>
    <t>給湯設備</t>
    <rPh sb="0" eb="2">
      <t>キュウトウ</t>
    </rPh>
    <rPh sb="2" eb="4">
      <t>セツビ</t>
    </rPh>
    <phoneticPr fontId="2"/>
  </si>
  <si>
    <t>ガス設備</t>
    <rPh sb="2" eb="4">
      <t>セツビ</t>
    </rPh>
    <phoneticPr fontId="2"/>
  </si>
  <si>
    <t>厨房設備</t>
    <rPh sb="0" eb="2">
      <t>チュウボウ</t>
    </rPh>
    <rPh sb="2" eb="4">
      <t>セツビ</t>
    </rPh>
    <phoneticPr fontId="2"/>
  </si>
  <si>
    <t>消火設備</t>
    <rPh sb="0" eb="2">
      <t>ショウカ</t>
    </rPh>
    <rPh sb="2" eb="4">
      <t>セツビ</t>
    </rPh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</si>
  <si>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</si>
  <si>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エレベーター設備工事</t>
    <rPh sb="6" eb="8">
      <t>セツビ</t>
    </rPh>
    <rPh sb="8" eb="10">
      <t>コウジ</t>
    </rPh>
    <phoneticPr fontId="2"/>
  </si>
  <si>
    <t>注４　合計金額は、施設整備費内訳書（様式6-3）の該当部分と一致させてください。</t>
    <rPh sb="0" eb="1">
      <t>チュウ</t>
    </rPh>
    <rPh sb="3" eb="5">
      <t>ゴウケイ</t>
    </rPh>
    <rPh sb="5" eb="7">
      <t>キンガク</t>
    </rPh>
    <rPh sb="18" eb="20">
      <t>ヨウシキ</t>
    </rPh>
    <rPh sb="25" eb="27">
      <t>ガイトウ</t>
    </rPh>
    <rPh sb="27" eb="29">
      <t>ブブン</t>
    </rPh>
    <rPh sb="30" eb="32">
      <t>イッチ</t>
    </rPh>
    <phoneticPr fontId="2"/>
  </si>
  <si>
    <t>注６　水色のセルには数式が入っていますので入力しないでください。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1" eb="23">
      <t>ニュウリョク</t>
    </rPh>
    <phoneticPr fontId="2"/>
  </si>
  <si>
    <t>大ホール舞台機構設備</t>
    <rPh sb="0" eb="1">
      <t>ダイ</t>
    </rPh>
    <rPh sb="4" eb="6">
      <t>ブタイ</t>
    </rPh>
    <rPh sb="6" eb="8">
      <t>キコウ</t>
    </rPh>
    <rPh sb="8" eb="10">
      <t>セツビ</t>
    </rPh>
    <phoneticPr fontId="2"/>
  </si>
  <si>
    <t>小ホール舞台機構設備</t>
    <rPh sb="0" eb="1">
      <t>ショウ</t>
    </rPh>
    <rPh sb="4" eb="6">
      <t>ブタイ</t>
    </rPh>
    <rPh sb="6" eb="8">
      <t>キコウ</t>
    </rPh>
    <rPh sb="8" eb="10">
      <t>セツビ</t>
    </rPh>
    <phoneticPr fontId="2"/>
  </si>
  <si>
    <t>多目的室舞台機構設備</t>
    <rPh sb="0" eb="3">
      <t>タモクテキ</t>
    </rPh>
    <rPh sb="3" eb="4">
      <t>シツ</t>
    </rPh>
    <rPh sb="4" eb="6">
      <t>ブタイ</t>
    </rPh>
    <rPh sb="6" eb="8">
      <t>キコウ</t>
    </rPh>
    <rPh sb="8" eb="10">
      <t>セツビ</t>
    </rPh>
    <phoneticPr fontId="2"/>
  </si>
  <si>
    <t>大ホール舞台照明設備</t>
    <rPh sb="0" eb="1">
      <t>ダイ</t>
    </rPh>
    <rPh sb="4" eb="6">
      <t>ブタイ</t>
    </rPh>
    <rPh sb="6" eb="8">
      <t>ショウメイ</t>
    </rPh>
    <rPh sb="8" eb="10">
      <t>セツビ</t>
    </rPh>
    <phoneticPr fontId="2"/>
  </si>
  <si>
    <t>小ホール舞台照明設備</t>
    <rPh sb="0" eb="1">
      <t>ショウ</t>
    </rPh>
    <rPh sb="4" eb="6">
      <t>ブタイ</t>
    </rPh>
    <rPh sb="6" eb="8">
      <t>ショウメイ</t>
    </rPh>
    <rPh sb="8" eb="10">
      <t>セツビ</t>
    </rPh>
    <phoneticPr fontId="2"/>
  </si>
  <si>
    <t>多目的室舞台照明設備</t>
    <rPh sb="0" eb="3">
      <t>タモクテキ</t>
    </rPh>
    <rPh sb="3" eb="4">
      <t>シツ</t>
    </rPh>
    <rPh sb="4" eb="6">
      <t>ブタイ</t>
    </rPh>
    <rPh sb="6" eb="8">
      <t>ショウメイ</t>
    </rPh>
    <rPh sb="8" eb="10">
      <t>セツビ</t>
    </rPh>
    <phoneticPr fontId="2"/>
  </si>
  <si>
    <t>大ホール舞台音響設備</t>
    <rPh sb="0" eb="1">
      <t>ダイ</t>
    </rPh>
    <rPh sb="4" eb="6">
      <t>ブタイ</t>
    </rPh>
    <rPh sb="6" eb="8">
      <t>オンキョウ</t>
    </rPh>
    <rPh sb="8" eb="10">
      <t>セツビ</t>
    </rPh>
    <phoneticPr fontId="2"/>
  </si>
  <si>
    <t>小ホール舞台音響設備</t>
    <rPh sb="0" eb="1">
      <t>ショウ</t>
    </rPh>
    <rPh sb="4" eb="6">
      <t>ブタイ</t>
    </rPh>
    <rPh sb="6" eb="8">
      <t>オンキョウ</t>
    </rPh>
    <rPh sb="8" eb="10">
      <t>セツビ</t>
    </rPh>
    <phoneticPr fontId="2"/>
  </si>
  <si>
    <t>多目的室舞台音響設備</t>
    <rPh sb="0" eb="3">
      <t>タモクテキ</t>
    </rPh>
    <rPh sb="3" eb="4">
      <t>シツ</t>
    </rPh>
    <rPh sb="4" eb="6">
      <t>ブタイ</t>
    </rPh>
    <rPh sb="6" eb="8">
      <t>オンキョウ</t>
    </rPh>
    <rPh sb="8" eb="10">
      <t>セツビ</t>
    </rPh>
    <phoneticPr fontId="2"/>
  </si>
  <si>
    <t>音響設備その他</t>
    <rPh sb="0" eb="2">
      <t>オンキョウ</t>
    </rPh>
    <rPh sb="2" eb="4">
      <t>セツビ</t>
    </rPh>
    <rPh sb="6" eb="7">
      <t>タ</t>
    </rPh>
    <phoneticPr fontId="2"/>
  </si>
  <si>
    <t>緑地整備費</t>
    <rPh sb="0" eb="2">
      <t>リョクチ</t>
    </rPh>
    <rPh sb="2" eb="4">
      <t>セイビ</t>
    </rPh>
    <rPh sb="4" eb="5">
      <t>ヒ</t>
    </rPh>
    <phoneticPr fontId="1"/>
  </si>
  <si>
    <t>備蓄倉庫等防災関連施設</t>
    <rPh sb="0" eb="2">
      <t>ビチク</t>
    </rPh>
    <rPh sb="2" eb="4">
      <t>ソウコ</t>
    </rPh>
    <rPh sb="4" eb="5">
      <t>トウ</t>
    </rPh>
    <rPh sb="5" eb="7">
      <t>ボウサイ</t>
    </rPh>
    <rPh sb="7" eb="9">
      <t>カンレン</t>
    </rPh>
    <rPh sb="9" eb="11">
      <t>シセツ</t>
    </rPh>
    <phoneticPr fontId="1"/>
  </si>
  <si>
    <t>駐輪場整備費</t>
    <rPh sb="0" eb="2">
      <t>チュウリン</t>
    </rPh>
    <rPh sb="2" eb="3">
      <t>ジョウ</t>
    </rPh>
    <rPh sb="3" eb="5">
      <t>セイビ</t>
    </rPh>
    <rPh sb="5" eb="6">
      <t>ヒ</t>
    </rPh>
    <phoneticPr fontId="1"/>
  </si>
  <si>
    <t>構内舗装等整備費</t>
    <rPh sb="0" eb="2">
      <t>コウナイ</t>
    </rPh>
    <rPh sb="2" eb="4">
      <t>ホソウ</t>
    </rPh>
    <rPh sb="4" eb="5">
      <t>トウ</t>
    </rPh>
    <rPh sb="5" eb="7">
      <t>セイビ</t>
    </rPh>
    <rPh sb="7" eb="8">
      <t>ヒ</t>
    </rPh>
    <phoneticPr fontId="1"/>
  </si>
  <si>
    <t>土工事</t>
    <rPh sb="0" eb="3">
      <t>ドコウジ</t>
    </rPh>
    <phoneticPr fontId="1"/>
  </si>
  <si>
    <t>舗装工事</t>
    <rPh sb="0" eb="2">
      <t>ホソウ</t>
    </rPh>
    <rPh sb="2" eb="4">
      <t>コウジ</t>
    </rPh>
    <phoneticPr fontId="1"/>
  </si>
  <si>
    <t>排水工事</t>
    <rPh sb="0" eb="2">
      <t>ハイスイ</t>
    </rPh>
    <rPh sb="2" eb="4">
      <t>コウジ</t>
    </rPh>
    <phoneticPr fontId="1"/>
  </si>
  <si>
    <t>付属施設工事</t>
    <rPh sb="0" eb="2">
      <t>フゾク</t>
    </rPh>
    <rPh sb="2" eb="4">
      <t>シセツ</t>
    </rPh>
    <rPh sb="4" eb="6">
      <t>コウジ</t>
    </rPh>
    <phoneticPr fontId="2"/>
  </si>
  <si>
    <t>注１　記入欄及び項目については、提案に応じて適宜調整してください。</t>
    <rPh sb="0" eb="1">
      <t>チュウ</t>
    </rPh>
    <rPh sb="3" eb="5">
      <t>キニュウ</t>
    </rPh>
    <rPh sb="5" eb="6">
      <t>ラン</t>
    </rPh>
    <rPh sb="6" eb="7">
      <t>オヨ</t>
    </rPh>
    <rPh sb="8" eb="10">
      <t>コウモク</t>
    </rPh>
    <rPh sb="16" eb="18">
      <t>テイアン</t>
    </rPh>
    <rPh sb="19" eb="20">
      <t>オウ</t>
    </rPh>
    <rPh sb="22" eb="24">
      <t>テキギ</t>
    </rPh>
    <rPh sb="24" eb="26">
      <t>チョウセイ</t>
    </rPh>
    <phoneticPr fontId="2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</si>
  <si>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2"/>
  </si>
  <si>
    <t>A-3（割賦金利）</t>
    <rPh sb="4" eb="6">
      <t>カップ</t>
    </rPh>
    <rPh sb="6" eb="8">
      <t>キンリ</t>
    </rPh>
    <phoneticPr fontId="2"/>
  </si>
  <si>
    <t>注４　入札価格（Ａ～Ｆの合計）の金額（税抜）は、入札書（様式5-1）記載の金額と一致させてください。</t>
    <rPh sb="0" eb="1">
      <t>チュウ</t>
    </rPh>
    <rPh sb="3" eb="5">
      <t>ニュウサツ</t>
    </rPh>
    <rPh sb="5" eb="7">
      <t>カカク</t>
    </rPh>
    <rPh sb="12" eb="14">
      <t>ゴウケイ</t>
    </rPh>
    <rPh sb="16" eb="18">
      <t>キンガク</t>
    </rPh>
    <rPh sb="19" eb="21">
      <t>ゼイヌキ</t>
    </rPh>
    <rPh sb="24" eb="26">
      <t>ニュウサツ</t>
    </rPh>
    <rPh sb="26" eb="27">
      <t>ショ</t>
    </rPh>
    <rPh sb="28" eb="30">
      <t>ヨウシキ</t>
    </rPh>
    <rPh sb="34" eb="36">
      <t>キサイ</t>
    </rPh>
    <rPh sb="37" eb="39">
      <t>キンガク</t>
    </rPh>
    <rPh sb="40" eb="42">
      <t>イッチ</t>
    </rPh>
    <phoneticPr fontId="2"/>
  </si>
  <si>
    <t>法人府民税</t>
    <rPh sb="0" eb="2">
      <t>ホウジン</t>
    </rPh>
    <rPh sb="2" eb="3">
      <t>フ</t>
    </rPh>
    <rPh sb="4" eb="5">
      <t>ゼイ</t>
    </rPh>
    <phoneticPr fontId="2"/>
  </si>
  <si>
    <t>事前調査業務及び関連業務費</t>
    <rPh sb="0" eb="2">
      <t>ジゼン</t>
    </rPh>
    <rPh sb="2" eb="4">
      <t>チョウサ</t>
    </rPh>
    <rPh sb="4" eb="6">
      <t>ギョウム</t>
    </rPh>
    <rPh sb="6" eb="7">
      <t>オヨ</t>
    </rPh>
    <rPh sb="8" eb="10">
      <t>カンレン</t>
    </rPh>
    <rPh sb="10" eb="12">
      <t>ギョウム</t>
    </rPh>
    <rPh sb="12" eb="13">
      <t>ヒ</t>
    </rPh>
    <phoneticPr fontId="2"/>
  </si>
  <si>
    <t>工事監理業務費費</t>
    <rPh sb="0" eb="2">
      <t>コウジ</t>
    </rPh>
    <rPh sb="2" eb="4">
      <t>カンリ</t>
    </rPh>
    <rPh sb="4" eb="6">
      <t>ギョウム</t>
    </rPh>
    <rPh sb="6" eb="7">
      <t>ヒ</t>
    </rPh>
    <rPh sb="7" eb="8">
      <t>ヒ</t>
    </rPh>
    <phoneticPr fontId="2"/>
  </si>
  <si>
    <t>備品調達及び設置業務費</t>
    <rPh sb="0" eb="2">
      <t>ビヒン</t>
    </rPh>
    <rPh sb="2" eb="4">
      <t>チョウタツ</t>
    </rPh>
    <rPh sb="4" eb="5">
      <t>オヨ</t>
    </rPh>
    <rPh sb="6" eb="8">
      <t>セッチ</t>
    </rPh>
    <rPh sb="8" eb="10">
      <t>ギョウム</t>
    </rPh>
    <rPh sb="10" eb="11">
      <t>ヒ</t>
    </rPh>
    <phoneticPr fontId="2"/>
  </si>
  <si>
    <t>（　　　　　　　　　　　　　）</t>
    <phoneticPr fontId="2"/>
  </si>
  <si>
    <t>平成32年</t>
    <phoneticPr fontId="2"/>
  </si>
  <si>
    <t>平成33年</t>
    <phoneticPr fontId="2"/>
  </si>
  <si>
    <t>平成31年</t>
    <rPh sb="0" eb="2">
      <t>ヘイセイ</t>
    </rPh>
    <rPh sb="4" eb="5">
      <t>ネン</t>
    </rPh>
    <phoneticPr fontId="2"/>
  </si>
  <si>
    <t>平成34年</t>
    <phoneticPr fontId="2"/>
  </si>
  <si>
    <t>～</t>
  </si>
  <si>
    <t>消費税等
相当額</t>
    <rPh sb="0" eb="3">
      <t>ショウヒゼイ</t>
    </rPh>
    <rPh sb="3" eb="4">
      <t>トウ</t>
    </rPh>
    <rPh sb="5" eb="7">
      <t>ソウトウ</t>
    </rPh>
    <rPh sb="7" eb="8">
      <t>ガク</t>
    </rPh>
    <phoneticPr fontId="2"/>
  </si>
  <si>
    <t>相当額</t>
    <rPh sb="0" eb="2">
      <t>ソウトウ</t>
    </rPh>
    <rPh sb="2" eb="3">
      <t>ガク</t>
    </rPh>
    <phoneticPr fontId="2"/>
  </si>
  <si>
    <t>（A-3）</t>
    <phoneticPr fontId="2"/>
  </si>
  <si>
    <t>累積支払額</t>
    <rPh sb="0" eb="2">
      <t>ルイセキ</t>
    </rPh>
    <rPh sb="2" eb="4">
      <t>シハライ</t>
    </rPh>
    <rPh sb="4" eb="5">
      <t>ガク</t>
    </rPh>
    <phoneticPr fontId="2"/>
  </si>
  <si>
    <t>＝ｆ+n</t>
    <phoneticPr fontId="2"/>
  </si>
  <si>
    <t>＝s-t</t>
    <phoneticPr fontId="2"/>
  </si>
  <si>
    <t>施設整備費内訳書（様式6-3）の工事監理業務費（税込）</t>
    <rPh sb="0" eb="2">
      <t>シセツ</t>
    </rPh>
    <rPh sb="2" eb="4">
      <t>セイビ</t>
    </rPh>
    <rPh sb="4" eb="5">
      <t>ヒ</t>
    </rPh>
    <rPh sb="5" eb="8">
      <t>ウチワケショ</t>
    </rPh>
    <rPh sb="9" eb="11">
      <t>ヨウシキ</t>
    </rPh>
    <rPh sb="16" eb="18">
      <t>コウジ</t>
    </rPh>
    <rPh sb="18" eb="20">
      <t>カンリ</t>
    </rPh>
    <rPh sb="20" eb="22">
      <t>ギョウム</t>
    </rPh>
    <rPh sb="22" eb="23">
      <t>ヒ</t>
    </rPh>
    <rPh sb="23" eb="24">
      <t>ジッピ</t>
    </rPh>
    <rPh sb="24" eb="26">
      <t>ゼイコミ</t>
    </rPh>
    <phoneticPr fontId="2"/>
  </si>
  <si>
    <t>施設整備費内訳書（様式6-3）の実施設計費（新築工事）（税込）</t>
    <rPh sb="0" eb="2">
      <t>シセツ</t>
    </rPh>
    <rPh sb="2" eb="4">
      <t>セイビ</t>
    </rPh>
    <rPh sb="4" eb="5">
      <t>ヒ</t>
    </rPh>
    <rPh sb="5" eb="8">
      <t>ウチワケショ</t>
    </rPh>
    <rPh sb="9" eb="11">
      <t>ヨウシキ</t>
    </rPh>
    <rPh sb="16" eb="18">
      <t>ジッシ</t>
    </rPh>
    <rPh sb="18" eb="20">
      <t>セッケイ</t>
    </rPh>
    <rPh sb="20" eb="21">
      <t>ヒ</t>
    </rPh>
    <rPh sb="22" eb="24">
      <t>シンチク</t>
    </rPh>
    <rPh sb="24" eb="26">
      <t>コウジ</t>
    </rPh>
    <rPh sb="28" eb="30">
      <t>ゼイコミ</t>
    </rPh>
    <phoneticPr fontId="2"/>
  </si>
  <si>
    <t>＝⑩＋⑪</t>
    <phoneticPr fontId="2"/>
  </si>
  <si>
    <t>⑦消費税等相当額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</si>
  <si>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⑪消費税等相当額</t>
    <rPh sb="1" eb="4">
      <t>ショウヒゼイ</t>
    </rPh>
    <phoneticPr fontId="2"/>
  </si>
  <si>
    <t>⑫消費税等相当額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</si>
  <si>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注６　表中⑪の金額（税抜）は、入札価格内訳書（様式6-2）記載の金額と一致させてください。</t>
    <rPh sb="0" eb="1">
      <t>チュウ</t>
    </rPh>
    <rPh sb="3" eb="4">
      <t>ヒョウ</t>
    </rPh>
    <rPh sb="4" eb="5">
      <t>チュウ</t>
    </rPh>
    <rPh sb="7" eb="9">
      <t>キンガク</t>
    </rPh>
    <rPh sb="10" eb="12">
      <t>ゼイヌキ</t>
    </rPh>
    <rPh sb="15" eb="17">
      <t>ニュウサツ</t>
    </rPh>
    <rPh sb="17" eb="19">
      <t>カカク</t>
    </rPh>
    <rPh sb="19" eb="22">
      <t>ウチワケショ</t>
    </rPh>
    <rPh sb="23" eb="25">
      <t>ヨウシキ</t>
    </rPh>
    <rPh sb="29" eb="31">
      <t>キサイ</t>
    </rPh>
    <rPh sb="32" eb="34">
      <t>キンガク</t>
    </rPh>
    <rPh sb="35" eb="37">
      <t>イッチ</t>
    </rPh>
    <phoneticPr fontId="2"/>
  </si>
  <si>
    <t>注４　表中⑨には、運営・維持管理期間（開館準備に係る期間を含まず）を入力してください。</t>
    <rPh sb="0" eb="1">
      <t>チュウ</t>
    </rPh>
    <rPh sb="3" eb="5">
      <t>ヒョウチュウ</t>
    </rPh>
    <rPh sb="9" eb="11">
      <t>ウンエイ</t>
    </rPh>
    <rPh sb="12" eb="14">
      <t>イジ</t>
    </rPh>
    <rPh sb="14" eb="16">
      <t>カンリ</t>
    </rPh>
    <rPh sb="16" eb="18">
      <t>キカン</t>
    </rPh>
    <rPh sb="19" eb="21">
      <t>カイカン</t>
    </rPh>
    <rPh sb="21" eb="23">
      <t>ジュンビ</t>
    </rPh>
    <rPh sb="24" eb="25">
      <t>カカ</t>
    </rPh>
    <rPh sb="26" eb="28">
      <t>キカン</t>
    </rPh>
    <rPh sb="29" eb="30">
      <t>フク</t>
    </rPh>
    <rPh sb="34" eb="36">
      <t>ニュウリョク</t>
    </rPh>
    <phoneticPr fontId="2"/>
  </si>
  <si>
    <t>注７　説明欄には、積算根拠を出来る限り具体的に記載してください。</t>
    <rPh sb="0" eb="1">
      <t>チュウ</t>
    </rPh>
    <rPh sb="3" eb="5">
      <t>セツメイ</t>
    </rPh>
    <rPh sb="5" eb="6">
      <t>ラン</t>
    </rPh>
    <rPh sb="9" eb="11">
      <t>セキサン</t>
    </rPh>
    <rPh sb="11" eb="13">
      <t>コンキョ</t>
    </rPh>
    <rPh sb="14" eb="16">
      <t>デキ</t>
    </rPh>
    <rPh sb="17" eb="18">
      <t>カギ</t>
    </rPh>
    <rPh sb="19" eb="22">
      <t>グタイテキ</t>
    </rPh>
    <rPh sb="23" eb="25">
      <t>キサイ</t>
    </rPh>
    <phoneticPr fontId="2"/>
  </si>
  <si>
    <t>⑥消費税等相当額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</si>
  <si>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注１　利用料金は、消費税等相当額を含めた金額としてください。</t>
    <rPh sb="0" eb="1">
      <t>チュウ</t>
    </rPh>
    <rPh sb="3" eb="5">
      <t>リヨウ</t>
    </rPh>
    <rPh sb="5" eb="7">
      <t>リョウキン</t>
    </rPh>
    <rPh sb="9" eb="12">
      <t>ショウヒゼイ</t>
    </rPh>
    <rPh sb="12" eb="13">
      <t>トウ</t>
    </rPh>
    <rPh sb="13" eb="15">
      <t>ソウトウ</t>
    </rPh>
    <rPh sb="15" eb="16">
      <t>ガク</t>
    </rPh>
    <rPh sb="17" eb="18">
      <t>フク</t>
    </rPh>
    <rPh sb="20" eb="22">
      <t>キンガク</t>
    </rPh>
    <phoneticPr fontId="2"/>
  </si>
  <si>
    <t>注２　超過区分欄には、「１時間あたり」、「30分あたり」等を記載してください。</t>
    <rPh sb="0" eb="1">
      <t>チュウ</t>
    </rPh>
    <rPh sb="3" eb="5">
      <t>チョウカ</t>
    </rPh>
    <rPh sb="5" eb="7">
      <t>クブン</t>
    </rPh>
    <rPh sb="7" eb="8">
      <t>ラン</t>
    </rPh>
    <rPh sb="13" eb="15">
      <t>ジカン</t>
    </rPh>
    <rPh sb="23" eb="24">
      <t>フン</t>
    </rPh>
    <rPh sb="28" eb="29">
      <t>トウ</t>
    </rPh>
    <rPh sb="30" eb="32">
      <t>キサイ</t>
    </rPh>
    <phoneticPr fontId="2"/>
  </si>
  <si>
    <t>土・日・祝日</t>
    <rPh sb="0" eb="1">
      <t>ツチ</t>
    </rPh>
    <rPh sb="2" eb="3">
      <t>ヒ</t>
    </rPh>
    <rPh sb="4" eb="6">
      <t>シュクジツ</t>
    </rPh>
    <phoneticPr fontId="2"/>
  </si>
  <si>
    <t>注５　運営業務費及び収入内訳書（様式6-8）と金額を一致させてください。</t>
    <rPh sb="0" eb="1">
      <t>チュウ</t>
    </rPh>
    <rPh sb="3" eb="5">
      <t>ウンエイ</t>
    </rPh>
    <rPh sb="5" eb="7">
      <t>ギョウム</t>
    </rPh>
    <rPh sb="7" eb="8">
      <t>ヒ</t>
    </rPh>
    <rPh sb="8" eb="9">
      <t>オヨ</t>
    </rPh>
    <rPh sb="10" eb="12">
      <t>シュウニュウ</t>
    </rPh>
    <rPh sb="12" eb="15">
      <t>ウチワケショ</t>
    </rPh>
    <rPh sb="16" eb="18">
      <t>ヨウシキ</t>
    </rPh>
    <rPh sb="23" eb="25">
      <t>キンガク</t>
    </rPh>
    <rPh sb="26" eb="28">
      <t>イッチ</t>
    </rPh>
    <phoneticPr fontId="2"/>
  </si>
  <si>
    <t>注４　運営業務費及び収入内訳書（様式6-8）と金額を一致させてください。</t>
    <rPh sb="0" eb="1">
      <t>チュウ</t>
    </rPh>
    <rPh sb="3" eb="5">
      <t>ウンエイ</t>
    </rPh>
    <rPh sb="5" eb="7">
      <t>ギョウム</t>
    </rPh>
    <rPh sb="7" eb="8">
      <t>ヒ</t>
    </rPh>
    <rPh sb="8" eb="9">
      <t>オヨ</t>
    </rPh>
    <rPh sb="10" eb="12">
      <t>シュウニュウ</t>
    </rPh>
    <rPh sb="12" eb="15">
      <t>ウチワケショ</t>
    </rPh>
    <rPh sb="16" eb="18">
      <t>ヨウシキ</t>
    </rPh>
    <rPh sb="23" eb="25">
      <t>キンガク</t>
    </rPh>
    <rPh sb="26" eb="28">
      <t>イッチ</t>
    </rPh>
    <phoneticPr fontId="2"/>
  </si>
  <si>
    <t>⑤消費税等相当額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</si>
  <si>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⑧消費税等相当額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</si>
  <si>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⑬消費税等相当額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</si>
  <si>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注６　表中⑮の金額（税抜）は、入札価格内訳書（様式6-2）記載の金額と一致させてください。</t>
    <rPh sb="0" eb="1">
      <t>チュウ</t>
    </rPh>
    <rPh sb="3" eb="4">
      <t>ヒョウ</t>
    </rPh>
    <rPh sb="4" eb="5">
      <t>チュウ</t>
    </rPh>
    <rPh sb="7" eb="9">
      <t>キンガク</t>
    </rPh>
    <rPh sb="10" eb="12">
      <t>ゼイヌキ</t>
    </rPh>
    <rPh sb="15" eb="17">
      <t>ニュウサツ</t>
    </rPh>
    <rPh sb="17" eb="19">
      <t>カカク</t>
    </rPh>
    <rPh sb="19" eb="22">
      <t>ウチワケショ</t>
    </rPh>
    <rPh sb="23" eb="25">
      <t>ヨウシキ</t>
    </rPh>
    <rPh sb="29" eb="31">
      <t>キサイ</t>
    </rPh>
    <rPh sb="32" eb="34">
      <t>キンガク</t>
    </rPh>
    <rPh sb="35" eb="37">
      <t>イッチ</t>
    </rPh>
    <phoneticPr fontId="2"/>
  </si>
  <si>
    <t>⑪消費税等相当額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</si>
  <si>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注４　表中⑬の金額（税抜）は、入札価格内訳書（様式6-2）記載の金額と一致させてください。</t>
    <rPh sb="0" eb="1">
      <t>チュウ</t>
    </rPh>
    <rPh sb="3" eb="4">
      <t>ヒョウ</t>
    </rPh>
    <rPh sb="4" eb="5">
      <t>チュウ</t>
    </rPh>
    <rPh sb="7" eb="9">
      <t>キンガク</t>
    </rPh>
    <rPh sb="10" eb="12">
      <t>ゼイヌキ</t>
    </rPh>
    <rPh sb="15" eb="17">
      <t>ニュウサツ</t>
    </rPh>
    <rPh sb="17" eb="19">
      <t>カカク</t>
    </rPh>
    <rPh sb="19" eb="22">
      <t>ウチワケショ</t>
    </rPh>
    <rPh sb="23" eb="25">
      <t>ヨウシキ</t>
    </rPh>
    <rPh sb="29" eb="31">
      <t>キサイ</t>
    </rPh>
    <rPh sb="32" eb="34">
      <t>キンガク</t>
    </rPh>
    <rPh sb="35" eb="37">
      <t>イッチ</t>
    </rPh>
    <phoneticPr fontId="2"/>
  </si>
  <si>
    <t>注５　説明欄には、積算根拠を出来る限り具体的に記載してください。</t>
    <rPh sb="0" eb="1">
      <t>チュウ</t>
    </rPh>
    <rPh sb="3" eb="5">
      <t>セツメイ</t>
    </rPh>
    <rPh sb="5" eb="6">
      <t>ラン</t>
    </rPh>
    <rPh sb="9" eb="11">
      <t>セキサン</t>
    </rPh>
    <rPh sb="11" eb="13">
      <t>コンキョ</t>
    </rPh>
    <rPh sb="14" eb="16">
      <t>デキ</t>
    </rPh>
    <rPh sb="17" eb="18">
      <t>カギ</t>
    </rPh>
    <rPh sb="19" eb="22">
      <t>グタイテキ</t>
    </rPh>
    <rPh sb="23" eb="25">
      <t>キサイ</t>
    </rPh>
    <phoneticPr fontId="2"/>
  </si>
  <si>
    <t>注１　各項目とも開業準備期間中の総額を記載してください。</t>
    <rPh sb="0" eb="1">
      <t>チュウ</t>
    </rPh>
    <rPh sb="3" eb="4">
      <t>カク</t>
    </rPh>
    <rPh sb="4" eb="6">
      <t>コウモク</t>
    </rPh>
    <rPh sb="8" eb="10">
      <t>カイギョウ</t>
    </rPh>
    <rPh sb="10" eb="12">
      <t>ジュンビ</t>
    </rPh>
    <rPh sb="12" eb="15">
      <t>キカンチュウ</t>
    </rPh>
    <rPh sb="16" eb="18">
      <t>ソウガク</t>
    </rPh>
    <rPh sb="19" eb="21">
      <t>キサイ</t>
    </rPh>
    <phoneticPr fontId="2"/>
  </si>
  <si>
    <t xml:space="preserve"> なお、維持管理業務は開館準備期間中の費用とし、当該期間の光熱水費を含めて計上してください。</t>
    <rPh sb="37" eb="39">
      <t>ケイジョウ</t>
    </rPh>
    <phoneticPr fontId="2"/>
  </si>
  <si>
    <t>注２　数量欄について、業務要求水準書【別紙4】一般備品リストに記載のあるものについてはその数量を、「適宜」とあるものについては、提案数量を記入してください。</t>
    <rPh sb="0" eb="1">
      <t>チュウ</t>
    </rPh>
    <rPh sb="3" eb="5">
      <t>スウリョウ</t>
    </rPh>
    <rPh sb="5" eb="6">
      <t>ラン</t>
    </rPh>
    <rPh sb="11" eb="13">
      <t>ギョウム</t>
    </rPh>
    <rPh sb="13" eb="15">
      <t>ヨウキュウ</t>
    </rPh>
    <rPh sb="15" eb="17">
      <t>スイジュン</t>
    </rPh>
    <rPh sb="17" eb="18">
      <t>ショ</t>
    </rPh>
    <rPh sb="19" eb="21">
      <t>ベッシ</t>
    </rPh>
    <rPh sb="23" eb="27">
      <t>イッパンビヒン</t>
    </rPh>
    <rPh sb="31" eb="33">
      <t>キサイ</t>
    </rPh>
    <rPh sb="45" eb="47">
      <t>スウリョウ</t>
    </rPh>
    <rPh sb="50" eb="52">
      <t>テキギ</t>
    </rPh>
    <rPh sb="64" eb="66">
      <t>テイアン</t>
    </rPh>
    <rPh sb="66" eb="68">
      <t>スウリョウ</t>
    </rPh>
    <rPh sb="69" eb="71">
      <t>キニュウ</t>
    </rPh>
    <phoneticPr fontId="2"/>
  </si>
  <si>
    <t>注３　金額は、消費税等相当額を含めず、千円単位で記入してください。</t>
    <rPh sb="0" eb="1">
      <t>チュウ</t>
    </rPh>
    <rPh sb="3" eb="5">
      <t>キンガク</t>
    </rPh>
    <rPh sb="7" eb="10">
      <t>ショウヒゼイ</t>
    </rPh>
    <rPh sb="10" eb="11">
      <t>トウ</t>
    </rPh>
    <rPh sb="11" eb="13">
      <t>ソウトウ</t>
    </rPh>
    <rPh sb="13" eb="14">
      <t>ガク</t>
    </rPh>
    <rPh sb="15" eb="16">
      <t>フク</t>
    </rPh>
    <rPh sb="19" eb="21">
      <t>センエン</t>
    </rPh>
    <rPh sb="21" eb="23">
      <t>タンイ</t>
    </rPh>
    <rPh sb="24" eb="26">
      <t>キニュウ</t>
    </rPh>
    <phoneticPr fontId="2"/>
  </si>
  <si>
    <t>注２　金額は、消費税等相当額を含めず、千円単位で記入してください。</t>
    <rPh sb="0" eb="1">
      <t>チュウ</t>
    </rPh>
    <rPh sb="3" eb="5">
      <t>キンガク</t>
    </rPh>
    <rPh sb="7" eb="10">
      <t>ショウヒゼイ</t>
    </rPh>
    <rPh sb="10" eb="11">
      <t>トウ</t>
    </rPh>
    <rPh sb="11" eb="13">
      <t>ソウトウ</t>
    </rPh>
    <rPh sb="13" eb="14">
      <t>ガク</t>
    </rPh>
    <rPh sb="15" eb="16">
      <t>フク</t>
    </rPh>
    <rPh sb="19" eb="21">
      <t>センエン</t>
    </rPh>
    <rPh sb="21" eb="23">
      <t>タンイ</t>
    </rPh>
    <rPh sb="24" eb="26">
      <t>キニュウ</t>
    </rPh>
    <phoneticPr fontId="2"/>
  </si>
  <si>
    <t>注３　主な仕様欄には、業務要求水準書【別紙３】舞台備品リストに記載の「参考仕様」に該当する仕様を記載してください。</t>
    <rPh sb="0" eb="1">
      <t>チュウ</t>
    </rPh>
    <rPh sb="3" eb="4">
      <t>オモ</t>
    </rPh>
    <rPh sb="5" eb="7">
      <t>シヨウ</t>
    </rPh>
    <rPh sb="7" eb="8">
      <t>ラン</t>
    </rPh>
    <rPh sb="11" eb="13">
      <t>ギョウム</t>
    </rPh>
    <rPh sb="13" eb="15">
      <t>ヨウキュウ</t>
    </rPh>
    <rPh sb="15" eb="17">
      <t>スイジュン</t>
    </rPh>
    <rPh sb="17" eb="18">
      <t>ショ</t>
    </rPh>
    <rPh sb="19" eb="21">
      <t>ベッシ</t>
    </rPh>
    <rPh sb="23" eb="25">
      <t>ブタイ</t>
    </rPh>
    <rPh sb="25" eb="27">
      <t>ビヒン</t>
    </rPh>
    <rPh sb="31" eb="33">
      <t>キサイ</t>
    </rPh>
    <rPh sb="35" eb="37">
      <t>サンコウ</t>
    </rPh>
    <rPh sb="37" eb="39">
      <t>シヨウ</t>
    </rPh>
    <rPh sb="41" eb="43">
      <t>ガイトウ</t>
    </rPh>
    <rPh sb="45" eb="47">
      <t>シヨウ</t>
    </rPh>
    <rPh sb="48" eb="50">
      <t>キサイ</t>
    </rPh>
    <phoneticPr fontId="2"/>
  </si>
  <si>
    <t>舞台備品内訳書</t>
    <rPh sb="0" eb="2">
      <t>ブタイ</t>
    </rPh>
    <rPh sb="2" eb="4">
      <t>ビヒン</t>
    </rPh>
    <rPh sb="4" eb="7">
      <t>ウチワケショ</t>
    </rPh>
    <phoneticPr fontId="2"/>
  </si>
  <si>
    <t>一般備品内訳書</t>
    <rPh sb="0" eb="2">
      <t>イッパン</t>
    </rPh>
    <rPh sb="2" eb="4">
      <t>ビヒン</t>
    </rPh>
    <rPh sb="4" eb="7">
      <t>ウチワケショ</t>
    </rPh>
    <phoneticPr fontId="2"/>
  </si>
  <si>
    <t>注３　合計金額は、施設整備費内訳書（様式6-3）の該当部分と一致させてください。</t>
    <rPh sb="0" eb="1">
      <t>チュウ</t>
    </rPh>
    <phoneticPr fontId="2"/>
  </si>
  <si>
    <t>大道具備品計（小計①＋②＋③＋④＋⑤）</t>
    <rPh sb="0" eb="3">
      <t>オオドウグ</t>
    </rPh>
    <rPh sb="3" eb="5">
      <t>ビヒン</t>
    </rPh>
    <rPh sb="5" eb="6">
      <t>ケイ</t>
    </rPh>
    <rPh sb="7" eb="9">
      <t>ショウケイ</t>
    </rPh>
    <phoneticPr fontId="2"/>
  </si>
  <si>
    <t>合計（大道具備品計＋音楽・音響等備品計）</t>
    <rPh sb="0" eb="2">
      <t>ゴウケイ</t>
    </rPh>
    <rPh sb="10" eb="12">
      <t>オンガク</t>
    </rPh>
    <rPh sb="13" eb="15">
      <t>オンキョウ</t>
    </rPh>
    <rPh sb="15" eb="16">
      <t>トウ</t>
    </rPh>
    <rPh sb="16" eb="18">
      <t>ビヒン</t>
    </rPh>
    <rPh sb="18" eb="19">
      <t>ケイ</t>
    </rPh>
    <phoneticPr fontId="2"/>
  </si>
  <si>
    <t>音楽・音響等備品計（(1)＋(2)①＋(2)②＋(2)③＋(2)④＋(2)⑤）</t>
    <rPh sb="0" eb="2">
      <t>オンガク</t>
    </rPh>
    <rPh sb="3" eb="5">
      <t>オンキョウ</t>
    </rPh>
    <rPh sb="5" eb="6">
      <t>トウ</t>
    </rPh>
    <rPh sb="6" eb="8">
      <t>ビヒン</t>
    </rPh>
    <rPh sb="8" eb="9">
      <t>ケイ</t>
    </rPh>
    <phoneticPr fontId="2"/>
  </si>
  <si>
    <t>注５　共通費（共通仮設費、現場管理費、一般管理費）は、新築工事費に計上してください。</t>
    <rPh sb="0" eb="1">
      <t>チュウ</t>
    </rPh>
    <rPh sb="3" eb="5">
      <t>キョウツウ</t>
    </rPh>
    <rPh sb="5" eb="6">
      <t>ヒ</t>
    </rPh>
    <rPh sb="7" eb="9">
      <t>キョウツウ</t>
    </rPh>
    <rPh sb="9" eb="11">
      <t>カセツ</t>
    </rPh>
    <rPh sb="11" eb="12">
      <t>ヒ</t>
    </rPh>
    <rPh sb="13" eb="15">
      <t>ゲンバ</t>
    </rPh>
    <rPh sb="15" eb="18">
      <t>カンリヒ</t>
    </rPh>
    <rPh sb="19" eb="21">
      <t>イッパン</t>
    </rPh>
    <rPh sb="21" eb="24">
      <t>カンリヒ</t>
    </rPh>
    <rPh sb="27" eb="29">
      <t>シンチク</t>
    </rPh>
    <rPh sb="29" eb="31">
      <t>コウジ</t>
    </rPh>
    <rPh sb="31" eb="32">
      <t>ヒ</t>
    </rPh>
    <rPh sb="33" eb="35">
      <t>ケイジョウ</t>
    </rPh>
    <phoneticPr fontId="2"/>
  </si>
  <si>
    <t>実施設計費（解体撤去工事）</t>
    <rPh sb="0" eb="2">
      <t>ジッシ</t>
    </rPh>
    <rPh sb="2" eb="4">
      <t>セッケイ</t>
    </rPh>
    <rPh sb="4" eb="5">
      <t>ヒ</t>
    </rPh>
    <phoneticPr fontId="2"/>
  </si>
  <si>
    <t>実施設計費（新築工事）</t>
    <rPh sb="0" eb="2">
      <t>ジッシ</t>
    </rPh>
    <rPh sb="2" eb="4">
      <t>セッケイ</t>
    </rPh>
    <rPh sb="4" eb="5">
      <t>ヒ</t>
    </rPh>
    <phoneticPr fontId="2"/>
  </si>
  <si>
    <t>基本設計費（新築工事）</t>
    <rPh sb="0" eb="2">
      <t>キホン</t>
    </rPh>
    <rPh sb="2" eb="4">
      <t>セッケイ</t>
    </rPh>
    <rPh sb="4" eb="5">
      <t>ヒ</t>
    </rPh>
    <phoneticPr fontId="2"/>
  </si>
  <si>
    <t>電波障害調査費等</t>
    <rPh sb="0" eb="2">
      <t>デンパ</t>
    </rPh>
    <rPh sb="2" eb="4">
      <t>ショウガイ</t>
    </rPh>
    <rPh sb="4" eb="6">
      <t>チョウサ</t>
    </rPh>
    <rPh sb="6" eb="7">
      <t>ヒ</t>
    </rPh>
    <rPh sb="7" eb="8">
      <t>トウ</t>
    </rPh>
    <phoneticPr fontId="1"/>
  </si>
  <si>
    <t>周辺家屋調査費等</t>
    <rPh sb="0" eb="2">
      <t>シュウヘン</t>
    </rPh>
    <rPh sb="2" eb="4">
      <t>カオク</t>
    </rPh>
    <rPh sb="4" eb="6">
      <t>チョウサ</t>
    </rPh>
    <rPh sb="6" eb="7">
      <t>ヒ</t>
    </rPh>
    <rPh sb="7" eb="8">
      <t>トウ</t>
    </rPh>
    <phoneticPr fontId="1"/>
  </si>
  <si>
    <t>周辺主要道路誘導・案内標識設置工事</t>
    <rPh sb="0" eb="2">
      <t>シュウヘン</t>
    </rPh>
    <rPh sb="2" eb="4">
      <t>シュヨウ</t>
    </rPh>
    <rPh sb="4" eb="6">
      <t>ドウロ</t>
    </rPh>
    <rPh sb="6" eb="8">
      <t>ユウドウ</t>
    </rPh>
    <rPh sb="9" eb="11">
      <t>アンナイ</t>
    </rPh>
    <rPh sb="11" eb="13">
      <t>ヒョウシキ</t>
    </rPh>
    <rPh sb="13" eb="15">
      <t>セッチ</t>
    </rPh>
    <rPh sb="15" eb="17">
      <t>コウジ</t>
    </rPh>
    <phoneticPr fontId="1"/>
  </si>
  <si>
    <t>○</t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</si>
  <si>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</si>
  <si>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一般備品調達・設置費</t>
    <rPh sb="0" eb="2">
      <t>イッパン</t>
    </rPh>
    <rPh sb="2" eb="4">
      <t>ビヒン</t>
    </rPh>
    <rPh sb="4" eb="6">
      <t>チョウタツ</t>
    </rPh>
    <rPh sb="7" eb="9">
      <t>セッチ</t>
    </rPh>
    <rPh sb="9" eb="10">
      <t>ヒ</t>
    </rPh>
    <phoneticPr fontId="1"/>
  </si>
  <si>
    <t>舞台備品調達・設置費</t>
    <rPh sb="0" eb="2">
      <t>ブタイ</t>
    </rPh>
    <rPh sb="2" eb="4">
      <t>ビヒン</t>
    </rPh>
    <rPh sb="4" eb="6">
      <t>チョウタツ</t>
    </rPh>
    <rPh sb="7" eb="9">
      <t>セッチ</t>
    </rPh>
    <rPh sb="9" eb="10">
      <t>ヒ</t>
    </rPh>
    <phoneticPr fontId="1"/>
  </si>
  <si>
    <t>①事前調査及び関連業務費</t>
    <rPh sb="1" eb="3">
      <t>ジゼン</t>
    </rPh>
    <rPh sb="3" eb="5">
      <t>チョウサ</t>
    </rPh>
    <rPh sb="5" eb="6">
      <t>オヨ</t>
    </rPh>
    <rPh sb="7" eb="9">
      <t>カンレン</t>
    </rPh>
    <rPh sb="9" eb="11">
      <t>ギョウム</t>
    </rPh>
    <rPh sb="11" eb="12">
      <t>ヒ</t>
    </rPh>
    <phoneticPr fontId="2"/>
  </si>
  <si>
    <t>②設計業務及び関連業務費</t>
    <rPh sb="1" eb="3">
      <t>セッケイ</t>
    </rPh>
    <rPh sb="3" eb="5">
      <t>ギョウム</t>
    </rPh>
    <rPh sb="5" eb="6">
      <t>オヨ</t>
    </rPh>
    <rPh sb="7" eb="9">
      <t>カンレン</t>
    </rPh>
    <rPh sb="9" eb="11">
      <t>ギョウム</t>
    </rPh>
    <rPh sb="11" eb="12">
      <t>ヒ</t>
    </rPh>
    <phoneticPr fontId="2"/>
  </si>
  <si>
    <t>③建設業務及び関連業務費</t>
    <rPh sb="1" eb="3">
      <t>ケンセツ</t>
    </rPh>
    <rPh sb="3" eb="5">
      <t>ギョウム</t>
    </rPh>
    <rPh sb="5" eb="6">
      <t>オヨ</t>
    </rPh>
    <rPh sb="7" eb="9">
      <t>カンレン</t>
    </rPh>
    <rPh sb="9" eb="11">
      <t>ギョウム</t>
    </rPh>
    <rPh sb="11" eb="12">
      <t>ヒ</t>
    </rPh>
    <phoneticPr fontId="2"/>
  </si>
  <si>
    <t>④工事監理業務費</t>
    <rPh sb="1" eb="3">
      <t>コウジ</t>
    </rPh>
    <rPh sb="3" eb="5">
      <t>カンリ</t>
    </rPh>
    <rPh sb="5" eb="7">
      <t>ギョウム</t>
    </rPh>
    <rPh sb="7" eb="8">
      <t>ヒ</t>
    </rPh>
    <phoneticPr fontId="2"/>
  </si>
  <si>
    <t>⑤備品調達及び設置業務費</t>
    <rPh sb="1" eb="3">
      <t>ビヒン</t>
    </rPh>
    <rPh sb="3" eb="5">
      <t>チョウタツ</t>
    </rPh>
    <rPh sb="5" eb="6">
      <t>オヨ</t>
    </rPh>
    <rPh sb="7" eb="9">
      <t>セッチ</t>
    </rPh>
    <rPh sb="9" eb="11">
      <t>ギョウム</t>
    </rPh>
    <rPh sb="11" eb="12">
      <t>ヒ</t>
    </rPh>
    <phoneticPr fontId="2"/>
  </si>
  <si>
    <t>⑥交付金申請補助業務費</t>
    <rPh sb="1" eb="4">
      <t>コウフキン</t>
    </rPh>
    <rPh sb="4" eb="6">
      <t>シンセイ</t>
    </rPh>
    <rPh sb="6" eb="8">
      <t>ホジョ</t>
    </rPh>
    <rPh sb="8" eb="10">
      <t>ギョウム</t>
    </rPh>
    <rPh sb="10" eb="11">
      <t>ヒ</t>
    </rPh>
    <phoneticPr fontId="2"/>
  </si>
  <si>
    <t>⑦ＳＰＣの開業に伴う費用</t>
    <rPh sb="5" eb="7">
      <t>カイギョウ</t>
    </rPh>
    <rPh sb="8" eb="9">
      <t>トモナ</t>
    </rPh>
    <rPh sb="10" eb="12">
      <t>ヒヨウ</t>
    </rPh>
    <phoneticPr fontId="2"/>
  </si>
  <si>
    <t>⑧引渡日までのＳＰＣの運営費</t>
    <rPh sb="1" eb="3">
      <t>ヒキワタシ</t>
    </rPh>
    <rPh sb="3" eb="4">
      <t>ビ</t>
    </rPh>
    <rPh sb="11" eb="13">
      <t>ウンエイ</t>
    </rPh>
    <rPh sb="13" eb="14">
      <t>ヒ</t>
    </rPh>
    <phoneticPr fontId="2"/>
  </si>
  <si>
    <t>⑨融資関連手数料</t>
    <rPh sb="1" eb="3">
      <t>ユウシ</t>
    </rPh>
    <rPh sb="3" eb="5">
      <t>カンレン</t>
    </rPh>
    <rPh sb="5" eb="8">
      <t>テスウリョウ</t>
    </rPh>
    <phoneticPr fontId="2"/>
  </si>
  <si>
    <t>⑩建中金利</t>
    <rPh sb="1" eb="2">
      <t>ケン</t>
    </rPh>
    <rPh sb="2" eb="3">
      <t>チュウ</t>
    </rPh>
    <rPh sb="3" eb="5">
      <t>キンリ</t>
    </rPh>
    <phoneticPr fontId="2"/>
  </si>
  <si>
    <t>駅前情報板設置工事</t>
    <rPh sb="0" eb="2">
      <t>エキマエ</t>
    </rPh>
    <rPh sb="2" eb="4">
      <t>ジョウホウ</t>
    </rPh>
    <rPh sb="4" eb="5">
      <t>イタ</t>
    </rPh>
    <rPh sb="5" eb="7">
      <t>セッチ</t>
    </rPh>
    <rPh sb="7" eb="9">
      <t>コウジ</t>
    </rPh>
    <phoneticPr fontId="1"/>
  </si>
  <si>
    <t>A-1
対象</t>
    <rPh sb="4" eb="6">
      <t>タイショウ</t>
    </rPh>
    <phoneticPr fontId="2"/>
  </si>
  <si>
    <t>　 A-1対象欄に○のある費用は、サービス対価A-1（建中払い分）の対象となるため留意してください。</t>
    <rPh sb="5" eb="7">
      <t>タイショウ</t>
    </rPh>
    <rPh sb="7" eb="8">
      <t>ラン</t>
    </rPh>
    <rPh sb="13" eb="15">
      <t>ヒヨウ</t>
    </rPh>
    <rPh sb="21" eb="23">
      <t>タイカ</t>
    </rPh>
    <rPh sb="27" eb="29">
      <t>ケンチュウ</t>
    </rPh>
    <rPh sb="29" eb="30">
      <t>ハラ</t>
    </rPh>
    <rPh sb="31" eb="32">
      <t>ブン</t>
    </rPh>
    <rPh sb="34" eb="36">
      <t>タイショウ</t>
    </rPh>
    <rPh sb="41" eb="43">
      <t>リュウイ</t>
    </rPh>
    <phoneticPr fontId="2"/>
  </si>
  <si>
    <t>舞台設備工事</t>
    <rPh sb="0" eb="2">
      <t>ブタイ</t>
    </rPh>
    <rPh sb="2" eb="4">
      <t>セツビ</t>
    </rPh>
    <rPh sb="4" eb="6">
      <t>コウジ</t>
    </rPh>
    <phoneticPr fontId="1"/>
  </si>
  <si>
    <t>駐車場工事（直接工事費）</t>
    <rPh sb="0" eb="2">
      <t>チュウシャ</t>
    </rPh>
    <rPh sb="2" eb="3">
      <t>ジョウ</t>
    </rPh>
    <rPh sb="3" eb="5">
      <t>コウジ</t>
    </rPh>
    <rPh sb="6" eb="8">
      <t>チョクセツ</t>
    </rPh>
    <rPh sb="8" eb="10">
      <t>コウジ</t>
    </rPh>
    <rPh sb="10" eb="11">
      <t>ヒ</t>
    </rPh>
    <phoneticPr fontId="2"/>
  </si>
  <si>
    <t>新築工事（直接工事費）</t>
    <rPh sb="0" eb="2">
      <t>シンチク</t>
    </rPh>
    <rPh sb="2" eb="4">
      <t>コウジ</t>
    </rPh>
    <rPh sb="5" eb="7">
      <t>チョクセツ</t>
    </rPh>
    <rPh sb="7" eb="9">
      <t>コウジ</t>
    </rPh>
    <rPh sb="9" eb="10">
      <t>ヒ</t>
    </rPh>
    <phoneticPr fontId="2"/>
  </si>
  <si>
    <t>屋外付帯工事（直接工事費）</t>
    <rPh sb="0" eb="2">
      <t>オクガイ</t>
    </rPh>
    <rPh sb="2" eb="4">
      <t>フタイ</t>
    </rPh>
    <rPh sb="4" eb="6">
      <t>コウジ</t>
    </rPh>
    <rPh sb="7" eb="9">
      <t>チョクセツ</t>
    </rPh>
    <rPh sb="9" eb="11">
      <t>コウジ</t>
    </rPh>
    <rPh sb="11" eb="12">
      <t>ヒ</t>
    </rPh>
    <phoneticPr fontId="2"/>
  </si>
  <si>
    <t>道路拡幅整備（直接工事費）</t>
    <rPh sb="0" eb="2">
      <t>ドウロ</t>
    </rPh>
    <rPh sb="2" eb="4">
      <t>カクフク</t>
    </rPh>
    <rPh sb="4" eb="6">
      <t>セイビ</t>
    </rPh>
    <rPh sb="7" eb="9">
      <t>チョクセツ</t>
    </rPh>
    <rPh sb="9" eb="11">
      <t>コウジ</t>
    </rPh>
    <rPh sb="11" eb="12">
      <t>ヒ</t>
    </rPh>
    <phoneticPr fontId="2"/>
  </si>
  <si>
    <t>道路拡幅整備</t>
    <rPh sb="0" eb="2">
      <t>ドウロ</t>
    </rPh>
    <rPh sb="2" eb="4">
      <t>カクフク</t>
    </rPh>
    <rPh sb="4" eb="6">
      <t>セイビ</t>
    </rPh>
    <phoneticPr fontId="1"/>
  </si>
  <si>
    <t>屋外付帯工事</t>
    <rPh sb="0" eb="2">
      <t>オクガイ</t>
    </rPh>
    <rPh sb="2" eb="4">
      <t>フタイ</t>
    </rPh>
    <rPh sb="4" eb="6">
      <t>コウジ</t>
    </rPh>
    <phoneticPr fontId="1"/>
  </si>
  <si>
    <t>駐車場工事</t>
    <rPh sb="0" eb="2">
      <t>チュウシャ</t>
    </rPh>
    <rPh sb="2" eb="3">
      <t>ジョウ</t>
    </rPh>
    <rPh sb="3" eb="5">
      <t>コウジ</t>
    </rPh>
    <phoneticPr fontId="1"/>
  </si>
  <si>
    <t>平台</t>
    <rPh sb="0" eb="2">
      <t>ヒラダイ</t>
    </rPh>
    <phoneticPr fontId="2"/>
  </si>
  <si>
    <t>開き足　（中足）</t>
    <rPh sb="0" eb="1">
      <t>ヒラ</t>
    </rPh>
    <rPh sb="2" eb="3">
      <t>アシ</t>
    </rPh>
    <rPh sb="5" eb="6">
      <t>チュウ</t>
    </rPh>
    <rPh sb="6" eb="7">
      <t>アシ</t>
    </rPh>
    <phoneticPr fontId="2"/>
  </si>
  <si>
    <t>箱足</t>
    <rPh sb="0" eb="1">
      <t>ハコ</t>
    </rPh>
    <rPh sb="1" eb="2">
      <t>アシ</t>
    </rPh>
    <phoneticPr fontId="2"/>
  </si>
  <si>
    <t>木台</t>
    <rPh sb="0" eb="1">
      <t>モク</t>
    </rPh>
    <rPh sb="1" eb="2">
      <t>ダイ</t>
    </rPh>
    <phoneticPr fontId="2"/>
  </si>
  <si>
    <t>ツカミ金具</t>
    <rPh sb="3" eb="5">
      <t>カナグ</t>
    </rPh>
    <phoneticPr fontId="2"/>
  </si>
  <si>
    <t>ヒナ段ケコミ</t>
    <rPh sb="2" eb="3">
      <t>ダン</t>
    </rPh>
    <phoneticPr fontId="2"/>
  </si>
  <si>
    <t>ヒナ段用階段</t>
    <rPh sb="2" eb="3">
      <t>ダン</t>
    </rPh>
    <rPh sb="3" eb="4">
      <t>ヨウ</t>
    </rPh>
    <rPh sb="4" eb="6">
      <t>カイダン</t>
    </rPh>
    <phoneticPr fontId="2"/>
  </si>
  <si>
    <t>平台運搬車</t>
    <rPh sb="0" eb="2">
      <t>ヒラダイ</t>
    </rPh>
    <rPh sb="2" eb="5">
      <t>ウンパンシャ</t>
    </rPh>
    <phoneticPr fontId="2"/>
  </si>
  <si>
    <t>平台運搬車</t>
    <rPh sb="0" eb="1">
      <t>ヒラ</t>
    </rPh>
    <rPh sb="1" eb="2">
      <t>ダイ</t>
    </rPh>
    <rPh sb="2" eb="5">
      <t>ウンパンシャ</t>
    </rPh>
    <phoneticPr fontId="2"/>
  </si>
  <si>
    <t>仮設舞台</t>
  </si>
  <si>
    <t>909×1段</t>
    <rPh sb="5" eb="6">
      <t>ダン</t>
    </rPh>
    <phoneticPr fontId="2"/>
  </si>
  <si>
    <t>909×2段</t>
    <rPh sb="5" eb="6">
      <t>ダン</t>
    </rPh>
    <phoneticPr fontId="2"/>
  </si>
  <si>
    <t>演台（演台・花台・脇台）</t>
    <rPh sb="0" eb="2">
      <t>エンダイ</t>
    </rPh>
    <rPh sb="3" eb="5">
      <t>エンダイ</t>
    </rPh>
    <rPh sb="6" eb="8">
      <t>ハナダイ</t>
    </rPh>
    <rPh sb="9" eb="10">
      <t>ワキ</t>
    </rPh>
    <rPh sb="10" eb="11">
      <t>ダイ</t>
    </rPh>
    <phoneticPr fontId="2"/>
  </si>
  <si>
    <t>2100×900×1000</t>
  </si>
  <si>
    <t>国旗・市旗</t>
    <rPh sb="0" eb="2">
      <t>コッキ</t>
    </rPh>
    <rPh sb="3" eb="4">
      <t>シ</t>
    </rPh>
    <rPh sb="4" eb="5">
      <t>ハタ</t>
    </rPh>
    <phoneticPr fontId="2"/>
  </si>
  <si>
    <t>シンバル類</t>
    <rPh sb="4" eb="5">
      <t>ルイ</t>
    </rPh>
    <phoneticPr fontId="10"/>
  </si>
  <si>
    <t>キックペダル（シングル）</t>
  </si>
  <si>
    <t>キックペダル（ツイン）</t>
  </si>
  <si>
    <t>シンセサイザー(ピアノタッチ)</t>
  </si>
  <si>
    <t>収納ワゴン(組立配線付)</t>
    <rPh sb="0" eb="2">
      <t>シュウノウ</t>
    </rPh>
    <phoneticPr fontId="2"/>
  </si>
  <si>
    <t>スピーカスタンド</t>
  </si>
  <si>
    <t>ワイヤレスマイク</t>
  </si>
  <si>
    <t>注５　合計金額は、施設整備費内訳書（様式6-3）の該当部分と一致させてください。</t>
    <rPh sb="0" eb="1">
      <t>チュウ</t>
    </rPh>
    <phoneticPr fontId="2"/>
  </si>
  <si>
    <t>注３　消費税等相当額は金額に含めないでください。</t>
    <rPh sb="0" eb="1">
      <t>チュウ</t>
    </rPh>
    <rPh sb="3" eb="6">
      <t>ショウヒゼイ</t>
    </rPh>
    <rPh sb="6" eb="7">
      <t>トウ</t>
    </rPh>
    <rPh sb="7" eb="9">
      <t>ソウトウ</t>
    </rPh>
    <rPh sb="9" eb="10">
      <t>ガク</t>
    </rPh>
    <rPh sb="11" eb="13">
      <t>キンガク</t>
    </rPh>
    <rPh sb="14" eb="15">
      <t>フク</t>
    </rPh>
    <phoneticPr fontId="2"/>
  </si>
  <si>
    <t>ア 公演（ｸﾗｼｯｸ）</t>
    <rPh sb="2" eb="4">
      <t>コウエン</t>
    </rPh>
    <phoneticPr fontId="2"/>
  </si>
  <si>
    <t>カ 体験・研修（様々）</t>
    <rPh sb="2" eb="4">
      <t>タイケン</t>
    </rPh>
    <rPh sb="5" eb="7">
      <t>ケンシュウ</t>
    </rPh>
    <rPh sb="8" eb="10">
      <t>サマザマ</t>
    </rPh>
    <phoneticPr fontId="2"/>
  </si>
  <si>
    <t>オ 講座・教室（様々）</t>
    <rPh sb="2" eb="4">
      <t>コウザ</t>
    </rPh>
    <rPh sb="5" eb="7">
      <t>キョウシツ</t>
    </rPh>
    <rPh sb="8" eb="10">
      <t>サマザマ</t>
    </rPh>
    <phoneticPr fontId="2"/>
  </si>
  <si>
    <t>エ 市民参加創造（演劇）</t>
    <rPh sb="2" eb="4">
      <t>シミン</t>
    </rPh>
    <rPh sb="4" eb="6">
      <t>サンカ</t>
    </rPh>
    <rPh sb="6" eb="8">
      <t>ソウゾウ</t>
    </rPh>
    <rPh sb="9" eb="11">
      <t>エンゲキ</t>
    </rPh>
    <phoneticPr fontId="2"/>
  </si>
  <si>
    <t>ウ 市民参加創造（ｵﾍﾟﾗ）</t>
    <rPh sb="2" eb="4">
      <t>シミン</t>
    </rPh>
    <rPh sb="4" eb="6">
      <t>サンカ</t>
    </rPh>
    <rPh sb="6" eb="8">
      <t>ソウゾウ</t>
    </rPh>
    <phoneticPr fontId="2"/>
  </si>
  <si>
    <t>イ ｺﾝｸｰﾙ（様々）</t>
    <rPh sb="8" eb="10">
      <t>サマザマ</t>
    </rPh>
    <phoneticPr fontId="2"/>
  </si>
  <si>
    <t>ア ﾌｪｽﾃｨﾊﾞﾙ（様々）</t>
    <rPh sb="11" eb="13">
      <t>サマザマ</t>
    </rPh>
    <phoneticPr fontId="2"/>
  </si>
  <si>
    <t>カ 創造支援（様々）</t>
    <rPh sb="2" eb="4">
      <t>ソウゾウ</t>
    </rPh>
    <rPh sb="4" eb="6">
      <t>シエン</t>
    </rPh>
    <rPh sb="7" eb="9">
      <t>サマザマ</t>
    </rPh>
    <phoneticPr fontId="2"/>
  </si>
  <si>
    <t>オ ﾛﾋﾞｰｺﾝｻｰﾄ（様々）</t>
    <rPh sb="12" eb="14">
      <t>サマザマ</t>
    </rPh>
    <phoneticPr fontId="2"/>
  </si>
  <si>
    <t>エ ﾜｰｸｼｮｯﾌﾟ・ﾚｸﾁｬｰ（様々）</t>
    <rPh sb="17" eb="19">
      <t>サマザマ</t>
    </rPh>
    <phoneticPr fontId="2"/>
  </si>
  <si>
    <t>ウ ﾜｰｸｼｮｯﾌﾟ・ﾚｸﾁｬｰ（ｸﾗｼｯｸ）</t>
    <phoneticPr fontId="2"/>
  </si>
  <si>
    <t>イ ｱｳﾄﾘｰﾁ（様々）</t>
    <rPh sb="9" eb="11">
      <t>サマザマ</t>
    </rPh>
    <phoneticPr fontId="2"/>
  </si>
  <si>
    <t>ア ｱｳﾄﾘｰﾁ（ｸﾗｼｯｸ）</t>
    <phoneticPr fontId="2"/>
  </si>
  <si>
    <t>シ 上映（映画）</t>
    <rPh sb="2" eb="4">
      <t>ジョウエイ</t>
    </rPh>
    <rPh sb="5" eb="7">
      <t>エイガ</t>
    </rPh>
    <phoneticPr fontId="2"/>
  </si>
  <si>
    <t>サ 展示（ｱｰﾄ）</t>
    <rPh sb="2" eb="4">
      <t>テンジ</t>
    </rPh>
    <phoneticPr fontId="2"/>
  </si>
  <si>
    <t>コ 公演（演芸）</t>
    <rPh sb="2" eb="4">
      <t>コウエン</t>
    </rPh>
    <rPh sb="5" eb="7">
      <t>エンゲイ</t>
    </rPh>
    <phoneticPr fontId="2"/>
  </si>
  <si>
    <t>ケ 公演（伝統芸能）</t>
    <rPh sb="2" eb="4">
      <t>コウエン</t>
    </rPh>
    <rPh sb="5" eb="7">
      <t>デントウ</t>
    </rPh>
    <rPh sb="7" eb="9">
      <t>ゲイノウ</t>
    </rPh>
    <phoneticPr fontId="2"/>
  </si>
  <si>
    <t>ク 公演（ﾊﾞﾚｴ･ﾀﾞﾝｽ）</t>
    <rPh sb="2" eb="4">
      <t>コウエン</t>
    </rPh>
    <phoneticPr fontId="2"/>
  </si>
  <si>
    <t>キ 公演（ﾐｭｰｼﾞｶﾙ）</t>
    <rPh sb="2" eb="4">
      <t>コウエン</t>
    </rPh>
    <phoneticPr fontId="2"/>
  </si>
  <si>
    <t>カ 公演（演劇）</t>
    <rPh sb="2" eb="4">
      <t>コウエン</t>
    </rPh>
    <rPh sb="5" eb="7">
      <t>エンゲキ</t>
    </rPh>
    <phoneticPr fontId="2"/>
  </si>
  <si>
    <t>オ 公演（ｼﾞｬｽﾞ）</t>
    <rPh sb="2" eb="4">
      <t>コウエン</t>
    </rPh>
    <phoneticPr fontId="2"/>
  </si>
  <si>
    <t>エ 公演（ﾎﾟｯﾌﾟｽ・ﾛｯｸ）</t>
    <rPh sb="2" eb="4">
      <t>コウエン</t>
    </rPh>
    <phoneticPr fontId="2"/>
  </si>
  <si>
    <t>ウ 公演（ｸﾗｼｯｸなど）</t>
    <rPh sb="2" eb="4">
      <t>コウエン</t>
    </rPh>
    <phoneticPr fontId="2"/>
  </si>
  <si>
    <t>イ 公演（ｸﾗｼｯｸ）</t>
    <rPh sb="2" eb="4">
      <t>コウエン</t>
    </rPh>
    <phoneticPr fontId="2"/>
  </si>
  <si>
    <t>入札価格の内訳に関する提出書類</t>
    <rPh sb="0" eb="2">
      <t>ニュウサツ</t>
    </rPh>
    <rPh sb="2" eb="4">
      <t>カカク</t>
    </rPh>
    <rPh sb="5" eb="7">
      <t>ウチワケ</t>
    </rPh>
    <rPh sb="8" eb="9">
      <t>カン</t>
    </rPh>
    <rPh sb="11" eb="13">
      <t>テイシュツ</t>
    </rPh>
    <rPh sb="13" eb="15">
      <t>ショルイ</t>
    </rPh>
    <phoneticPr fontId="2"/>
  </si>
  <si>
    <t>アプローチ</t>
    <phoneticPr fontId="2"/>
  </si>
  <si>
    <t>ギターアンプヘッド　１</t>
    <phoneticPr fontId="2"/>
  </si>
  <si>
    <t>ギターアンプヘッド　２</t>
    <phoneticPr fontId="2"/>
  </si>
  <si>
    <t>ギターアンプキャビネット　１</t>
    <phoneticPr fontId="2"/>
  </si>
  <si>
    <t>ギターアンプキャビネット　２</t>
    <phoneticPr fontId="2"/>
  </si>
  <si>
    <t>一体型ギターアンプ　１</t>
    <rPh sb="0" eb="3">
      <t>イッタイガタ</t>
    </rPh>
    <phoneticPr fontId="9"/>
  </si>
  <si>
    <t>一体型ギターアンプ　２</t>
    <rPh sb="0" eb="3">
      <t>イッタイガタ</t>
    </rPh>
    <phoneticPr fontId="9"/>
  </si>
  <si>
    <t>パワーアンプ　小</t>
    <rPh sb="7" eb="8">
      <t>ショウ</t>
    </rPh>
    <phoneticPr fontId="2"/>
  </si>
  <si>
    <t>パワーアンプ　大</t>
    <rPh sb="7" eb="8">
      <t>ダイ</t>
    </rPh>
    <phoneticPr fontId="2"/>
  </si>
  <si>
    <t>メインスピーカー　小</t>
    <rPh sb="9" eb="10">
      <t>ショウ</t>
    </rPh>
    <phoneticPr fontId="2"/>
  </si>
  <si>
    <t>メインスピーカー　大</t>
    <rPh sb="9" eb="10">
      <t>ダイ</t>
    </rPh>
    <phoneticPr fontId="2"/>
  </si>
  <si>
    <t>ダイナミック型　１</t>
    <phoneticPr fontId="2"/>
  </si>
  <si>
    <t>ダイナミック型　２</t>
    <phoneticPr fontId="2"/>
  </si>
  <si>
    <t>注６　出来高の算定方法については、工事中間出来高算定基準（要求水準の別途配布データ）を参照してください。</t>
    <rPh sb="0" eb="1">
      <t>チュウ</t>
    </rPh>
    <rPh sb="3" eb="6">
      <t>デキダカ</t>
    </rPh>
    <rPh sb="7" eb="9">
      <t>サンテイ</t>
    </rPh>
    <rPh sb="9" eb="11">
      <t>ホウホウ</t>
    </rPh>
    <rPh sb="29" eb="31">
      <t>ヨウキュウ</t>
    </rPh>
    <rPh sb="31" eb="33">
      <t>スイジュン</t>
    </rPh>
    <rPh sb="43" eb="45">
      <t>サンショウ</t>
    </rPh>
    <phoneticPr fontId="2"/>
  </si>
  <si>
    <t>基本料金</t>
    <rPh sb="0" eb="2">
      <t>キホン</t>
    </rPh>
    <rPh sb="2" eb="4">
      <t>リョウキン</t>
    </rPh>
    <phoneticPr fontId="2"/>
  </si>
  <si>
    <t>平日</t>
    <rPh sb="0" eb="2">
      <t>ヘイジツ</t>
    </rPh>
    <phoneticPr fontId="2"/>
  </si>
  <si>
    <t>注３　利用料金は、１万円以上のものは100円単位とし、100円未満の端数は切り捨てとしてください。</t>
    <rPh sb="0" eb="1">
      <t>チュウ</t>
    </rPh>
    <rPh sb="3" eb="5">
      <t>リヨウ</t>
    </rPh>
    <rPh sb="5" eb="7">
      <t>リョウキン</t>
    </rPh>
    <rPh sb="10" eb="12">
      <t>マンエン</t>
    </rPh>
    <rPh sb="12" eb="14">
      <t>イジョウ</t>
    </rPh>
    <rPh sb="21" eb="22">
      <t>エン</t>
    </rPh>
    <rPh sb="22" eb="24">
      <t>タンイ</t>
    </rPh>
    <rPh sb="30" eb="31">
      <t>エン</t>
    </rPh>
    <rPh sb="31" eb="33">
      <t>ミマン</t>
    </rPh>
    <rPh sb="34" eb="36">
      <t>ハスウ</t>
    </rPh>
    <rPh sb="37" eb="38">
      <t>キ</t>
    </rPh>
    <rPh sb="39" eb="40">
      <t>ス</t>
    </rPh>
    <phoneticPr fontId="2"/>
  </si>
  <si>
    <t>　　　　１万円未満のものは10円単位とし、10円未満の端数は切り捨てとしてください。</t>
    <rPh sb="5" eb="7">
      <t>マンエン</t>
    </rPh>
    <rPh sb="7" eb="9">
      <t>ミマン</t>
    </rPh>
    <rPh sb="15" eb="16">
      <t>エン</t>
    </rPh>
    <rPh sb="16" eb="18">
      <t>タンイ</t>
    </rPh>
    <rPh sb="23" eb="24">
      <t>エン</t>
    </rPh>
    <rPh sb="24" eb="26">
      <t>ミマン</t>
    </rPh>
    <rPh sb="27" eb="29">
      <t>ハスウ</t>
    </rPh>
    <rPh sb="30" eb="31">
      <t>キ</t>
    </rPh>
    <rPh sb="32" eb="33">
      <t>ス</t>
    </rPh>
    <phoneticPr fontId="2"/>
  </si>
  <si>
    <t>(1)平日</t>
    <rPh sb="3" eb="5">
      <t>ヘイジツ</t>
    </rPh>
    <phoneticPr fontId="2"/>
  </si>
  <si>
    <t>(2)土・日・祝日</t>
    <rPh sb="3" eb="4">
      <t>ツチ</t>
    </rPh>
    <rPh sb="5" eb="6">
      <t>ヒ</t>
    </rPh>
    <rPh sb="7" eb="9">
      <t>シュクジツ</t>
    </rPh>
    <phoneticPr fontId="2"/>
  </si>
  <si>
    <t>注５　冷暖房施設の利用料金の上限は、基本料金の50％とします。</t>
    <rPh sb="0" eb="1">
      <t>チュウ</t>
    </rPh>
    <rPh sb="3" eb="6">
      <t>レイダンボウ</t>
    </rPh>
    <rPh sb="6" eb="8">
      <t>シセツ</t>
    </rPh>
    <rPh sb="9" eb="11">
      <t>リヨウ</t>
    </rPh>
    <rPh sb="11" eb="13">
      <t>リョウキン</t>
    </rPh>
    <rPh sb="14" eb="16">
      <t>ジョウゲン</t>
    </rPh>
    <rPh sb="18" eb="20">
      <t>キホン</t>
    </rPh>
    <rPh sb="20" eb="22">
      <t>リョウキン</t>
    </rPh>
    <phoneticPr fontId="2"/>
  </si>
  <si>
    <t>土・日・祝日</t>
    <rPh sb="0" eb="1">
      <t>ド</t>
    </rPh>
    <rPh sb="2" eb="3">
      <t>ニチ</t>
    </rPh>
    <rPh sb="4" eb="6">
      <t>シュクジツ</t>
    </rPh>
    <phoneticPr fontId="2"/>
  </si>
  <si>
    <t>６．附属設備利用料金</t>
    <rPh sb="2" eb="4">
      <t>フゾク</t>
    </rPh>
    <rPh sb="4" eb="6">
      <t>セツビ</t>
    </rPh>
    <rPh sb="6" eb="8">
      <t>リヨウ</t>
    </rPh>
    <rPh sb="8" eb="10">
      <t>リョウキン</t>
    </rPh>
    <phoneticPr fontId="2"/>
  </si>
  <si>
    <t>７．備品利用料金</t>
    <rPh sb="2" eb="4">
      <t>ビヒン</t>
    </rPh>
    <rPh sb="4" eb="6">
      <t>リヨウ</t>
    </rPh>
    <rPh sb="6" eb="8">
      <t>リョウキン</t>
    </rPh>
    <phoneticPr fontId="2"/>
  </si>
  <si>
    <t>５．楽屋利用料金</t>
    <rPh sb="2" eb="4">
      <t>ガクヤ</t>
    </rPh>
    <rPh sb="4" eb="6">
      <t>リヨウ</t>
    </rPh>
    <rPh sb="6" eb="8">
      <t>リョウキン</t>
    </rPh>
    <phoneticPr fontId="2"/>
  </si>
  <si>
    <t>(1) 通常利用の場合</t>
    <rPh sb="4" eb="6">
      <t>ツウジョウ</t>
    </rPh>
    <rPh sb="6" eb="8">
      <t>リヨウ</t>
    </rPh>
    <rPh sb="9" eb="11">
      <t>バアイ</t>
    </rPh>
    <phoneticPr fontId="2"/>
  </si>
  <si>
    <t>大ホール・楽屋小</t>
    <rPh sb="0" eb="1">
      <t>ダイ</t>
    </rPh>
    <rPh sb="5" eb="7">
      <t>ガクヤ</t>
    </rPh>
    <rPh sb="7" eb="8">
      <t>ショウ</t>
    </rPh>
    <phoneticPr fontId="2"/>
  </si>
  <si>
    <t>大ホール・楽屋中</t>
    <rPh sb="0" eb="1">
      <t>ダイ</t>
    </rPh>
    <rPh sb="5" eb="7">
      <t>ガクヤ</t>
    </rPh>
    <rPh sb="7" eb="8">
      <t>チュウ</t>
    </rPh>
    <phoneticPr fontId="2"/>
  </si>
  <si>
    <t>大ホール・楽屋大</t>
    <rPh sb="0" eb="1">
      <t>ダイ</t>
    </rPh>
    <rPh sb="5" eb="7">
      <t>ガクヤ</t>
    </rPh>
    <rPh sb="7" eb="8">
      <t>ダイ</t>
    </rPh>
    <phoneticPr fontId="2"/>
  </si>
  <si>
    <t>土・日・祝日</t>
    <rPh sb="0" eb="1">
      <t>ツチ</t>
    </rPh>
    <rPh sb="2" eb="3">
      <t>ニチ</t>
    </rPh>
    <rPh sb="4" eb="6">
      <t>シュクジツ</t>
    </rPh>
    <phoneticPr fontId="2"/>
  </si>
  <si>
    <t>(2) 会議利用の場合</t>
    <rPh sb="4" eb="6">
      <t>カイギ</t>
    </rPh>
    <rPh sb="6" eb="8">
      <t>リヨウ</t>
    </rPh>
    <rPh sb="9" eb="11">
      <t>バアイ</t>
    </rPh>
    <phoneticPr fontId="2"/>
  </si>
  <si>
    <t>１時間当たり</t>
    <rPh sb="1" eb="3">
      <t>ジカン</t>
    </rPh>
    <rPh sb="3" eb="4">
      <t>ア</t>
    </rPh>
    <phoneticPr fontId="2"/>
  </si>
  <si>
    <t>注２　利用料金は、１万円以上のものは100円単位とし、100円未満の端数は切り捨てとしてください。</t>
    <rPh sb="0" eb="1">
      <t>チュウ</t>
    </rPh>
    <rPh sb="3" eb="5">
      <t>リヨウ</t>
    </rPh>
    <rPh sb="5" eb="7">
      <t>リョウキン</t>
    </rPh>
    <rPh sb="10" eb="12">
      <t>マンエン</t>
    </rPh>
    <rPh sb="12" eb="14">
      <t>イジョウ</t>
    </rPh>
    <rPh sb="21" eb="22">
      <t>エン</t>
    </rPh>
    <rPh sb="22" eb="24">
      <t>タンイ</t>
    </rPh>
    <rPh sb="30" eb="31">
      <t>エン</t>
    </rPh>
    <rPh sb="31" eb="33">
      <t>ミマン</t>
    </rPh>
    <rPh sb="34" eb="36">
      <t>ハスウ</t>
    </rPh>
    <rPh sb="37" eb="38">
      <t>キ</t>
    </rPh>
    <rPh sb="39" eb="40">
      <t>ス</t>
    </rPh>
    <phoneticPr fontId="2"/>
  </si>
  <si>
    <t>注３　水色セルには数式が入っていますので、入力しないでください。</t>
    <rPh sb="0" eb="1">
      <t>チュウ</t>
    </rPh>
    <rPh sb="3" eb="5">
      <t>ミズイロ</t>
    </rPh>
    <rPh sb="9" eb="11">
      <t>スウシキ</t>
    </rPh>
    <rPh sb="12" eb="13">
      <t>ハイ</t>
    </rPh>
    <rPh sb="21" eb="23">
      <t>ニュウリョク</t>
    </rPh>
    <phoneticPr fontId="2"/>
  </si>
  <si>
    <t>注４　利用料金は、１万円以上のものは100円単位とし、100円未満の端数は切り捨てとしてください。</t>
    <rPh sb="0" eb="1">
      <t>チュウ</t>
    </rPh>
    <rPh sb="3" eb="5">
      <t>リヨウ</t>
    </rPh>
    <rPh sb="5" eb="7">
      <t>リョウキン</t>
    </rPh>
    <rPh sb="10" eb="12">
      <t>マンエン</t>
    </rPh>
    <rPh sb="12" eb="14">
      <t>イジョウ</t>
    </rPh>
    <rPh sb="21" eb="22">
      <t>エン</t>
    </rPh>
    <rPh sb="22" eb="24">
      <t>タンイ</t>
    </rPh>
    <rPh sb="30" eb="31">
      <t>エン</t>
    </rPh>
    <rPh sb="31" eb="33">
      <t>ミマン</t>
    </rPh>
    <rPh sb="34" eb="36">
      <t>ハスウ</t>
    </rPh>
    <rPh sb="37" eb="38">
      <t>キ</t>
    </rPh>
    <rPh sb="39" eb="40">
      <t>ス</t>
    </rPh>
    <phoneticPr fontId="2"/>
  </si>
  <si>
    <t>注５　水色セルには数式が入っていますので、入力しないでください。</t>
    <rPh sb="0" eb="1">
      <t>チュウ</t>
    </rPh>
    <rPh sb="3" eb="5">
      <t>ミズイロ</t>
    </rPh>
    <rPh sb="9" eb="11">
      <t>スウシキ</t>
    </rPh>
    <rPh sb="12" eb="13">
      <t>ハイ</t>
    </rPh>
    <rPh sb="21" eb="23">
      <t>ニュウリョク</t>
    </rPh>
    <phoneticPr fontId="2"/>
  </si>
  <si>
    <t>注３　駐車場については、平日、土・日・祝日ともに、上限料金はありません。</t>
    <rPh sb="0" eb="1">
      <t>チュウ</t>
    </rPh>
    <rPh sb="3" eb="6">
      <t>チュウシャジョウ</t>
    </rPh>
    <rPh sb="12" eb="14">
      <t>ヘイジツ</t>
    </rPh>
    <rPh sb="15" eb="16">
      <t>ツチ</t>
    </rPh>
    <rPh sb="17" eb="18">
      <t>ヒ</t>
    </rPh>
    <rPh sb="19" eb="21">
      <t>シュクジツ</t>
    </rPh>
    <rPh sb="25" eb="27">
      <t>ジョウゲン</t>
    </rPh>
    <rPh sb="27" eb="29">
      <t>リョウキン</t>
    </rPh>
    <phoneticPr fontId="2"/>
  </si>
  <si>
    <t>携帯型磁器ループシステム</t>
    <rPh sb="0" eb="3">
      <t>ケイタイガタ</t>
    </rPh>
    <rPh sb="3" eb="5">
      <t>ジキ</t>
    </rPh>
    <phoneticPr fontId="2"/>
  </si>
  <si>
    <t>ワイヤレスチューナーユニット</t>
  </si>
  <si>
    <t>ハンド型ワイヤレスマイク</t>
  </si>
  <si>
    <t>タイピン型ワイヤレスマイク</t>
  </si>
  <si>
    <t>ロッド型ワイヤレスアンテナ</t>
  </si>
  <si>
    <t>10W アンプ付スピーカー</t>
  </si>
  <si>
    <t>ドラム式ループアンテナ（延長専用30m）</t>
  </si>
  <si>
    <t>磁器ループ専用受信機</t>
    <rPh sb="0" eb="2">
      <t>ジキ</t>
    </rPh>
    <rPh sb="5" eb="7">
      <t>センヨウ</t>
    </rPh>
    <rPh sb="7" eb="10">
      <t>ジュシンキ</t>
    </rPh>
    <phoneticPr fontId="2"/>
  </si>
  <si>
    <t>磁気ループ受信機用収納ケース</t>
  </si>
  <si>
    <t>鑑賞事業収入</t>
    <rPh sb="0" eb="2">
      <t>カンショウ</t>
    </rPh>
    <rPh sb="2" eb="4">
      <t>ジギョウ</t>
    </rPh>
    <rPh sb="4" eb="6">
      <t>シュウニュウ</t>
    </rPh>
    <phoneticPr fontId="2"/>
  </si>
  <si>
    <t>普及事業収入</t>
    <rPh sb="0" eb="2">
      <t>フキュウ</t>
    </rPh>
    <rPh sb="2" eb="4">
      <t>ジギョウ</t>
    </rPh>
    <rPh sb="4" eb="6">
      <t>シュウニュウ</t>
    </rPh>
    <phoneticPr fontId="2"/>
  </si>
  <si>
    <t>参加事業収入</t>
    <rPh sb="0" eb="2">
      <t>サンカ</t>
    </rPh>
    <rPh sb="2" eb="4">
      <t>ジギョウ</t>
    </rPh>
    <rPh sb="4" eb="6">
      <t>シュウニュウ</t>
    </rPh>
    <phoneticPr fontId="2"/>
  </si>
  <si>
    <t>１台・○○あたり</t>
    <rPh sb="1" eb="2">
      <t>ダイ</t>
    </rPh>
    <phoneticPr fontId="2"/>
  </si>
  <si>
    <t>小ホール・楽屋小</t>
    <rPh sb="0" eb="1">
      <t>ショウ</t>
    </rPh>
    <rPh sb="5" eb="7">
      <t>ガクヤ</t>
    </rPh>
    <rPh sb="7" eb="8">
      <t>ショウ</t>
    </rPh>
    <phoneticPr fontId="2"/>
  </si>
  <si>
    <t>小ホール・楽屋中</t>
    <rPh sb="0" eb="1">
      <t>ショウ</t>
    </rPh>
    <rPh sb="5" eb="7">
      <t>ガクヤ</t>
    </rPh>
    <rPh sb="7" eb="8">
      <t>チュウ</t>
    </rPh>
    <phoneticPr fontId="2"/>
  </si>
  <si>
    <t>　 修繕更新業務費については、前・中・後期に分け、それぞれの年額と対象期間合計金額としてください。</t>
    <rPh sb="2" eb="4">
      <t>シュウゼン</t>
    </rPh>
    <rPh sb="4" eb="6">
      <t>コウシン</t>
    </rPh>
    <rPh sb="6" eb="8">
      <t>ギョウム</t>
    </rPh>
    <rPh sb="8" eb="9">
      <t>ヒ</t>
    </rPh>
    <rPh sb="15" eb="16">
      <t>ゼン</t>
    </rPh>
    <rPh sb="17" eb="18">
      <t>チュウ</t>
    </rPh>
    <rPh sb="19" eb="21">
      <t>コウキ</t>
    </rPh>
    <rPh sb="22" eb="23">
      <t>ワ</t>
    </rPh>
    <rPh sb="30" eb="32">
      <t>ネンガク</t>
    </rPh>
    <rPh sb="33" eb="35">
      <t>タイショウ</t>
    </rPh>
    <rPh sb="35" eb="37">
      <t>キカン</t>
    </rPh>
    <rPh sb="37" eb="39">
      <t>ゴウケイ</t>
    </rPh>
    <rPh sb="39" eb="41">
      <t>キンガク</t>
    </rPh>
    <phoneticPr fontId="2"/>
  </si>
  <si>
    <t>＝ｋ-ｌ</t>
    <phoneticPr fontId="2"/>
  </si>
  <si>
    <t>注８　「固定・変動」には、固定金利、変動金利の別を記載してください。</t>
    <rPh sb="0" eb="1">
      <t>チュウ</t>
    </rPh>
    <rPh sb="4" eb="6">
      <t>コテイ</t>
    </rPh>
    <rPh sb="7" eb="9">
      <t>ヘンドウ</t>
    </rPh>
    <rPh sb="13" eb="15">
      <t>コテイ</t>
    </rPh>
    <rPh sb="15" eb="17">
      <t>キンリ</t>
    </rPh>
    <rPh sb="18" eb="20">
      <t>ヘンドウ</t>
    </rPh>
    <rPh sb="20" eb="22">
      <t>キンリ</t>
    </rPh>
    <rPh sb="23" eb="24">
      <t>ベツ</t>
    </rPh>
    <rPh sb="25" eb="27">
      <t>キサイ</t>
    </rPh>
    <phoneticPr fontId="2"/>
  </si>
  <si>
    <t>注９　「返済方法」には、「元利均等返済」等の返済方法を記入してください。</t>
    <rPh sb="0" eb="1">
      <t>チュウ</t>
    </rPh>
    <rPh sb="4" eb="6">
      <t>ヘンサイ</t>
    </rPh>
    <rPh sb="6" eb="8">
      <t>ホウホウ</t>
    </rPh>
    <rPh sb="13" eb="17">
      <t>ガンリキントウ</t>
    </rPh>
    <rPh sb="17" eb="19">
      <t>ヘンサイ</t>
    </rPh>
    <rPh sb="20" eb="21">
      <t>トウ</t>
    </rPh>
    <rPh sb="22" eb="24">
      <t>ヘンサイ</t>
    </rPh>
    <rPh sb="24" eb="26">
      <t>ホウホウ</t>
    </rPh>
    <rPh sb="27" eb="29">
      <t>キニュウ</t>
    </rPh>
    <phoneticPr fontId="2"/>
  </si>
  <si>
    <t>注10　「その他条件」には、優先劣後関係やそれ以外の特記事項を記載してください。</t>
    <rPh sb="0" eb="1">
      <t>チュウ</t>
    </rPh>
    <rPh sb="7" eb="8">
      <t>タ</t>
    </rPh>
    <rPh sb="8" eb="10">
      <t>ジョウケン</t>
    </rPh>
    <rPh sb="14" eb="16">
      <t>ユウセン</t>
    </rPh>
    <rPh sb="16" eb="18">
      <t>レツゴ</t>
    </rPh>
    <rPh sb="18" eb="20">
      <t>カンケイ</t>
    </rPh>
    <rPh sb="23" eb="25">
      <t>イガイ</t>
    </rPh>
    <rPh sb="26" eb="28">
      <t>トッキ</t>
    </rPh>
    <rPh sb="28" eb="30">
      <t>ジコウ</t>
    </rPh>
    <rPh sb="31" eb="33">
      <t>キサイ</t>
    </rPh>
    <phoneticPr fontId="2"/>
  </si>
  <si>
    <t>注11　他の様式に記載した金額と整合させてください。</t>
    <rPh sb="0" eb="1">
      <t>チュウ</t>
    </rPh>
    <rPh sb="4" eb="5">
      <t>タ</t>
    </rPh>
    <rPh sb="6" eb="8">
      <t>ヨウシキ</t>
    </rPh>
    <rPh sb="9" eb="11">
      <t>キサイ</t>
    </rPh>
    <rPh sb="13" eb="15">
      <t>キンガク</t>
    </rPh>
    <rPh sb="16" eb="18">
      <t>セイゴウ</t>
    </rPh>
    <phoneticPr fontId="2"/>
  </si>
  <si>
    <t>注12　金融機関の関心表明書等を添付してください。</t>
    <rPh sb="0" eb="1">
      <t>チュウ</t>
    </rPh>
    <rPh sb="4" eb="6">
      <t>キンユウ</t>
    </rPh>
    <rPh sb="6" eb="8">
      <t>キカン</t>
    </rPh>
    <rPh sb="9" eb="11">
      <t>カンシン</t>
    </rPh>
    <rPh sb="11" eb="13">
      <t>ヒョウメイ</t>
    </rPh>
    <rPh sb="13" eb="14">
      <t>ショ</t>
    </rPh>
    <rPh sb="14" eb="15">
      <t>トウ</t>
    </rPh>
    <rPh sb="16" eb="18">
      <t>テンプ</t>
    </rPh>
    <phoneticPr fontId="2"/>
  </si>
  <si>
    <t>　　　ただし、不都合がある場合は、適宜調整してください。</t>
    <phoneticPr fontId="2"/>
  </si>
  <si>
    <r>
      <t>難聴者用磁器ループシステム（創造支援室</t>
    </r>
    <r>
      <rPr>
        <sz val="9"/>
        <rFont val="ＭＳ Ｐゴシック"/>
        <family val="3"/>
        <charset val="128"/>
      </rPr>
      <t>及び多目的室で利用可能な携帯型のシステム１セット）</t>
    </r>
    <rPh sb="0" eb="2">
      <t>ナンチョウ</t>
    </rPh>
    <rPh sb="2" eb="3">
      <t>シャ</t>
    </rPh>
    <rPh sb="3" eb="4">
      <t>ヨウ</t>
    </rPh>
    <rPh sb="4" eb="6">
      <t>ジキ</t>
    </rPh>
    <rPh sb="19" eb="20">
      <t>オヨ</t>
    </rPh>
    <rPh sb="21" eb="24">
      <t>タモクテキ</t>
    </rPh>
    <rPh sb="24" eb="25">
      <t>シツ</t>
    </rPh>
    <phoneticPr fontId="2"/>
  </si>
  <si>
    <t>スタインウェイ</t>
    <phoneticPr fontId="2"/>
  </si>
  <si>
    <t>ヤマハ</t>
    <phoneticPr fontId="2"/>
  </si>
  <si>
    <t>D-274（指定）</t>
    <rPh sb="6" eb="8">
      <t>シテイ</t>
    </rPh>
    <phoneticPr fontId="2"/>
  </si>
  <si>
    <t>CFX（指定）</t>
    <rPh sb="4" eb="6">
      <t>シテイ</t>
    </rPh>
    <phoneticPr fontId="2"/>
  </si>
  <si>
    <t>フルコンサートピアノ　２</t>
    <phoneticPr fontId="2"/>
  </si>
  <si>
    <t>フルコンサートピアノ　１</t>
    <phoneticPr fontId="2"/>
  </si>
  <si>
    <t>（様式8-13）</t>
    <phoneticPr fontId="17"/>
  </si>
  <si>
    <t>施設整備工程表</t>
    <rPh sb="0" eb="2">
      <t>シセツ</t>
    </rPh>
    <rPh sb="2" eb="4">
      <t>セイビ</t>
    </rPh>
    <rPh sb="4" eb="7">
      <t>コウテイヒョウ</t>
    </rPh>
    <phoneticPr fontId="17"/>
  </si>
  <si>
    <t>年度</t>
    <rPh sb="0" eb="1">
      <t>ネン</t>
    </rPh>
    <rPh sb="1" eb="2">
      <t>ド</t>
    </rPh>
    <phoneticPr fontId="17"/>
  </si>
  <si>
    <t>平成28年度</t>
    <rPh sb="0" eb="2">
      <t>ヘイセイ</t>
    </rPh>
    <rPh sb="4" eb="5">
      <t>ネンド</t>
    </rPh>
    <rPh sb="5" eb="6">
      <t>ド</t>
    </rPh>
    <phoneticPr fontId="17"/>
  </si>
  <si>
    <t>平成29年度</t>
    <rPh sb="0" eb="2">
      <t>ヘイセイ</t>
    </rPh>
    <rPh sb="4" eb="5">
      <t>ネンド</t>
    </rPh>
    <rPh sb="5" eb="6">
      <t>ド</t>
    </rPh>
    <phoneticPr fontId="17"/>
  </si>
  <si>
    <t>平成30年度</t>
    <rPh sb="0" eb="2">
      <t>ヘイセイ</t>
    </rPh>
    <rPh sb="4" eb="5">
      <t>ネンド</t>
    </rPh>
    <rPh sb="5" eb="6">
      <t>ド</t>
    </rPh>
    <phoneticPr fontId="17"/>
  </si>
  <si>
    <t>平成31年度</t>
    <rPh sb="0" eb="2">
      <t>ヘイセイ</t>
    </rPh>
    <rPh sb="4" eb="5">
      <t>ネンド</t>
    </rPh>
    <rPh sb="5" eb="6">
      <t>ド</t>
    </rPh>
    <phoneticPr fontId="17"/>
  </si>
  <si>
    <t>平成32年度</t>
    <rPh sb="0" eb="2">
      <t>ヘイセイ</t>
    </rPh>
    <rPh sb="4" eb="5">
      <t>ネン</t>
    </rPh>
    <rPh sb="5" eb="6">
      <t>ド</t>
    </rPh>
    <phoneticPr fontId="17"/>
  </si>
  <si>
    <t>平成○年度</t>
    <rPh sb="0" eb="2">
      <t>ヘイセイ</t>
    </rPh>
    <rPh sb="3" eb="4">
      <t>ネン</t>
    </rPh>
    <rPh sb="4" eb="5">
      <t>ド</t>
    </rPh>
    <phoneticPr fontId="17"/>
  </si>
  <si>
    <t>備　考</t>
  </si>
  <si>
    <t>2016年</t>
    <rPh sb="4" eb="5">
      <t>ネン</t>
    </rPh>
    <phoneticPr fontId="17"/>
  </si>
  <si>
    <t>2017年</t>
    <rPh sb="4" eb="5">
      <t>ネン</t>
    </rPh>
    <phoneticPr fontId="17"/>
  </si>
  <si>
    <t>2018年</t>
    <rPh sb="4" eb="5">
      <t>ネン</t>
    </rPh>
    <phoneticPr fontId="17"/>
  </si>
  <si>
    <t>2019年</t>
    <rPh sb="4" eb="5">
      <t>ネン</t>
    </rPh>
    <phoneticPr fontId="17"/>
  </si>
  <si>
    <t>2020年</t>
    <rPh sb="4" eb="5">
      <t>ネン</t>
    </rPh>
    <phoneticPr fontId="17"/>
  </si>
  <si>
    <t>項目</t>
    <rPh sb="0" eb="2">
      <t>コウモク</t>
    </rPh>
    <phoneticPr fontId="17"/>
  </si>
  <si>
    <t>～</t>
    <phoneticPr fontId="17"/>
  </si>
  <si>
    <t>出来高</t>
    <rPh sb="0" eb="3">
      <t>デキダカ</t>
    </rPh>
    <phoneticPr fontId="17"/>
  </si>
  <si>
    <t>注１　Ａ３横使い横書きで記入してください。なお、記入欄は適宜調整してください。</t>
    <rPh sb="0" eb="1">
      <t>チュウ</t>
    </rPh>
    <rPh sb="5" eb="6">
      <t>ヨコ</t>
    </rPh>
    <phoneticPr fontId="17"/>
  </si>
  <si>
    <t>注２　項目については、調査・設計・許認可申請取得・工事期間・竣工・検査・引渡し時期・開業準備期間・運営及び維持管理の開始時期等について、可能な範囲で詳細に記入してください。</t>
    <rPh sb="0" eb="1">
      <t>チュウ</t>
    </rPh>
    <rPh sb="3" eb="5">
      <t>コウモク</t>
    </rPh>
    <rPh sb="11" eb="13">
      <t>チョウサ</t>
    </rPh>
    <rPh sb="14" eb="16">
      <t>セッケイ</t>
    </rPh>
    <rPh sb="17" eb="20">
      <t>キョニンカ</t>
    </rPh>
    <rPh sb="20" eb="22">
      <t>シンセイ</t>
    </rPh>
    <rPh sb="22" eb="24">
      <t>シュトク</t>
    </rPh>
    <rPh sb="25" eb="27">
      <t>コウジ</t>
    </rPh>
    <rPh sb="27" eb="29">
      <t>キカン</t>
    </rPh>
    <rPh sb="30" eb="32">
      <t>シュンコウ</t>
    </rPh>
    <rPh sb="33" eb="35">
      <t>ケンサ</t>
    </rPh>
    <rPh sb="36" eb="38">
      <t>ヒキワタ</t>
    </rPh>
    <rPh sb="39" eb="41">
      <t>ジキ</t>
    </rPh>
    <rPh sb="42" eb="44">
      <t>カイギョウ</t>
    </rPh>
    <rPh sb="44" eb="46">
      <t>ジュンビ</t>
    </rPh>
    <rPh sb="46" eb="48">
      <t>キカン</t>
    </rPh>
    <rPh sb="49" eb="51">
      <t>ウンエイ</t>
    </rPh>
    <rPh sb="51" eb="52">
      <t>オヨ</t>
    </rPh>
    <rPh sb="53" eb="55">
      <t>イジ</t>
    </rPh>
    <rPh sb="55" eb="57">
      <t>カンリ</t>
    </rPh>
    <rPh sb="58" eb="60">
      <t>カイシ</t>
    </rPh>
    <rPh sb="60" eb="62">
      <t>ジキ</t>
    </rPh>
    <rPh sb="62" eb="63">
      <t>トウ</t>
    </rPh>
    <rPh sb="68" eb="70">
      <t>カノウ</t>
    </rPh>
    <rPh sb="71" eb="73">
      <t>ハンイ</t>
    </rPh>
    <rPh sb="74" eb="76">
      <t>ショウサイ</t>
    </rPh>
    <rPh sb="77" eb="79">
      <t>キニュウ</t>
    </rPh>
    <phoneticPr fontId="17"/>
  </si>
  <si>
    <t>注３　出来高の欄には、計画における工事の出来高を％で記載してください。</t>
    <rPh sb="0" eb="1">
      <t>チュウ</t>
    </rPh>
    <rPh sb="3" eb="6">
      <t>デキダカ</t>
    </rPh>
    <rPh sb="7" eb="8">
      <t>ラン</t>
    </rPh>
    <rPh sb="11" eb="12">
      <t>ケイ</t>
    </rPh>
    <rPh sb="12" eb="13">
      <t>カク</t>
    </rPh>
    <rPh sb="17" eb="19">
      <t>コウジ</t>
    </rPh>
    <rPh sb="20" eb="23">
      <t>デキダカ</t>
    </rPh>
    <rPh sb="26" eb="28">
      <t>キサイ</t>
    </rPh>
    <phoneticPr fontId="17"/>
  </si>
  <si>
    <t>提案者記号</t>
    <phoneticPr fontId="17"/>
  </si>
  <si>
    <t>（様式11-4）</t>
    <rPh sb="1" eb="3">
      <t>ヨウシキ</t>
    </rPh>
    <phoneticPr fontId="17"/>
  </si>
  <si>
    <t>修繕更新計画表</t>
    <rPh sb="0" eb="2">
      <t>シュウゼン</t>
    </rPh>
    <rPh sb="2" eb="4">
      <t>コウシン</t>
    </rPh>
    <rPh sb="4" eb="6">
      <t>ケイカク</t>
    </rPh>
    <rPh sb="6" eb="7">
      <t>ヒョウ</t>
    </rPh>
    <phoneticPr fontId="17"/>
  </si>
  <si>
    <t>（単位：千円）</t>
  </si>
  <si>
    <t>平成（年度）</t>
  </si>
  <si>
    <t>事業期間</t>
    <rPh sb="0" eb="2">
      <t>ジギョウ</t>
    </rPh>
    <rPh sb="2" eb="4">
      <t>キカン</t>
    </rPh>
    <phoneticPr fontId="17"/>
  </si>
  <si>
    <t>16～30年</t>
    <rPh sb="5" eb="6">
      <t>ネン</t>
    </rPh>
    <phoneticPr fontId="17"/>
  </si>
  <si>
    <t xml:space="preserve"> 項目</t>
    <rPh sb="1" eb="3">
      <t>コウモク</t>
    </rPh>
    <phoneticPr fontId="17"/>
  </si>
  <si>
    <t>計</t>
    <rPh sb="0" eb="1">
      <t>ケイ</t>
    </rPh>
    <phoneticPr fontId="17"/>
  </si>
  <si>
    <t>合計</t>
    <rPh sb="0" eb="2">
      <t>ゴウケイ</t>
    </rPh>
    <phoneticPr fontId="17"/>
  </si>
  <si>
    <t>新市民会館（本館）</t>
    <rPh sb="0" eb="1">
      <t>シン</t>
    </rPh>
    <rPh sb="1" eb="3">
      <t>シミン</t>
    </rPh>
    <rPh sb="3" eb="5">
      <t>カイカン</t>
    </rPh>
    <rPh sb="6" eb="8">
      <t>ホンカン</t>
    </rPh>
    <phoneticPr fontId="17"/>
  </si>
  <si>
    <t>建築</t>
    <rPh sb="0" eb="2">
      <t>ケンチク</t>
    </rPh>
    <phoneticPr fontId="17"/>
  </si>
  <si>
    <t>屋根・屋上</t>
    <rPh sb="0" eb="2">
      <t>ヤネ</t>
    </rPh>
    <rPh sb="3" eb="5">
      <t>オクジョウ</t>
    </rPh>
    <phoneticPr fontId="17"/>
  </si>
  <si>
    <t>外壁</t>
    <rPh sb="0" eb="2">
      <t>ガイヘキ</t>
    </rPh>
    <phoneticPr fontId="17"/>
  </si>
  <si>
    <t>外部建具</t>
    <rPh sb="0" eb="2">
      <t>ガイブ</t>
    </rPh>
    <rPh sb="2" eb="4">
      <t>タテグ</t>
    </rPh>
    <phoneticPr fontId="17"/>
  </si>
  <si>
    <t>外部その他</t>
    <rPh sb="0" eb="2">
      <t>ガイブ</t>
    </rPh>
    <rPh sb="2" eb="5">
      <t>ソノタ</t>
    </rPh>
    <phoneticPr fontId="17"/>
  </si>
  <si>
    <t>内部床</t>
    <rPh sb="0" eb="2">
      <t>ナイブ</t>
    </rPh>
    <rPh sb="2" eb="3">
      <t>ユカ</t>
    </rPh>
    <phoneticPr fontId="17"/>
  </si>
  <si>
    <t>内部壁</t>
    <rPh sb="0" eb="2">
      <t>ナイブ</t>
    </rPh>
    <rPh sb="2" eb="3">
      <t>カベ</t>
    </rPh>
    <phoneticPr fontId="17"/>
  </si>
  <si>
    <t>内部天井</t>
    <rPh sb="0" eb="2">
      <t>ナイブ</t>
    </rPh>
    <rPh sb="2" eb="4">
      <t>テンジョウ</t>
    </rPh>
    <phoneticPr fontId="17"/>
  </si>
  <si>
    <t>内部建具</t>
    <rPh sb="0" eb="2">
      <t>ナイブ</t>
    </rPh>
    <rPh sb="2" eb="4">
      <t>タテグ</t>
    </rPh>
    <phoneticPr fontId="17"/>
  </si>
  <si>
    <t>○○○</t>
    <phoneticPr fontId="17"/>
  </si>
  <si>
    <t>小計</t>
    <rPh sb="0" eb="2">
      <t>ショウケイ</t>
    </rPh>
    <phoneticPr fontId="17"/>
  </si>
  <si>
    <t>電気設備</t>
    <rPh sb="0" eb="2">
      <t>デンキ</t>
    </rPh>
    <rPh sb="2" eb="4">
      <t>セツビ</t>
    </rPh>
    <phoneticPr fontId="17"/>
  </si>
  <si>
    <t>照明・電灯ｺﾝｾﾝﾄ設備</t>
    <rPh sb="0" eb="2">
      <t>ショウメイ</t>
    </rPh>
    <rPh sb="3" eb="5">
      <t>デントウ</t>
    </rPh>
    <rPh sb="10" eb="12">
      <t>セツビ</t>
    </rPh>
    <phoneticPr fontId="17"/>
  </si>
  <si>
    <t>非常用発電機</t>
    <rPh sb="0" eb="3">
      <t>ヒジョウヨウ</t>
    </rPh>
    <rPh sb="3" eb="6">
      <t>ハツデンキ</t>
    </rPh>
    <phoneticPr fontId="17"/>
  </si>
  <si>
    <t>誘導支援設備</t>
    <rPh sb="0" eb="2">
      <t>ユウドウ</t>
    </rPh>
    <rPh sb="2" eb="4">
      <t>シエン</t>
    </rPh>
    <rPh sb="4" eb="6">
      <t>セツビ</t>
    </rPh>
    <phoneticPr fontId="17"/>
  </si>
  <si>
    <t>電話・テレビ共聴・情報通信設備</t>
    <rPh sb="0" eb="2">
      <t>デンワ</t>
    </rPh>
    <rPh sb="6" eb="7">
      <t>トモ</t>
    </rPh>
    <rPh sb="7" eb="8">
      <t>チョウ</t>
    </rPh>
    <rPh sb="9" eb="11">
      <t>ジョウホウ</t>
    </rPh>
    <rPh sb="11" eb="13">
      <t>ツウシン</t>
    </rPh>
    <rPh sb="13" eb="15">
      <t>セツビ</t>
    </rPh>
    <phoneticPr fontId="17"/>
  </si>
  <si>
    <t>テレビ共同受信設備等</t>
    <rPh sb="3" eb="5">
      <t>キョウドウ</t>
    </rPh>
    <rPh sb="5" eb="7">
      <t>ジュシン</t>
    </rPh>
    <rPh sb="7" eb="9">
      <t>セツビ</t>
    </rPh>
    <rPh sb="9" eb="10">
      <t>トウ</t>
    </rPh>
    <phoneticPr fontId="17"/>
  </si>
  <si>
    <t>構内幹線・配線設備</t>
    <rPh sb="0" eb="2">
      <t>コウナイ</t>
    </rPh>
    <rPh sb="2" eb="4">
      <t>カンセン</t>
    </rPh>
    <rPh sb="5" eb="7">
      <t>ハイセン</t>
    </rPh>
    <rPh sb="7" eb="9">
      <t>セツビ</t>
    </rPh>
    <phoneticPr fontId="17"/>
  </si>
  <si>
    <t>受変電設備</t>
    <rPh sb="0" eb="3">
      <t>ジュヘンデン</t>
    </rPh>
    <rPh sb="3" eb="5">
      <t>セツビ</t>
    </rPh>
    <phoneticPr fontId="17"/>
  </si>
  <si>
    <t>自家発電設備</t>
    <rPh sb="0" eb="2">
      <t>ジカ</t>
    </rPh>
    <rPh sb="2" eb="4">
      <t>ハツデン</t>
    </rPh>
    <rPh sb="4" eb="6">
      <t>セツビ</t>
    </rPh>
    <phoneticPr fontId="17"/>
  </si>
  <si>
    <t>電気時計設備</t>
    <rPh sb="0" eb="2">
      <t>デンキ</t>
    </rPh>
    <rPh sb="2" eb="4">
      <t>トケイ</t>
    </rPh>
    <rPh sb="4" eb="6">
      <t>セツビ</t>
    </rPh>
    <phoneticPr fontId="17"/>
  </si>
  <si>
    <t>放送設備</t>
    <rPh sb="0" eb="2">
      <t>ホウソウ</t>
    </rPh>
    <rPh sb="2" eb="4">
      <t>セツビ</t>
    </rPh>
    <phoneticPr fontId="17"/>
  </si>
  <si>
    <t>映像・音響設備</t>
    <rPh sb="0" eb="2">
      <t>エイゾウ</t>
    </rPh>
    <rPh sb="3" eb="5">
      <t>オンキョウ</t>
    </rPh>
    <rPh sb="5" eb="7">
      <t>セツビ</t>
    </rPh>
    <phoneticPr fontId="17"/>
  </si>
  <si>
    <t>動力設備</t>
    <rPh sb="0" eb="2">
      <t>ドウリョク</t>
    </rPh>
    <rPh sb="2" eb="4">
      <t>セツビ</t>
    </rPh>
    <phoneticPr fontId="17"/>
  </si>
  <si>
    <t>監視カメラ設備</t>
    <rPh sb="0" eb="2">
      <t>カンシ</t>
    </rPh>
    <rPh sb="5" eb="7">
      <t>セツビ</t>
    </rPh>
    <phoneticPr fontId="17"/>
  </si>
  <si>
    <t>太陽光発電設備</t>
    <rPh sb="0" eb="3">
      <t>タイヨウコウ</t>
    </rPh>
    <rPh sb="3" eb="5">
      <t>ハツデン</t>
    </rPh>
    <rPh sb="5" eb="7">
      <t>セツビ</t>
    </rPh>
    <phoneticPr fontId="17"/>
  </si>
  <si>
    <t>機械設備</t>
    <rPh sb="0" eb="2">
      <t>キカイ</t>
    </rPh>
    <rPh sb="2" eb="4">
      <t>セツビ</t>
    </rPh>
    <phoneticPr fontId="17"/>
  </si>
  <si>
    <t>空調設備</t>
    <rPh sb="0" eb="2">
      <t>クウチョウ</t>
    </rPh>
    <rPh sb="2" eb="4">
      <t>セツビ</t>
    </rPh>
    <phoneticPr fontId="17"/>
  </si>
  <si>
    <t>換気設備</t>
    <rPh sb="0" eb="2">
      <t>カンキ</t>
    </rPh>
    <rPh sb="2" eb="4">
      <t>セツビ</t>
    </rPh>
    <phoneticPr fontId="17"/>
  </si>
  <si>
    <t>自動制御設備</t>
    <rPh sb="0" eb="2">
      <t>ジドウ</t>
    </rPh>
    <rPh sb="2" eb="4">
      <t>セイギョ</t>
    </rPh>
    <rPh sb="4" eb="6">
      <t>セツビ</t>
    </rPh>
    <phoneticPr fontId="17"/>
  </si>
  <si>
    <t>熱源設備</t>
    <rPh sb="0" eb="2">
      <t>ネツゲン</t>
    </rPh>
    <rPh sb="2" eb="4">
      <t>セツビ</t>
    </rPh>
    <phoneticPr fontId="17"/>
  </si>
  <si>
    <t>給排水衛生設備</t>
    <rPh sb="0" eb="3">
      <t>キュウハイスイ</t>
    </rPh>
    <rPh sb="3" eb="5">
      <t>エイセイ</t>
    </rPh>
    <rPh sb="5" eb="7">
      <t>セツビ</t>
    </rPh>
    <phoneticPr fontId="17"/>
  </si>
  <si>
    <t>給湯設備</t>
    <rPh sb="0" eb="2">
      <t>キュウトウ</t>
    </rPh>
    <rPh sb="2" eb="4">
      <t>セツビ</t>
    </rPh>
    <phoneticPr fontId="17"/>
  </si>
  <si>
    <t>ガス設備</t>
    <rPh sb="2" eb="4">
      <t>セツビ</t>
    </rPh>
    <phoneticPr fontId="17"/>
  </si>
  <si>
    <t>厨房設備</t>
    <rPh sb="0" eb="2">
      <t>チュウボウ</t>
    </rPh>
    <rPh sb="2" eb="4">
      <t>セツビ</t>
    </rPh>
    <phoneticPr fontId="17"/>
  </si>
  <si>
    <t>消火設備</t>
    <rPh sb="0" eb="2">
      <t>ショウカ</t>
    </rPh>
    <rPh sb="2" eb="4">
      <t>セツビ</t>
    </rPh>
    <phoneticPr fontId="17"/>
  </si>
  <si>
    <t>昇降機設備</t>
    <rPh sb="0" eb="3">
      <t>ショウコウキ</t>
    </rPh>
    <rPh sb="3" eb="5">
      <t>セツビ</t>
    </rPh>
    <phoneticPr fontId="17"/>
  </si>
  <si>
    <t>エレベーター設備</t>
    <rPh sb="6" eb="8">
      <t>セツビ</t>
    </rPh>
    <phoneticPr fontId="17"/>
  </si>
  <si>
    <t>舞台特殊設備</t>
    <rPh sb="0" eb="2">
      <t>ブタイ</t>
    </rPh>
    <rPh sb="2" eb="4">
      <t>トクシュ</t>
    </rPh>
    <rPh sb="4" eb="6">
      <t>セツビ</t>
    </rPh>
    <phoneticPr fontId="17"/>
  </si>
  <si>
    <t>大ホール舞台機構設備</t>
    <rPh sb="0" eb="1">
      <t>ダイ</t>
    </rPh>
    <rPh sb="4" eb="6">
      <t>ブタイ</t>
    </rPh>
    <rPh sb="6" eb="8">
      <t>キコウ</t>
    </rPh>
    <rPh sb="8" eb="10">
      <t>セツビ</t>
    </rPh>
    <phoneticPr fontId="17"/>
  </si>
  <si>
    <t>小ホール舞台機構設備</t>
    <rPh sb="0" eb="1">
      <t>ショウ</t>
    </rPh>
    <rPh sb="4" eb="6">
      <t>ブタイ</t>
    </rPh>
    <rPh sb="6" eb="8">
      <t>キコウ</t>
    </rPh>
    <rPh sb="8" eb="10">
      <t>セツビ</t>
    </rPh>
    <phoneticPr fontId="17"/>
  </si>
  <si>
    <t>多目的室舞台機構設備</t>
    <rPh sb="0" eb="3">
      <t>タモクテキ</t>
    </rPh>
    <rPh sb="3" eb="4">
      <t>シツ</t>
    </rPh>
    <rPh sb="4" eb="6">
      <t>ブタイ</t>
    </rPh>
    <rPh sb="6" eb="8">
      <t>キコウ</t>
    </rPh>
    <rPh sb="8" eb="10">
      <t>セツビ</t>
    </rPh>
    <phoneticPr fontId="17"/>
  </si>
  <si>
    <t>大ホール舞台照明設備</t>
    <rPh sb="0" eb="1">
      <t>ダイ</t>
    </rPh>
    <rPh sb="4" eb="6">
      <t>ブタイ</t>
    </rPh>
    <rPh sb="6" eb="8">
      <t>ショウメイ</t>
    </rPh>
    <rPh sb="8" eb="10">
      <t>セツビ</t>
    </rPh>
    <phoneticPr fontId="17"/>
  </si>
  <si>
    <t>小ホール舞台照明設備</t>
    <rPh sb="0" eb="1">
      <t>ショウ</t>
    </rPh>
    <rPh sb="4" eb="6">
      <t>ブタイ</t>
    </rPh>
    <rPh sb="6" eb="8">
      <t>ショウメイ</t>
    </rPh>
    <rPh sb="8" eb="10">
      <t>セツビ</t>
    </rPh>
    <phoneticPr fontId="17"/>
  </si>
  <si>
    <t>多目的室舞台照明設備</t>
    <rPh sb="0" eb="3">
      <t>タモクテキ</t>
    </rPh>
    <rPh sb="3" eb="4">
      <t>シツ</t>
    </rPh>
    <rPh sb="4" eb="6">
      <t>ブタイ</t>
    </rPh>
    <rPh sb="6" eb="8">
      <t>ショウメイ</t>
    </rPh>
    <rPh sb="8" eb="10">
      <t>セツビ</t>
    </rPh>
    <phoneticPr fontId="17"/>
  </si>
  <si>
    <t>大ホール舞台音響設備</t>
    <rPh sb="0" eb="1">
      <t>ダイ</t>
    </rPh>
    <rPh sb="4" eb="6">
      <t>ブタイ</t>
    </rPh>
    <rPh sb="6" eb="8">
      <t>オンキョウ</t>
    </rPh>
    <rPh sb="8" eb="10">
      <t>セツビ</t>
    </rPh>
    <phoneticPr fontId="17"/>
  </si>
  <si>
    <t>小ホール舞台音響設備</t>
    <rPh sb="0" eb="1">
      <t>ショウ</t>
    </rPh>
    <rPh sb="4" eb="6">
      <t>ブタイ</t>
    </rPh>
    <rPh sb="6" eb="8">
      <t>オンキョウ</t>
    </rPh>
    <rPh sb="8" eb="10">
      <t>セツビ</t>
    </rPh>
    <phoneticPr fontId="17"/>
  </si>
  <si>
    <t>多目的室舞台音響設備</t>
    <rPh sb="0" eb="3">
      <t>タモクテキ</t>
    </rPh>
    <rPh sb="3" eb="4">
      <t>シツ</t>
    </rPh>
    <rPh sb="4" eb="6">
      <t>ブタイ</t>
    </rPh>
    <rPh sb="6" eb="8">
      <t>オンキョウ</t>
    </rPh>
    <rPh sb="8" eb="10">
      <t>セツビ</t>
    </rPh>
    <phoneticPr fontId="17"/>
  </si>
  <si>
    <t>音響設備その他</t>
    <rPh sb="0" eb="2">
      <t>オンキョウ</t>
    </rPh>
    <rPh sb="2" eb="4">
      <t>セツビ</t>
    </rPh>
    <rPh sb="6" eb="7">
      <t>タ</t>
    </rPh>
    <phoneticPr fontId="17"/>
  </si>
  <si>
    <t>備品</t>
    <rPh sb="0" eb="2">
      <t>ビヒン</t>
    </rPh>
    <phoneticPr fontId="17"/>
  </si>
  <si>
    <t>舞台備品</t>
    <rPh sb="0" eb="2">
      <t>ブタイ</t>
    </rPh>
    <rPh sb="2" eb="4">
      <t>ビヒン</t>
    </rPh>
    <phoneticPr fontId="17"/>
  </si>
  <si>
    <t>一般備品</t>
    <rPh sb="0" eb="2">
      <t>イッパン</t>
    </rPh>
    <rPh sb="2" eb="4">
      <t>ビヒン</t>
    </rPh>
    <phoneticPr fontId="17"/>
  </si>
  <si>
    <t>○○○</t>
    <phoneticPr fontId="17"/>
  </si>
  <si>
    <t>外構施設</t>
    <rPh sb="0" eb="2">
      <t>ガイコウ</t>
    </rPh>
    <rPh sb="2" eb="4">
      <t>シセツ</t>
    </rPh>
    <phoneticPr fontId="17"/>
  </si>
  <si>
    <t>駐車場</t>
    <rPh sb="0" eb="2">
      <t>チュウシャ</t>
    </rPh>
    <rPh sb="2" eb="3">
      <t>ジョウ</t>
    </rPh>
    <phoneticPr fontId="17"/>
  </si>
  <si>
    <t>駐輪場</t>
    <rPh sb="0" eb="2">
      <t>チュウリン</t>
    </rPh>
    <rPh sb="2" eb="3">
      <t>ジョウ</t>
    </rPh>
    <phoneticPr fontId="17"/>
  </si>
  <si>
    <t>備蓄倉庫等</t>
    <rPh sb="0" eb="2">
      <t>ビチク</t>
    </rPh>
    <rPh sb="2" eb="4">
      <t>ソウコ</t>
    </rPh>
    <rPh sb="4" eb="5">
      <t>トウ</t>
    </rPh>
    <phoneticPr fontId="17"/>
  </si>
  <si>
    <t>経常修繕費</t>
    <rPh sb="0" eb="2">
      <t>ケイジョウ</t>
    </rPh>
    <rPh sb="2" eb="5">
      <t>シュウゼンヒ</t>
    </rPh>
    <phoneticPr fontId="17"/>
  </si>
  <si>
    <t>注１　記入欄及び項目については、提案に応じて適宜調整してください。</t>
    <rPh sb="0" eb="1">
      <t>チュウ</t>
    </rPh>
    <rPh sb="3" eb="5">
      <t>キニュウ</t>
    </rPh>
    <rPh sb="5" eb="6">
      <t>ラン</t>
    </rPh>
    <rPh sb="6" eb="7">
      <t>オヨ</t>
    </rPh>
    <rPh sb="8" eb="10">
      <t>コウモク</t>
    </rPh>
    <rPh sb="16" eb="18">
      <t>テイアン</t>
    </rPh>
    <rPh sb="19" eb="20">
      <t>オウ</t>
    </rPh>
    <rPh sb="22" eb="24">
      <t>テキギ</t>
    </rPh>
    <rPh sb="24" eb="26">
      <t>チョウセイ</t>
    </rPh>
    <phoneticPr fontId="17"/>
  </si>
  <si>
    <t>注２　維持管理期間は15年とし、事業期間を超える期間15年分を加え、30年間にて本計画を作成してください。</t>
    <rPh sb="0" eb="1">
      <t>チュウ</t>
    </rPh>
    <phoneticPr fontId="17"/>
  </si>
  <si>
    <t>注３　消費税込み（税率８％）とし、かつ物価変動率は除いて計算してください。</t>
    <rPh sb="0" eb="1">
      <t>チュウ</t>
    </rPh>
    <rPh sb="9" eb="11">
      <t>ゼイリツ</t>
    </rPh>
    <phoneticPr fontId="17"/>
  </si>
  <si>
    <t>注４　水色のセルには数式が入っていますので、入力しないでください。ただし、不都合がある場合は、適宜調整してください。</t>
    <phoneticPr fontId="17"/>
  </si>
  <si>
    <t>（様式12-4）</t>
    <rPh sb="1" eb="3">
      <t>ヨウシキ</t>
    </rPh>
    <phoneticPr fontId="2"/>
  </si>
  <si>
    <t>付帯事業に関する長期収支計画</t>
    <rPh sb="0" eb="2">
      <t>フタイ</t>
    </rPh>
    <rPh sb="2" eb="4">
      <t>ジギョウ</t>
    </rPh>
    <rPh sb="5" eb="6">
      <t>カン</t>
    </rPh>
    <rPh sb="8" eb="10">
      <t>チョウキ</t>
    </rPh>
    <rPh sb="10" eb="12">
      <t>シュウシ</t>
    </rPh>
    <rPh sb="12" eb="14">
      <t>ケイカク</t>
    </rPh>
    <phoneticPr fontId="2"/>
  </si>
  <si>
    <t>１．収支計算書（単位：千円）</t>
    <rPh sb="2" eb="4">
      <t>シュウシ</t>
    </rPh>
    <rPh sb="4" eb="7">
      <t>ケイサンショ</t>
    </rPh>
    <rPh sb="8" eb="10">
      <t>タンイ</t>
    </rPh>
    <rPh sb="11" eb="13">
      <t>センエン</t>
    </rPh>
    <phoneticPr fontId="2"/>
  </si>
  <si>
    <t>（　　　　　　　　　　　）</t>
    <phoneticPr fontId="2"/>
  </si>
  <si>
    <t>（　　　　　　　　　　　）</t>
  </si>
  <si>
    <t>支出</t>
    <rPh sb="0" eb="2">
      <t>シシュツ</t>
    </rPh>
    <phoneticPr fontId="2"/>
  </si>
  <si>
    <t>累積収支</t>
    <rPh sb="0" eb="2">
      <t>ルイセキ</t>
    </rPh>
    <rPh sb="2" eb="4">
      <t>シュウシ</t>
    </rPh>
    <phoneticPr fontId="2"/>
  </si>
  <si>
    <t>２．投資及び資金計画書（単位：千円）</t>
    <rPh sb="2" eb="4">
      <t>トウシ</t>
    </rPh>
    <rPh sb="4" eb="5">
      <t>オヨ</t>
    </rPh>
    <rPh sb="6" eb="8">
      <t>シキン</t>
    </rPh>
    <rPh sb="8" eb="10">
      <t>ケイカク</t>
    </rPh>
    <rPh sb="10" eb="11">
      <t>ショ</t>
    </rPh>
    <rPh sb="12" eb="14">
      <t>タンイ</t>
    </rPh>
    <rPh sb="15" eb="17">
      <t>センエン</t>
    </rPh>
    <phoneticPr fontId="2"/>
  </si>
  <si>
    <t>投資</t>
    <rPh sb="0" eb="2">
      <t>トウシ</t>
    </rPh>
    <phoneticPr fontId="2"/>
  </si>
  <si>
    <t>（　　　　　　　　　　　）</t>
    <phoneticPr fontId="2"/>
  </si>
  <si>
    <t>資金調達・返済</t>
    <rPh sb="0" eb="2">
      <t>シキン</t>
    </rPh>
    <rPh sb="2" eb="4">
      <t>チョウタツ</t>
    </rPh>
    <rPh sb="5" eb="7">
      <t>ヘンサイ</t>
    </rPh>
    <phoneticPr fontId="2"/>
  </si>
  <si>
    <t>注１　収支計画書、投資及び資金計画書を作成してください。</t>
    <rPh sb="0" eb="1">
      <t>チュウ</t>
    </rPh>
    <rPh sb="3" eb="5">
      <t>シュウシ</t>
    </rPh>
    <rPh sb="5" eb="7">
      <t>ケイカク</t>
    </rPh>
    <rPh sb="7" eb="8">
      <t>ショ</t>
    </rPh>
    <rPh sb="9" eb="11">
      <t>トウシ</t>
    </rPh>
    <rPh sb="11" eb="12">
      <t>オヨ</t>
    </rPh>
    <rPh sb="13" eb="15">
      <t>シキン</t>
    </rPh>
    <rPh sb="15" eb="17">
      <t>ケイカク</t>
    </rPh>
    <rPh sb="17" eb="18">
      <t>ショ</t>
    </rPh>
    <rPh sb="19" eb="21">
      <t>サクセイ</t>
    </rPh>
    <phoneticPr fontId="2"/>
  </si>
  <si>
    <t>注６　水色のセルには数式が入っていますので、入力しないでください。ただし、不都合がある場合は、適宜調整してください。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rPh sb="37" eb="40">
      <t>フツゴウ</t>
    </rPh>
    <rPh sb="43" eb="45">
      <t>バアイ</t>
    </rPh>
    <rPh sb="47" eb="49">
      <t>テキギ</t>
    </rPh>
    <rPh sb="49" eb="51">
      <t>チョウセイ</t>
    </rPh>
    <phoneticPr fontId="2"/>
  </si>
  <si>
    <t>（様式13-5）</t>
    <phoneticPr fontId="17"/>
  </si>
  <si>
    <t>面積表</t>
    <rPh sb="0" eb="2">
      <t>メンセキ</t>
    </rPh>
    <rPh sb="2" eb="3">
      <t>ヒョウ</t>
    </rPh>
    <phoneticPr fontId="17"/>
  </si>
  <si>
    <t>（単位：㎡）</t>
    <rPh sb="1" eb="3">
      <t>タンイ</t>
    </rPh>
    <phoneticPr fontId="17"/>
  </si>
  <si>
    <t>室　名</t>
    <rPh sb="0" eb="1">
      <t>シツ</t>
    </rPh>
    <rPh sb="2" eb="3">
      <t>メイ</t>
    </rPh>
    <phoneticPr fontId="17"/>
  </si>
  <si>
    <t>○階</t>
    <rPh sb="1" eb="2">
      <t>カイ</t>
    </rPh>
    <phoneticPr fontId="17"/>
  </si>
  <si>
    <t>床面積計</t>
    <rPh sb="0" eb="3">
      <t>ユカメンセキ</t>
    </rPh>
    <rPh sb="3" eb="4">
      <t>ケイ</t>
    </rPh>
    <phoneticPr fontId="17"/>
  </si>
  <si>
    <t>備　考</t>
    <rPh sb="0" eb="3">
      <t>ビコウ</t>
    </rPh>
    <phoneticPr fontId="17"/>
  </si>
  <si>
    <t>■ホール系部門</t>
    <rPh sb="4" eb="5">
      <t>ケイ</t>
    </rPh>
    <rPh sb="5" eb="7">
      <t>ブモン</t>
    </rPh>
    <phoneticPr fontId="17"/>
  </si>
  <si>
    <t>大ホール</t>
    <rPh sb="0" eb="1">
      <t>ダイ</t>
    </rPh>
    <phoneticPr fontId="17"/>
  </si>
  <si>
    <t>客席</t>
    <rPh sb="0" eb="2">
      <t>キャクセキ</t>
    </rPh>
    <phoneticPr fontId="16"/>
  </si>
  <si>
    <t>親子室</t>
    <rPh sb="0" eb="2">
      <t>オヤコ</t>
    </rPh>
    <rPh sb="2" eb="3">
      <t>シツ</t>
    </rPh>
    <phoneticPr fontId="16"/>
  </si>
  <si>
    <t>主催者控室</t>
    <rPh sb="0" eb="3">
      <t>シュサイシャ</t>
    </rPh>
    <rPh sb="3" eb="5">
      <t>ヒカエシツ</t>
    </rPh>
    <phoneticPr fontId="16"/>
  </si>
  <si>
    <t>客席案内控室</t>
    <rPh sb="0" eb="2">
      <t>キャクセキ</t>
    </rPh>
    <rPh sb="2" eb="4">
      <t>アンナイ</t>
    </rPh>
    <rPh sb="4" eb="6">
      <t>ヒカエシツ</t>
    </rPh>
    <phoneticPr fontId="16"/>
  </si>
  <si>
    <t>ホワイエ備品庫</t>
    <rPh sb="4" eb="6">
      <t>ビヒン</t>
    </rPh>
    <rPh sb="6" eb="7">
      <t>コ</t>
    </rPh>
    <phoneticPr fontId="16"/>
  </si>
  <si>
    <t>客用トイレ</t>
    <rPh sb="0" eb="2">
      <t>キャクヨウ</t>
    </rPh>
    <phoneticPr fontId="16"/>
  </si>
  <si>
    <t>舞台</t>
    <rPh sb="0" eb="2">
      <t>ブタイ</t>
    </rPh>
    <phoneticPr fontId="16"/>
  </si>
  <si>
    <t>舞台備品庫</t>
    <rPh sb="0" eb="2">
      <t>ブタイ</t>
    </rPh>
    <rPh sb="2" eb="4">
      <t>ビヒン</t>
    </rPh>
    <rPh sb="4" eb="5">
      <t>コ</t>
    </rPh>
    <phoneticPr fontId="16"/>
  </si>
  <si>
    <t>ピアノ庫</t>
    <rPh sb="3" eb="4">
      <t>コ</t>
    </rPh>
    <phoneticPr fontId="16"/>
  </si>
  <si>
    <t>照明音響備品庫</t>
    <rPh sb="0" eb="2">
      <t>ショウメイ</t>
    </rPh>
    <rPh sb="2" eb="4">
      <t>オンキョウ</t>
    </rPh>
    <rPh sb="4" eb="6">
      <t>ビヒン</t>
    </rPh>
    <rPh sb="6" eb="7">
      <t>コ</t>
    </rPh>
    <phoneticPr fontId="16"/>
  </si>
  <si>
    <t>機構制御盤室</t>
    <rPh sb="0" eb="2">
      <t>キコウ</t>
    </rPh>
    <rPh sb="2" eb="5">
      <t>セイギョバン</t>
    </rPh>
    <rPh sb="5" eb="6">
      <t>シツ</t>
    </rPh>
    <phoneticPr fontId="16"/>
  </si>
  <si>
    <t>調光器盤室</t>
    <rPh sb="0" eb="1">
      <t>チョウ</t>
    </rPh>
    <rPh sb="1" eb="2">
      <t>コウ</t>
    </rPh>
    <rPh sb="2" eb="3">
      <t>ウツワ</t>
    </rPh>
    <rPh sb="3" eb="4">
      <t>バン</t>
    </rPh>
    <rPh sb="4" eb="5">
      <t>シツ</t>
    </rPh>
    <phoneticPr fontId="16"/>
  </si>
  <si>
    <t>アンプ室</t>
    <rPh sb="3" eb="4">
      <t>シツ</t>
    </rPh>
    <phoneticPr fontId="16"/>
  </si>
  <si>
    <t>搬入ヤード</t>
    <rPh sb="0" eb="2">
      <t>ハンニュウ</t>
    </rPh>
    <phoneticPr fontId="16"/>
  </si>
  <si>
    <t>調光操作室</t>
    <rPh sb="0" eb="1">
      <t>チョウ</t>
    </rPh>
    <rPh sb="1" eb="2">
      <t>コウ</t>
    </rPh>
    <rPh sb="2" eb="5">
      <t>ソウサシツ</t>
    </rPh>
    <phoneticPr fontId="16"/>
  </si>
  <si>
    <t>音響調整室</t>
    <rPh sb="0" eb="2">
      <t>オンキョウ</t>
    </rPh>
    <rPh sb="2" eb="4">
      <t>チョウセイ</t>
    </rPh>
    <rPh sb="4" eb="5">
      <t>シツ</t>
    </rPh>
    <phoneticPr fontId="16"/>
  </si>
  <si>
    <t>映像投影室</t>
    <rPh sb="0" eb="2">
      <t>エイゾウ</t>
    </rPh>
    <rPh sb="2" eb="4">
      <t>トウエイ</t>
    </rPh>
    <rPh sb="4" eb="5">
      <t>シツ</t>
    </rPh>
    <phoneticPr fontId="16"/>
  </si>
  <si>
    <t>フロントサイドライト投光室</t>
    <rPh sb="10" eb="12">
      <t>トウコウ</t>
    </rPh>
    <rPh sb="12" eb="13">
      <t>シツ</t>
    </rPh>
    <phoneticPr fontId="16"/>
  </si>
  <si>
    <t>シーリングライト投光室</t>
    <rPh sb="8" eb="9">
      <t>トウ</t>
    </rPh>
    <rPh sb="9" eb="10">
      <t>コウ</t>
    </rPh>
    <rPh sb="10" eb="11">
      <t>シツ</t>
    </rPh>
    <phoneticPr fontId="16"/>
  </si>
  <si>
    <t>フォロースポットライト投光室　</t>
  </si>
  <si>
    <t>小楽屋</t>
    <rPh sb="0" eb="1">
      <t>ショウ</t>
    </rPh>
    <rPh sb="1" eb="3">
      <t>ガクヤ</t>
    </rPh>
    <phoneticPr fontId="16"/>
  </si>
  <si>
    <t>中楽屋</t>
    <rPh sb="0" eb="1">
      <t>チュウ</t>
    </rPh>
    <rPh sb="1" eb="3">
      <t>ガクヤ</t>
    </rPh>
    <phoneticPr fontId="16"/>
  </si>
  <si>
    <t>大楽屋</t>
    <rPh sb="0" eb="1">
      <t>ダイ</t>
    </rPh>
    <rPh sb="1" eb="3">
      <t>ガクヤ</t>
    </rPh>
    <phoneticPr fontId="16"/>
  </si>
  <si>
    <t>スタッフ控室</t>
    <rPh sb="4" eb="6">
      <t>ヒカエシツ</t>
    </rPh>
    <phoneticPr fontId="16"/>
  </si>
  <si>
    <t>楽屋ロビー</t>
    <rPh sb="0" eb="2">
      <t>ガクヤ</t>
    </rPh>
    <phoneticPr fontId="16"/>
  </si>
  <si>
    <t>楽屋事務室</t>
    <rPh sb="0" eb="2">
      <t>ガクヤ</t>
    </rPh>
    <rPh sb="2" eb="5">
      <t>ジムシツ</t>
    </rPh>
    <phoneticPr fontId="16"/>
  </si>
  <si>
    <t>楽屋トイレ</t>
    <rPh sb="0" eb="2">
      <t>ガクヤ</t>
    </rPh>
    <phoneticPr fontId="16"/>
  </si>
  <si>
    <t>楽屋備品倉庫</t>
    <rPh sb="0" eb="2">
      <t>ガクヤ</t>
    </rPh>
    <rPh sb="2" eb="4">
      <t>ビヒン</t>
    </rPh>
    <rPh sb="4" eb="6">
      <t>ソウコ</t>
    </rPh>
    <phoneticPr fontId="16"/>
  </si>
  <si>
    <t>給湯室</t>
    <rPh sb="0" eb="3">
      <t>キュウトウシツ</t>
    </rPh>
    <phoneticPr fontId="16"/>
  </si>
  <si>
    <t>シャワー室</t>
    <rPh sb="4" eb="5">
      <t>シツ</t>
    </rPh>
    <phoneticPr fontId="16"/>
  </si>
  <si>
    <t>洗濯室</t>
    <rPh sb="0" eb="2">
      <t>センタク</t>
    </rPh>
    <rPh sb="2" eb="3">
      <t>シツ</t>
    </rPh>
    <phoneticPr fontId="16"/>
  </si>
  <si>
    <t>○○○</t>
    <phoneticPr fontId="17"/>
  </si>
  <si>
    <t>小ホール</t>
    <rPh sb="0" eb="1">
      <t>ショウ</t>
    </rPh>
    <phoneticPr fontId="17"/>
  </si>
  <si>
    <t>機構制御盤室・調光器盤室・アンプ室</t>
    <phoneticPr fontId="17"/>
  </si>
  <si>
    <t>調整室</t>
    <rPh sb="0" eb="2">
      <t>チョウセイ</t>
    </rPh>
    <rPh sb="2" eb="3">
      <t>シツ</t>
    </rPh>
    <phoneticPr fontId="16"/>
  </si>
  <si>
    <t>ホール系部門　小計</t>
    <rPh sb="3" eb="4">
      <t>ケイ</t>
    </rPh>
    <rPh sb="4" eb="6">
      <t>ブモン</t>
    </rPh>
    <rPh sb="7" eb="9">
      <t>ショウケイ</t>
    </rPh>
    <phoneticPr fontId="17"/>
  </si>
  <si>
    <t>■創造・交流支援系部門</t>
    <phoneticPr fontId="17"/>
  </si>
  <si>
    <t>多目的室</t>
    <rPh sb="0" eb="3">
      <t>タモクテキ</t>
    </rPh>
    <rPh sb="3" eb="4">
      <t>シツ</t>
    </rPh>
    <phoneticPr fontId="16"/>
  </si>
  <si>
    <t>同上控室（２室）</t>
    <rPh sb="0" eb="2">
      <t>ドウジョウ</t>
    </rPh>
    <rPh sb="2" eb="4">
      <t>ヒカエシツ</t>
    </rPh>
    <rPh sb="6" eb="7">
      <t>シツ</t>
    </rPh>
    <phoneticPr fontId="16"/>
  </si>
  <si>
    <t>同上倉庫</t>
    <rPh sb="0" eb="2">
      <t>ドウジョウ</t>
    </rPh>
    <rPh sb="2" eb="4">
      <t>ソウコ</t>
    </rPh>
    <phoneticPr fontId="16"/>
  </si>
  <si>
    <t>音楽スタジオ１</t>
    <rPh sb="0" eb="2">
      <t>オンガク</t>
    </rPh>
    <phoneticPr fontId="16"/>
  </si>
  <si>
    <t>音楽スタジオ２</t>
    <rPh sb="0" eb="2">
      <t>オンガク</t>
    </rPh>
    <phoneticPr fontId="16"/>
  </si>
  <si>
    <t>音楽スタジオ３</t>
    <rPh sb="0" eb="2">
      <t>オンガク</t>
    </rPh>
    <phoneticPr fontId="16"/>
  </si>
  <si>
    <t>創造支援室Ｍ１</t>
    <rPh sb="0" eb="2">
      <t>ソウゾウ</t>
    </rPh>
    <rPh sb="2" eb="4">
      <t>シエン</t>
    </rPh>
    <rPh sb="4" eb="5">
      <t>シツ</t>
    </rPh>
    <phoneticPr fontId="16"/>
  </si>
  <si>
    <t>創造支援室Ｍ２</t>
    <rPh sb="0" eb="2">
      <t>ソウゾウ</t>
    </rPh>
    <rPh sb="2" eb="4">
      <t>シエン</t>
    </rPh>
    <rPh sb="4" eb="5">
      <t>シツ</t>
    </rPh>
    <phoneticPr fontId="16"/>
  </si>
  <si>
    <t>創造支援室Ｍ３</t>
    <rPh sb="0" eb="2">
      <t>ソウゾウ</t>
    </rPh>
    <rPh sb="2" eb="4">
      <t>シエン</t>
    </rPh>
    <rPh sb="4" eb="5">
      <t>シツ</t>
    </rPh>
    <phoneticPr fontId="16"/>
  </si>
  <si>
    <t>創造支援室Ｄ１</t>
    <rPh sb="0" eb="2">
      <t>ソウゾウ</t>
    </rPh>
    <rPh sb="2" eb="4">
      <t>シエン</t>
    </rPh>
    <rPh sb="4" eb="5">
      <t>シツ</t>
    </rPh>
    <phoneticPr fontId="16"/>
  </si>
  <si>
    <t>創造支援室Ｄ２</t>
    <rPh sb="0" eb="2">
      <t>ソウゾウ</t>
    </rPh>
    <rPh sb="2" eb="4">
      <t>シエン</t>
    </rPh>
    <rPh sb="4" eb="5">
      <t>シツ</t>
    </rPh>
    <phoneticPr fontId="16"/>
  </si>
  <si>
    <t>創造支援室Ｄ３</t>
    <rPh sb="0" eb="2">
      <t>ソウゾウ</t>
    </rPh>
    <rPh sb="2" eb="4">
      <t>シエン</t>
    </rPh>
    <rPh sb="4" eb="5">
      <t>シツ</t>
    </rPh>
    <phoneticPr fontId="16"/>
  </si>
  <si>
    <t>創造支援室Ｃ１</t>
    <rPh sb="0" eb="2">
      <t>ソウゾウ</t>
    </rPh>
    <rPh sb="2" eb="4">
      <t>シエン</t>
    </rPh>
    <rPh sb="4" eb="5">
      <t>シツ</t>
    </rPh>
    <phoneticPr fontId="16"/>
  </si>
  <si>
    <t>創造支援室Ｃ２</t>
    <rPh sb="0" eb="2">
      <t>ソウゾウ</t>
    </rPh>
    <rPh sb="2" eb="4">
      <t>シエン</t>
    </rPh>
    <rPh sb="4" eb="5">
      <t>シツ</t>
    </rPh>
    <phoneticPr fontId="16"/>
  </si>
  <si>
    <t>創造支援室Ｃ３</t>
    <rPh sb="0" eb="2">
      <t>ソウゾウ</t>
    </rPh>
    <rPh sb="2" eb="4">
      <t>シエン</t>
    </rPh>
    <rPh sb="4" eb="5">
      <t>シツ</t>
    </rPh>
    <phoneticPr fontId="16"/>
  </si>
  <si>
    <t>創造支援室Ｃ４</t>
    <rPh sb="0" eb="2">
      <t>ソウゾウ</t>
    </rPh>
    <rPh sb="2" eb="4">
      <t>シエン</t>
    </rPh>
    <rPh sb="4" eb="5">
      <t>シツ</t>
    </rPh>
    <phoneticPr fontId="16"/>
  </si>
  <si>
    <t>創造支援室Ｃ５</t>
    <rPh sb="0" eb="2">
      <t>ソウゾウ</t>
    </rPh>
    <rPh sb="2" eb="4">
      <t>シエン</t>
    </rPh>
    <rPh sb="4" eb="5">
      <t>シツ</t>
    </rPh>
    <phoneticPr fontId="16"/>
  </si>
  <si>
    <t>創造支援室Ｃ６</t>
    <rPh sb="0" eb="2">
      <t>ソウゾウ</t>
    </rPh>
    <rPh sb="2" eb="4">
      <t>シエン</t>
    </rPh>
    <rPh sb="4" eb="5">
      <t>シツ</t>
    </rPh>
    <phoneticPr fontId="16"/>
  </si>
  <si>
    <t>創造支援室Ａ１</t>
    <rPh sb="0" eb="2">
      <t>ソウゾウ</t>
    </rPh>
    <rPh sb="2" eb="4">
      <t>シエン</t>
    </rPh>
    <rPh sb="4" eb="5">
      <t>シツ</t>
    </rPh>
    <phoneticPr fontId="16"/>
  </si>
  <si>
    <t>創造支援室Ａ２</t>
    <rPh sb="0" eb="2">
      <t>ソウゾウ</t>
    </rPh>
    <rPh sb="2" eb="4">
      <t>シエン</t>
    </rPh>
    <rPh sb="4" eb="5">
      <t>シツ</t>
    </rPh>
    <phoneticPr fontId="16"/>
  </si>
  <si>
    <t>和室（大）</t>
    <rPh sb="0" eb="2">
      <t>ワシツ</t>
    </rPh>
    <rPh sb="3" eb="4">
      <t>ダイ</t>
    </rPh>
    <phoneticPr fontId="16"/>
  </si>
  <si>
    <t>和室（小）</t>
    <rPh sb="0" eb="2">
      <t>ワシツ</t>
    </rPh>
    <rPh sb="3" eb="4">
      <t>ショウ</t>
    </rPh>
    <phoneticPr fontId="16"/>
  </si>
  <si>
    <t>備品庫</t>
    <rPh sb="0" eb="2">
      <t>ビヒン</t>
    </rPh>
    <rPh sb="2" eb="3">
      <t>コ</t>
    </rPh>
    <phoneticPr fontId="16"/>
  </si>
  <si>
    <t>楽器庫</t>
    <rPh sb="0" eb="2">
      <t>ガッキ</t>
    </rPh>
    <rPh sb="2" eb="3">
      <t>コ</t>
    </rPh>
    <phoneticPr fontId="16"/>
  </si>
  <si>
    <t>更衣室</t>
    <rPh sb="0" eb="3">
      <t>コウイシツ</t>
    </rPh>
    <phoneticPr fontId="16"/>
  </si>
  <si>
    <t>創造・交流支援系部門　小計</t>
    <rPh sb="0" eb="2">
      <t>ソウゾウ</t>
    </rPh>
    <rPh sb="3" eb="5">
      <t>コウリュウ</t>
    </rPh>
    <rPh sb="5" eb="7">
      <t>シエン</t>
    </rPh>
    <rPh sb="7" eb="8">
      <t>ケイ</t>
    </rPh>
    <rPh sb="8" eb="10">
      <t>ブモン</t>
    </rPh>
    <rPh sb="11" eb="13">
      <t>ショウケイ</t>
    </rPh>
    <phoneticPr fontId="17"/>
  </si>
  <si>
    <t>■にぎわい・交流系部門</t>
    <rPh sb="6" eb="8">
      <t>コウリュウ</t>
    </rPh>
    <phoneticPr fontId="17"/>
  </si>
  <si>
    <t>エントランスロビー兼ギャラリー</t>
    <rPh sb="9" eb="10">
      <t>ケン</t>
    </rPh>
    <phoneticPr fontId="16"/>
  </si>
  <si>
    <t>カフェレストラン等</t>
    <rPh sb="8" eb="9">
      <t>トウ</t>
    </rPh>
    <phoneticPr fontId="16"/>
  </si>
  <si>
    <t>にぎわい・交流系部門　小計</t>
    <rPh sb="7" eb="8">
      <t>ケイ</t>
    </rPh>
    <rPh sb="8" eb="10">
      <t>ブモン</t>
    </rPh>
    <rPh sb="11" eb="13">
      <t>ショウケイ</t>
    </rPh>
    <phoneticPr fontId="17"/>
  </si>
  <si>
    <t>■共用・管理部門</t>
    <rPh sb="1" eb="3">
      <t>キョウヨウ</t>
    </rPh>
    <rPh sb="4" eb="6">
      <t>カンリ</t>
    </rPh>
    <phoneticPr fontId="17"/>
  </si>
  <si>
    <t>情報コーナー</t>
    <rPh sb="0" eb="2">
      <t>ジョウホウ</t>
    </rPh>
    <phoneticPr fontId="16"/>
  </si>
  <si>
    <t>授乳室</t>
    <rPh sb="0" eb="2">
      <t>ジュニュウ</t>
    </rPh>
    <rPh sb="2" eb="3">
      <t>シツ</t>
    </rPh>
    <phoneticPr fontId="16"/>
  </si>
  <si>
    <t>事務室</t>
    <rPh sb="0" eb="3">
      <t>ジムシツ</t>
    </rPh>
    <phoneticPr fontId="16"/>
  </si>
  <si>
    <t>救護室</t>
    <rPh sb="0" eb="3">
      <t>キュウゴシツ</t>
    </rPh>
    <phoneticPr fontId="16"/>
  </si>
  <si>
    <t>舞台技術控室</t>
    <rPh sb="0" eb="2">
      <t>ブタイ</t>
    </rPh>
    <rPh sb="2" eb="4">
      <t>ギジュツ</t>
    </rPh>
    <rPh sb="4" eb="6">
      <t>ヒカエシツ</t>
    </rPh>
    <phoneticPr fontId="16"/>
  </si>
  <si>
    <t>中央監視室</t>
    <rPh sb="0" eb="2">
      <t>チュウオウ</t>
    </rPh>
    <rPh sb="2" eb="4">
      <t>カンシ</t>
    </rPh>
    <rPh sb="4" eb="5">
      <t>シツ</t>
    </rPh>
    <phoneticPr fontId="16"/>
  </si>
  <si>
    <t>清掃員控室</t>
    <rPh sb="0" eb="3">
      <t>セイソウイン</t>
    </rPh>
    <rPh sb="3" eb="5">
      <t>ヒカエシツ</t>
    </rPh>
    <phoneticPr fontId="16"/>
  </si>
  <si>
    <t>更衣室・倉庫</t>
    <rPh sb="0" eb="2">
      <t>コウイ</t>
    </rPh>
    <rPh sb="2" eb="3">
      <t>シツ</t>
    </rPh>
    <rPh sb="4" eb="6">
      <t>ソウコ</t>
    </rPh>
    <phoneticPr fontId="16"/>
  </si>
  <si>
    <t>設備関連室</t>
    <rPh sb="0" eb="2">
      <t>セツビ</t>
    </rPh>
    <rPh sb="2" eb="4">
      <t>カンレン</t>
    </rPh>
    <rPh sb="4" eb="5">
      <t>シツ</t>
    </rPh>
    <phoneticPr fontId="16"/>
  </si>
  <si>
    <t>廊下・階段等</t>
    <rPh sb="0" eb="2">
      <t>ロウカ</t>
    </rPh>
    <rPh sb="3" eb="5">
      <t>カイダン</t>
    </rPh>
    <rPh sb="5" eb="6">
      <t>トウ</t>
    </rPh>
    <phoneticPr fontId="16"/>
  </si>
  <si>
    <t>共用・管理部門　小計</t>
    <rPh sb="0" eb="2">
      <t>キョウヨウ</t>
    </rPh>
    <rPh sb="3" eb="5">
      <t>カンリ</t>
    </rPh>
    <rPh sb="5" eb="7">
      <t>ブモン</t>
    </rPh>
    <rPh sb="8" eb="10">
      <t>ショウケイ</t>
    </rPh>
    <phoneticPr fontId="17"/>
  </si>
  <si>
    <t>新市民会館　本館　計</t>
    <rPh sb="0" eb="1">
      <t>シン</t>
    </rPh>
    <rPh sb="1" eb="3">
      <t>シミン</t>
    </rPh>
    <rPh sb="3" eb="5">
      <t>カイカン</t>
    </rPh>
    <rPh sb="6" eb="8">
      <t>ホンカン</t>
    </rPh>
    <phoneticPr fontId="17"/>
  </si>
  <si>
    <t>注１　Ａ４縦使い横書きで記入して下さい。なお、記入欄は適宜調整してください。</t>
    <rPh sb="0" eb="1">
      <t>チュウ</t>
    </rPh>
    <phoneticPr fontId="17"/>
  </si>
  <si>
    <t>注２　項目の追加・削除・変更は適宜行ってください。</t>
    <rPh sb="0" eb="1">
      <t>チュウ</t>
    </rPh>
    <phoneticPr fontId="17"/>
  </si>
  <si>
    <t>注３　水色のセルには数式が入っていますので、入力しないでください。ただし、不都合がある場合は、適宜調整してください。</t>
    <phoneticPr fontId="17"/>
  </si>
  <si>
    <t>市内在住者・在学者・在勤者
以外の加算額</t>
    <rPh sb="0" eb="2">
      <t>シナイ</t>
    </rPh>
    <rPh sb="2" eb="5">
      <t>ザイジュウシャ</t>
    </rPh>
    <rPh sb="6" eb="8">
      <t>ザイガク</t>
    </rPh>
    <rPh sb="8" eb="9">
      <t>シャ</t>
    </rPh>
    <rPh sb="10" eb="13">
      <t>ザイキンシャ</t>
    </rPh>
    <rPh sb="14" eb="16">
      <t>イガイ</t>
    </rPh>
    <rPh sb="17" eb="20">
      <t>カサンガク</t>
    </rPh>
    <phoneticPr fontId="2"/>
  </si>
  <si>
    <t>大ホール・楽屋中</t>
    <rPh sb="0" eb="1">
      <t>ダイ</t>
    </rPh>
    <rPh sb="5" eb="7">
      <t>ガクヤ</t>
    </rPh>
    <rPh sb="7" eb="8">
      <t>ナカ</t>
    </rPh>
    <phoneticPr fontId="2"/>
  </si>
  <si>
    <t>小ホール・楽屋中</t>
    <rPh sb="0" eb="1">
      <t>ショウ</t>
    </rPh>
    <rPh sb="5" eb="7">
      <t>ガクヤ</t>
    </rPh>
    <rPh sb="7" eb="8">
      <t>ナカ</t>
    </rPh>
    <phoneticPr fontId="2"/>
  </si>
  <si>
    <t>同上（会議利用）</t>
    <rPh sb="0" eb="2">
      <t>ドウジョウ</t>
    </rPh>
    <rPh sb="3" eb="5">
      <t>カイギ</t>
    </rPh>
    <rPh sb="5" eb="7">
      <t>リヨウ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</si>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</sst>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>
  <numFmts count="8">
    <numFmt numFmtId="176" formatCode="#,##0_ "/>
    <numFmt numFmtId="177" formatCode="#,##0.000_ "/>
    <numFmt numFmtId="178" formatCode="0.0%\ "/>
    <numFmt numFmtId="179" formatCode="#,##0\ ;&quot;▲ &quot;#,##0\ "/>
    <numFmt numFmtId="180" formatCode="0.0%"/>
    <numFmt numFmtId="181" formatCode="#,##0.0_ "/>
    <numFmt numFmtId="182" formatCode="0_);[Red]\(0\)"/>
    <numFmt numFmtId="183" formatCode="#,##0.00_);[Red]\(#,##0.00\)"/>
  </numFmts>
  <fonts count="24">
    <font>
      <sz val="10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Century Gothic"/>
      <family val="2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9"/>
      <name val="ＭＳ 明朝"/>
      <family val="1"/>
      <charset val="128"/>
    </font>
    <font>
      <sz val="10"/>
      <name val="Century Gothic"/>
      <family val="2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1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/>
      <top style="dotted">
        <color auto="1"/>
      </top>
      <bottom style="thin">
        <color auto="1"/>
      </bottom>
      <diagonal style="thin">
        <color auto="1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3" xfId="0" applyBorder="1">
      <alignment vertical="center"/>
    </xf>
    <xf numFmtId="176" fontId="7" fillId="0" borderId="2" xfId="0" applyNumberFormat="1" applyFont="1" applyBorder="1">
      <alignment vertical="center"/>
    </xf>
    <xf numFmtId="0" fontId="7" fillId="0" borderId="0" xfId="0" applyFont="1">
      <alignment vertical="center"/>
    </xf>
    <xf numFmtId="176" fontId="7" fillId="0" borderId="14" xfId="0" applyNumberFormat="1" applyFont="1" applyBorder="1">
      <alignment vertical="center"/>
    </xf>
    <xf numFmtId="0" fontId="0" fillId="0" borderId="15" xfId="0" applyBorder="1">
      <alignment vertical="center"/>
    </xf>
    <xf numFmtId="176" fontId="7" fillId="0" borderId="18" xfId="0" applyNumberFormat="1" applyFont="1" applyBorder="1">
      <alignment vertical="center"/>
    </xf>
    <xf numFmtId="0" fontId="0" fillId="0" borderId="19" xfId="0" applyBorder="1">
      <alignment vertical="center"/>
    </xf>
    <xf numFmtId="176" fontId="7" fillId="0" borderId="22" xfId="0" applyNumberFormat="1" applyFont="1" applyBorder="1">
      <alignment vertical="center"/>
    </xf>
    <xf numFmtId="0" fontId="0" fillId="0" borderId="23" xfId="0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1" xfId="0" applyFont="1" applyBorder="1">
      <alignment vertical="center"/>
    </xf>
    <xf numFmtId="177" fontId="7" fillId="0" borderId="14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0" fontId="3" fillId="0" borderId="0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3" fillId="0" borderId="10" xfId="0" applyFont="1" applyBorder="1">
      <alignment vertical="center"/>
    </xf>
    <xf numFmtId="176" fontId="7" fillId="0" borderId="4" xfId="0" applyNumberFormat="1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quotePrefix="1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3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51" xfId="0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76" fontId="7" fillId="0" borderId="43" xfId="0" applyNumberFormat="1" applyFont="1" applyBorder="1">
      <alignment vertical="center"/>
    </xf>
    <xf numFmtId="176" fontId="7" fillId="0" borderId="47" xfId="0" applyNumberFormat="1" applyFont="1" applyBorder="1">
      <alignment vertical="center"/>
    </xf>
    <xf numFmtId="176" fontId="7" fillId="0" borderId="51" xfId="0" applyNumberFormat="1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176" fontId="7" fillId="0" borderId="43" xfId="0" applyNumberFormat="1" applyFont="1" applyBorder="1" applyAlignment="1">
      <alignment vertical="center"/>
    </xf>
    <xf numFmtId="176" fontId="7" fillId="0" borderId="47" xfId="0" applyNumberFormat="1" applyFont="1" applyBorder="1" applyAlignment="1">
      <alignment vertical="center"/>
    </xf>
    <xf numFmtId="176" fontId="7" fillId="3" borderId="47" xfId="0" applyNumberFormat="1" applyFont="1" applyFill="1" applyBorder="1" applyAlignment="1">
      <alignment vertical="center"/>
    </xf>
    <xf numFmtId="176" fontId="7" fillId="3" borderId="43" xfId="0" applyNumberFormat="1" applyFont="1" applyFill="1" applyBorder="1" applyAlignment="1">
      <alignment vertical="center"/>
    </xf>
    <xf numFmtId="179" fontId="7" fillId="3" borderId="26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4" borderId="2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53" xfId="0" applyFont="1" applyBorder="1">
      <alignment vertical="center"/>
    </xf>
    <xf numFmtId="176" fontId="7" fillId="0" borderId="53" xfId="0" applyNumberFormat="1" applyFont="1" applyBorder="1">
      <alignment vertical="center"/>
    </xf>
    <xf numFmtId="176" fontId="7" fillId="0" borderId="54" xfId="0" applyNumberFormat="1" applyFont="1" applyBorder="1">
      <alignment vertical="center"/>
    </xf>
    <xf numFmtId="0" fontId="3" fillId="4" borderId="11" xfId="0" applyFont="1" applyFill="1" applyBorder="1">
      <alignment vertical="center"/>
    </xf>
    <xf numFmtId="0" fontId="3" fillId="0" borderId="38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4" borderId="7" xfId="0" applyFont="1" applyFill="1" applyBorder="1">
      <alignment vertical="center"/>
    </xf>
    <xf numFmtId="0" fontId="3" fillId="4" borderId="38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176" fontId="7" fillId="0" borderId="70" xfId="0" applyNumberFormat="1" applyFont="1" applyBorder="1">
      <alignment vertical="center"/>
    </xf>
    <xf numFmtId="0" fontId="3" fillId="4" borderId="6" xfId="0" applyFont="1" applyFill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7" fillId="0" borderId="68" xfId="0" applyNumberFormat="1" applyFont="1" applyBorder="1" applyAlignment="1">
      <alignment vertical="center"/>
    </xf>
    <xf numFmtId="176" fontId="7" fillId="0" borderId="31" xfId="0" applyNumberFormat="1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176" fontId="7" fillId="0" borderId="51" xfId="0" applyNumberFormat="1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0" fontId="3" fillId="0" borderId="26" xfId="0" applyFont="1" applyBorder="1">
      <alignment vertical="center"/>
    </xf>
    <xf numFmtId="0" fontId="3" fillId="0" borderId="76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26" xfId="0" quotePrefix="1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8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9" xfId="0" applyFont="1" applyBorder="1">
      <alignment vertical="center"/>
    </xf>
    <xf numFmtId="0" fontId="3" fillId="0" borderId="82" xfId="0" applyFont="1" applyBorder="1">
      <alignment vertical="center"/>
    </xf>
    <xf numFmtId="0" fontId="3" fillId="0" borderId="72" xfId="0" applyFont="1" applyBorder="1">
      <alignment vertical="center"/>
    </xf>
    <xf numFmtId="176" fontId="7" fillId="0" borderId="76" xfId="0" applyNumberFormat="1" applyFont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176" fontId="7" fillId="3" borderId="43" xfId="0" applyNumberFormat="1" applyFont="1" applyFill="1" applyBorder="1">
      <alignment vertical="center"/>
    </xf>
    <xf numFmtId="176" fontId="7" fillId="3" borderId="47" xfId="0" applyNumberFormat="1" applyFont="1" applyFill="1" applyBorder="1">
      <alignment vertical="center"/>
    </xf>
    <xf numFmtId="176" fontId="7" fillId="3" borderId="51" xfId="0" applyNumberFormat="1" applyFont="1" applyFill="1" applyBorder="1">
      <alignment vertical="center"/>
    </xf>
    <xf numFmtId="9" fontId="7" fillId="4" borderId="1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>
      <alignment vertical="center"/>
    </xf>
    <xf numFmtId="176" fontId="7" fillId="0" borderId="47" xfId="0" applyNumberFormat="1" applyFont="1" applyFill="1" applyBorder="1">
      <alignment vertical="center"/>
    </xf>
    <xf numFmtId="176" fontId="7" fillId="0" borderId="51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0" borderId="54" xfId="0" applyFont="1" applyBorder="1">
      <alignment vertical="center"/>
    </xf>
    <xf numFmtId="176" fontId="7" fillId="0" borderId="54" xfId="0" applyNumberFormat="1" applyFont="1" applyFill="1" applyBorder="1">
      <alignment vertical="center"/>
    </xf>
    <xf numFmtId="176" fontId="7" fillId="3" borderId="2" xfId="0" applyNumberFormat="1" applyFont="1" applyFill="1" applyBorder="1">
      <alignment vertical="center"/>
    </xf>
    <xf numFmtId="176" fontId="7" fillId="3" borderId="12" xfId="0" applyNumberFormat="1" applyFont="1" applyFill="1" applyBorder="1">
      <alignment vertical="center"/>
    </xf>
    <xf numFmtId="176" fontId="7" fillId="3" borderId="22" xfId="0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6" fontId="7" fillId="3" borderId="16" xfId="0" applyNumberFormat="1" applyFont="1" applyFill="1" applyBorder="1">
      <alignment vertical="center"/>
    </xf>
    <xf numFmtId="176" fontId="7" fillId="3" borderId="24" xfId="0" applyNumberFormat="1" applyFont="1" applyFill="1" applyBorder="1">
      <alignment vertical="center"/>
    </xf>
    <xf numFmtId="176" fontId="7" fillId="3" borderId="14" xfId="0" applyNumberFormat="1" applyFont="1" applyFill="1" applyBorder="1">
      <alignment vertical="center"/>
    </xf>
    <xf numFmtId="176" fontId="7" fillId="3" borderId="18" xfId="0" applyNumberFormat="1" applyFont="1" applyFill="1" applyBorder="1">
      <alignment vertical="center"/>
    </xf>
    <xf numFmtId="176" fontId="7" fillId="3" borderId="20" xfId="0" applyNumberFormat="1" applyFont="1" applyFill="1" applyBorder="1">
      <alignment vertical="center"/>
    </xf>
    <xf numFmtId="176" fontId="7" fillId="3" borderId="1" xfId="0" applyNumberFormat="1" applyFont="1" applyFill="1" applyBorder="1" applyAlignment="1">
      <alignment vertical="center"/>
    </xf>
    <xf numFmtId="176" fontId="7" fillId="3" borderId="1" xfId="0" applyNumberFormat="1" applyFont="1" applyFill="1" applyBorder="1">
      <alignment vertical="center"/>
    </xf>
    <xf numFmtId="176" fontId="7" fillId="3" borderId="30" xfId="0" applyNumberFormat="1" applyFont="1" applyFill="1" applyBorder="1">
      <alignment vertical="center"/>
    </xf>
    <xf numFmtId="176" fontId="7" fillId="3" borderId="51" xfId="0" applyNumberFormat="1" applyFont="1" applyFill="1" applyBorder="1" applyAlignment="1">
      <alignment vertical="center"/>
    </xf>
    <xf numFmtId="176" fontId="7" fillId="3" borderId="26" xfId="0" applyNumberFormat="1" applyFont="1" applyFill="1" applyBorder="1">
      <alignment vertical="center"/>
    </xf>
    <xf numFmtId="176" fontId="7" fillId="3" borderId="78" xfId="0" applyNumberFormat="1" applyFont="1" applyFill="1" applyBorder="1">
      <alignment vertical="center"/>
    </xf>
    <xf numFmtId="0" fontId="3" fillId="4" borderId="83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4" borderId="85" xfId="0" applyFont="1" applyFill="1" applyBorder="1" applyAlignment="1">
      <alignment horizontal="center" vertical="center"/>
    </xf>
    <xf numFmtId="0" fontId="3" fillId="4" borderId="8" xfId="0" applyFont="1" applyFill="1" applyBorder="1">
      <alignment vertical="center"/>
    </xf>
    <xf numFmtId="0" fontId="3" fillId="4" borderId="77" xfId="0" applyFont="1" applyFill="1" applyBorder="1">
      <alignment vertical="center"/>
    </xf>
    <xf numFmtId="0" fontId="3" fillId="4" borderId="66" xfId="0" applyFont="1" applyFill="1" applyBorder="1" applyAlignment="1">
      <alignment horizontal="center" vertical="center"/>
    </xf>
    <xf numFmtId="0" fontId="3" fillId="4" borderId="86" xfId="0" applyFont="1" applyFill="1" applyBorder="1" applyAlignment="1">
      <alignment horizontal="center" vertical="center"/>
    </xf>
    <xf numFmtId="0" fontId="3" fillId="4" borderId="87" xfId="0" applyFont="1" applyFill="1" applyBorder="1" applyAlignment="1">
      <alignment horizontal="center" vertical="center"/>
    </xf>
    <xf numFmtId="0" fontId="3" fillId="4" borderId="9" xfId="0" applyFont="1" applyFill="1" applyBorder="1">
      <alignment vertical="center"/>
    </xf>
    <xf numFmtId="0" fontId="3" fillId="4" borderId="39" xfId="0" applyFont="1" applyFill="1" applyBorder="1">
      <alignment vertical="center"/>
    </xf>
    <xf numFmtId="0" fontId="3" fillId="4" borderId="67" xfId="0" applyFont="1" applyFill="1" applyBorder="1" applyAlignment="1">
      <alignment horizontal="center" vertical="center"/>
    </xf>
    <xf numFmtId="0" fontId="3" fillId="4" borderId="88" xfId="0" applyFont="1" applyFill="1" applyBorder="1" applyAlignment="1">
      <alignment horizontal="center" vertical="center"/>
    </xf>
    <xf numFmtId="0" fontId="3" fillId="4" borderId="89" xfId="0" quotePrefix="1" applyFont="1" applyFill="1" applyBorder="1" applyAlignment="1">
      <alignment horizontal="center" vertical="center"/>
    </xf>
    <xf numFmtId="176" fontId="7" fillId="3" borderId="34" xfId="0" applyNumberFormat="1" applyFont="1" applyFill="1" applyBorder="1">
      <alignment vertical="center"/>
    </xf>
    <xf numFmtId="176" fontId="7" fillId="3" borderId="37" xfId="0" applyNumberFormat="1" applyFont="1" applyFill="1" applyBorder="1">
      <alignment vertical="center"/>
    </xf>
    <xf numFmtId="176" fontId="7" fillId="3" borderId="35" xfId="0" applyNumberFormat="1" applyFont="1" applyFill="1" applyBorder="1">
      <alignment vertical="center"/>
    </xf>
    <xf numFmtId="176" fontId="7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6" fontId="7" fillId="0" borderId="44" xfId="0" applyNumberFormat="1" applyFont="1" applyBorder="1">
      <alignment vertical="center"/>
    </xf>
    <xf numFmtId="176" fontId="7" fillId="0" borderId="45" xfId="0" applyNumberFormat="1" applyFont="1" applyBorder="1">
      <alignment vertical="center"/>
    </xf>
    <xf numFmtId="176" fontId="7" fillId="0" borderId="48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176" fontId="7" fillId="3" borderId="34" xfId="0" applyNumberFormat="1" applyFont="1" applyFill="1" applyBorder="1" applyAlignment="1">
      <alignment horizontal="center" vertical="center"/>
    </xf>
    <xf numFmtId="176" fontId="7" fillId="3" borderId="42" xfId="0" applyNumberFormat="1" applyFont="1" applyFill="1" applyBorder="1">
      <alignment vertical="center"/>
    </xf>
    <xf numFmtId="176" fontId="7" fillId="3" borderId="46" xfId="0" applyNumberFormat="1" applyFont="1" applyFill="1" applyBorder="1">
      <alignment vertical="center"/>
    </xf>
    <xf numFmtId="176" fontId="7" fillId="3" borderId="50" xfId="0" applyNumberFormat="1" applyFont="1" applyFill="1" applyBorder="1">
      <alignment vertical="center"/>
    </xf>
    <xf numFmtId="176" fontId="7" fillId="3" borderId="40" xfId="0" applyNumberFormat="1" applyFont="1" applyFill="1" applyBorder="1">
      <alignment vertical="center"/>
    </xf>
    <xf numFmtId="176" fontId="7" fillId="3" borderId="44" xfId="0" applyNumberFormat="1" applyFont="1" applyFill="1" applyBorder="1">
      <alignment vertical="center"/>
    </xf>
    <xf numFmtId="176" fontId="7" fillId="3" borderId="48" xfId="0" applyNumberFormat="1" applyFont="1" applyFill="1" applyBorder="1">
      <alignment vertical="center"/>
    </xf>
    <xf numFmtId="180" fontId="7" fillId="3" borderId="35" xfId="0" applyNumberFormat="1" applyFont="1" applyFill="1" applyBorder="1" applyAlignment="1">
      <alignment horizontal="center" vertical="center"/>
    </xf>
    <xf numFmtId="180" fontId="7" fillId="3" borderId="42" xfId="0" applyNumberFormat="1" applyFont="1" applyFill="1" applyBorder="1" applyAlignment="1">
      <alignment horizontal="center" vertical="center"/>
    </xf>
    <xf numFmtId="180" fontId="7" fillId="3" borderId="46" xfId="0" applyNumberFormat="1" applyFont="1" applyFill="1" applyBorder="1" applyAlignment="1">
      <alignment horizontal="center" vertical="center"/>
    </xf>
    <xf numFmtId="180" fontId="7" fillId="3" borderId="50" xfId="0" applyNumberFormat="1" applyFont="1" applyFill="1" applyBorder="1" applyAlignment="1">
      <alignment horizontal="center" vertical="center"/>
    </xf>
    <xf numFmtId="0" fontId="3" fillId="4" borderId="85" xfId="0" applyFont="1" applyFill="1" applyBorder="1" applyAlignment="1">
      <alignment horizontal="center" vertical="center" shrinkToFit="1"/>
    </xf>
    <xf numFmtId="0" fontId="3" fillId="4" borderId="87" xfId="0" applyFont="1" applyFill="1" applyBorder="1" applyAlignment="1">
      <alignment horizontal="center" vertical="center" shrinkToFit="1"/>
    </xf>
    <xf numFmtId="0" fontId="3" fillId="4" borderId="89" xfId="0" quotePrefix="1" applyFont="1" applyFill="1" applyBorder="1" applyAlignment="1">
      <alignment horizontal="center" vertical="center" shrinkToFit="1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63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4" borderId="6" xfId="0" quotePrefix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>
      <alignment vertical="center"/>
    </xf>
    <xf numFmtId="180" fontId="7" fillId="3" borderId="1" xfId="0" applyNumberFormat="1" applyFont="1" applyFill="1" applyBorder="1" applyAlignment="1">
      <alignment horizontal="center" vertical="center"/>
    </xf>
    <xf numFmtId="178" fontId="7" fillId="0" borderId="43" xfId="0" applyNumberFormat="1" applyFont="1" applyBorder="1" applyAlignment="1">
      <alignment vertical="center"/>
    </xf>
    <xf numFmtId="178" fontId="7" fillId="0" borderId="47" xfId="0" applyNumberFormat="1" applyFont="1" applyBorder="1" applyAlignment="1">
      <alignment vertical="center"/>
    </xf>
    <xf numFmtId="178" fontId="7" fillId="0" borderId="51" xfId="0" applyNumberFormat="1" applyFont="1" applyBorder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8" fontId="7" fillId="0" borderId="53" xfId="0" applyNumberFormat="1" applyFont="1" applyBorder="1" applyAlignment="1">
      <alignment vertical="center"/>
    </xf>
    <xf numFmtId="176" fontId="7" fillId="3" borderId="53" xfId="0" applyNumberFormat="1" applyFont="1" applyFill="1" applyBorder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4" borderId="91" xfId="0" applyFont="1" applyFill="1" applyBorder="1" applyAlignment="1">
      <alignment horizontal="center" vertical="center"/>
    </xf>
    <xf numFmtId="176" fontId="7" fillId="0" borderId="90" xfId="0" applyNumberFormat="1" applyFont="1" applyBorder="1">
      <alignment vertical="center"/>
    </xf>
    <xf numFmtId="176" fontId="7" fillId="0" borderId="91" xfId="0" applyNumberFormat="1" applyFont="1" applyBorder="1">
      <alignment vertical="center"/>
    </xf>
    <xf numFmtId="176" fontId="7" fillId="0" borderId="92" xfId="0" applyNumberFormat="1" applyFont="1" applyBorder="1">
      <alignment vertical="center"/>
    </xf>
    <xf numFmtId="176" fontId="7" fillId="0" borderId="93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176" fontId="7" fillId="3" borderId="4" xfId="0" applyNumberFormat="1" applyFont="1" applyFill="1" applyBorder="1">
      <alignment vertical="center"/>
    </xf>
    <xf numFmtId="181" fontId="7" fillId="0" borderId="90" xfId="0" applyNumberFormat="1" applyFont="1" applyBorder="1">
      <alignment vertical="center"/>
    </xf>
    <xf numFmtId="181" fontId="7" fillId="0" borderId="92" xfId="0" applyNumberFormat="1" applyFont="1" applyBorder="1">
      <alignment vertical="center"/>
    </xf>
    <xf numFmtId="0" fontId="3" fillId="0" borderId="26" xfId="0" quotePrefix="1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0" xfId="0" quotePrefix="1" applyFont="1" applyBorder="1" applyAlignment="1">
      <alignment vertical="center" shrinkToFit="1"/>
    </xf>
    <xf numFmtId="0" fontId="3" fillId="0" borderId="27" xfId="0" applyFont="1" applyFill="1" applyBorder="1">
      <alignment vertical="center"/>
    </xf>
    <xf numFmtId="176" fontId="7" fillId="0" borderId="29" xfId="0" applyNumberFormat="1" applyFont="1" applyFill="1" applyBorder="1">
      <alignment vertical="center"/>
    </xf>
    <xf numFmtId="176" fontId="7" fillId="0" borderId="32" xfId="0" applyNumberFormat="1" applyFont="1" applyFill="1" applyBorder="1">
      <alignment vertical="center"/>
    </xf>
    <xf numFmtId="176" fontId="10" fillId="0" borderId="29" xfId="0" applyNumberFormat="1" applyFont="1" applyFill="1" applyBorder="1">
      <alignment vertical="center"/>
    </xf>
    <xf numFmtId="176" fontId="10" fillId="0" borderId="33" xfId="0" applyNumberFormat="1" applyFont="1" applyFill="1" applyBorder="1">
      <alignment vertical="center"/>
    </xf>
    <xf numFmtId="0" fontId="3" fillId="0" borderId="34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178" fontId="7" fillId="3" borderId="34" xfId="0" applyNumberFormat="1" applyFont="1" applyFill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7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9" fontId="7" fillId="3" borderId="59" xfId="0" applyNumberFormat="1" applyFont="1" applyFill="1" applyBorder="1">
      <alignment vertical="center"/>
    </xf>
    <xf numFmtId="179" fontId="7" fillId="3" borderId="61" xfId="0" applyNumberFormat="1" applyFont="1" applyFill="1" applyBorder="1">
      <alignment vertical="center"/>
    </xf>
    <xf numFmtId="0" fontId="3" fillId="0" borderId="73" xfId="0" applyFont="1" applyBorder="1">
      <alignment vertical="center"/>
    </xf>
    <xf numFmtId="179" fontId="7" fillId="3" borderId="58" xfId="0" applyNumberFormat="1" applyFont="1" applyFill="1" applyBorder="1">
      <alignment vertical="center"/>
    </xf>
    <xf numFmtId="179" fontId="7" fillId="3" borderId="94" xfId="0" applyNumberFormat="1" applyFont="1" applyFill="1" applyBorder="1">
      <alignment vertical="center"/>
    </xf>
    <xf numFmtId="0" fontId="3" fillId="0" borderId="74" xfId="0" applyFont="1" applyBorder="1">
      <alignment vertical="center"/>
    </xf>
    <xf numFmtId="0" fontId="3" fillId="0" borderId="71" xfId="0" applyFont="1" applyBorder="1">
      <alignment vertical="center"/>
    </xf>
    <xf numFmtId="176" fontId="7" fillId="3" borderId="7" xfId="0" applyNumberFormat="1" applyFont="1" applyFill="1" applyBorder="1">
      <alignment vertical="center"/>
    </xf>
    <xf numFmtId="176" fontId="7" fillId="3" borderId="27" xfId="0" applyNumberFormat="1" applyFont="1" applyFill="1" applyBorder="1">
      <alignment vertical="center"/>
    </xf>
    <xf numFmtId="0" fontId="3" fillId="0" borderId="74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4" borderId="89" xfId="0" applyFont="1" applyFill="1" applyBorder="1" applyAlignment="1">
      <alignment horizontal="center" vertical="center"/>
    </xf>
    <xf numFmtId="0" fontId="3" fillId="0" borderId="42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95" xfId="0" applyFont="1" applyBorder="1">
      <alignment vertical="center"/>
    </xf>
    <xf numFmtId="0" fontId="3" fillId="0" borderId="95" xfId="0" applyFont="1" applyBorder="1" applyAlignment="1">
      <alignment horizontal="center" vertical="center"/>
    </xf>
    <xf numFmtId="0" fontId="3" fillId="0" borderId="57" xfId="0" applyFont="1" applyBorder="1">
      <alignment vertical="center"/>
    </xf>
    <xf numFmtId="176" fontId="7" fillId="0" borderId="42" xfId="0" applyNumberFormat="1" applyFont="1" applyBorder="1">
      <alignment vertical="center"/>
    </xf>
    <xf numFmtId="176" fontId="7" fillId="0" borderId="46" xfId="0" applyNumberFormat="1" applyFont="1" applyBorder="1">
      <alignment vertical="center"/>
    </xf>
    <xf numFmtId="176" fontId="7" fillId="0" borderId="50" xfId="0" applyNumberFormat="1" applyFont="1" applyBorder="1">
      <alignment vertical="center"/>
    </xf>
    <xf numFmtId="176" fontId="7" fillId="0" borderId="55" xfId="0" applyNumberFormat="1" applyFont="1" applyBorder="1">
      <alignment vertical="center"/>
    </xf>
    <xf numFmtId="176" fontId="7" fillId="0" borderId="57" xfId="0" applyNumberFormat="1" applyFont="1" applyBorder="1">
      <alignment vertical="center"/>
    </xf>
    <xf numFmtId="176" fontId="7" fillId="0" borderId="96" xfId="0" applyNumberFormat="1" applyFont="1" applyBorder="1">
      <alignment vertical="center"/>
    </xf>
    <xf numFmtId="176" fontId="7" fillId="0" borderId="97" xfId="0" applyNumberFormat="1" applyFont="1" applyBorder="1">
      <alignment vertical="center"/>
    </xf>
    <xf numFmtId="176" fontId="7" fillId="3" borderId="54" xfId="0" applyNumberFormat="1" applyFont="1" applyFill="1" applyBorder="1">
      <alignment vertical="center"/>
    </xf>
    <xf numFmtId="0" fontId="3" fillId="0" borderId="75" xfId="0" applyFont="1" applyBorder="1">
      <alignment vertical="center"/>
    </xf>
    <xf numFmtId="176" fontId="7" fillId="0" borderId="98" xfId="0" applyNumberFormat="1" applyFont="1" applyBorder="1">
      <alignment vertical="center"/>
    </xf>
    <xf numFmtId="176" fontId="7" fillId="0" borderId="99" xfId="0" applyNumberFormat="1" applyFont="1" applyBorder="1">
      <alignment vertical="center"/>
    </xf>
    <xf numFmtId="176" fontId="7" fillId="0" borderId="34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0" fontId="3" fillId="0" borderId="74" xfId="0" applyFont="1" applyBorder="1" applyAlignment="1">
      <alignment horizontal="right" vertical="center"/>
    </xf>
    <xf numFmtId="0" fontId="3" fillId="0" borderId="71" xfId="0" applyFont="1" applyBorder="1" applyAlignment="1">
      <alignment horizontal="right" vertical="center"/>
    </xf>
    <xf numFmtId="0" fontId="3" fillId="0" borderId="73" xfId="0" applyFont="1" applyBorder="1" applyAlignment="1">
      <alignment horizontal="right" vertical="center"/>
    </xf>
    <xf numFmtId="0" fontId="3" fillId="0" borderId="95" xfId="0" applyFont="1" applyBorder="1" applyAlignment="1">
      <alignment horizontal="right" vertical="center"/>
    </xf>
    <xf numFmtId="0" fontId="3" fillId="0" borderId="60" xfId="0" applyFont="1" applyBorder="1" applyAlignment="1">
      <alignment horizontal="right" vertical="center"/>
    </xf>
    <xf numFmtId="0" fontId="3" fillId="0" borderId="62" xfId="0" applyFont="1" applyBorder="1" applyAlignment="1">
      <alignment horizontal="right" vertical="center"/>
    </xf>
    <xf numFmtId="0" fontId="3" fillId="0" borderId="63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176" fontId="7" fillId="0" borderId="42" xfId="0" applyNumberFormat="1" applyFont="1" applyFill="1" applyBorder="1">
      <alignment vertical="center"/>
    </xf>
    <xf numFmtId="176" fontId="7" fillId="0" borderId="100" xfId="0" applyNumberFormat="1" applyFont="1" applyBorder="1">
      <alignment vertical="center"/>
    </xf>
    <xf numFmtId="0" fontId="3" fillId="3" borderId="4" xfId="0" applyFont="1" applyFill="1" applyBorder="1">
      <alignment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176" fontId="7" fillId="0" borderId="37" xfId="0" applyNumberFormat="1" applyFont="1" applyBorder="1">
      <alignment vertical="center"/>
    </xf>
    <xf numFmtId="176" fontId="7" fillId="0" borderId="56" xfId="0" applyNumberFormat="1" applyFont="1" applyBorder="1">
      <alignment vertical="center"/>
    </xf>
    <xf numFmtId="0" fontId="3" fillId="0" borderId="97" xfId="0" applyFont="1" applyBorder="1">
      <alignment vertical="center"/>
    </xf>
    <xf numFmtId="176" fontId="7" fillId="0" borderId="101" xfId="0" applyNumberFormat="1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7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4" borderId="102" xfId="0" applyFont="1" applyFill="1" applyBorder="1" applyAlignment="1">
      <alignment horizontal="center" vertical="center"/>
    </xf>
    <xf numFmtId="176" fontId="8" fillId="3" borderId="34" xfId="0" applyNumberFormat="1" applyFont="1" applyFill="1" applyBorder="1">
      <alignment vertical="center"/>
    </xf>
    <xf numFmtId="176" fontId="8" fillId="3" borderId="37" xfId="0" applyNumberFormat="1" applyFont="1" applyFill="1" applyBorder="1">
      <alignment vertical="center"/>
    </xf>
    <xf numFmtId="176" fontId="8" fillId="3" borderId="35" xfId="0" applyNumberFormat="1" applyFont="1" applyFill="1" applyBorder="1">
      <alignment vertical="center"/>
    </xf>
    <xf numFmtId="176" fontId="8" fillId="3" borderId="1" xfId="0" applyNumberFormat="1" applyFont="1" applyFill="1" applyBorder="1">
      <alignment vertical="center"/>
    </xf>
    <xf numFmtId="176" fontId="8" fillId="3" borderId="102" xfId="0" applyNumberFormat="1" applyFont="1" applyFill="1" applyBorder="1">
      <alignment vertical="center"/>
    </xf>
    <xf numFmtId="176" fontId="8" fillId="0" borderId="40" xfId="0" applyNumberFormat="1" applyFont="1" applyBorder="1">
      <alignment vertical="center"/>
    </xf>
    <xf numFmtId="176" fontId="8" fillId="0" borderId="41" xfId="0" applyNumberFormat="1" applyFont="1" applyBorder="1">
      <alignment vertical="center"/>
    </xf>
    <xf numFmtId="176" fontId="8" fillId="0" borderId="42" xfId="0" applyNumberFormat="1" applyFont="1" applyBorder="1">
      <alignment vertical="center"/>
    </xf>
    <xf numFmtId="176" fontId="8" fillId="0" borderId="43" xfId="0" applyNumberFormat="1" applyFont="1" applyBorder="1">
      <alignment vertical="center"/>
    </xf>
    <xf numFmtId="176" fontId="8" fillId="0" borderId="103" xfId="0" applyNumberFormat="1" applyFont="1" applyBorder="1">
      <alignment vertical="center"/>
    </xf>
    <xf numFmtId="176" fontId="8" fillId="0" borderId="44" xfId="0" applyNumberFormat="1" applyFont="1" applyBorder="1">
      <alignment vertical="center"/>
    </xf>
    <xf numFmtId="176" fontId="8" fillId="0" borderId="45" xfId="0" applyNumberFormat="1" applyFont="1" applyBorder="1">
      <alignment vertical="center"/>
    </xf>
    <xf numFmtId="176" fontId="8" fillId="0" borderId="46" xfId="0" applyNumberFormat="1" applyFont="1" applyBorder="1">
      <alignment vertical="center"/>
    </xf>
    <xf numFmtId="176" fontId="8" fillId="0" borderId="47" xfId="0" applyNumberFormat="1" applyFont="1" applyBorder="1">
      <alignment vertical="center"/>
    </xf>
    <xf numFmtId="176" fontId="8" fillId="0" borderId="104" xfId="0" applyNumberFormat="1" applyFont="1" applyBorder="1">
      <alignment vertical="center"/>
    </xf>
    <xf numFmtId="176" fontId="8" fillId="0" borderId="48" xfId="0" applyNumberFormat="1" applyFont="1" applyBorder="1">
      <alignment vertical="center"/>
    </xf>
    <xf numFmtId="176" fontId="8" fillId="0" borderId="49" xfId="0" applyNumberFormat="1" applyFont="1" applyBorder="1">
      <alignment vertical="center"/>
    </xf>
    <xf numFmtId="176" fontId="8" fillId="0" borderId="50" xfId="0" applyNumberFormat="1" applyFont="1" applyBorder="1">
      <alignment vertical="center"/>
    </xf>
    <xf numFmtId="176" fontId="8" fillId="0" borderId="51" xfId="0" applyNumberFormat="1" applyFont="1" applyBorder="1">
      <alignment vertical="center"/>
    </xf>
    <xf numFmtId="176" fontId="8" fillId="0" borderId="105" xfId="0" applyNumberFormat="1" applyFont="1" applyBorder="1">
      <alignment vertical="center"/>
    </xf>
    <xf numFmtId="176" fontId="8" fillId="0" borderId="34" xfId="0" applyNumberFormat="1" applyFont="1" applyBorder="1">
      <alignment vertical="center"/>
    </xf>
    <xf numFmtId="176" fontId="8" fillId="0" borderId="37" xfId="0" applyNumberFormat="1" applyFont="1" applyBorder="1">
      <alignment vertical="center"/>
    </xf>
    <xf numFmtId="176" fontId="8" fillId="0" borderId="35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176" fontId="8" fillId="0" borderId="102" xfId="0" applyNumberFormat="1" applyFont="1" applyBorder="1">
      <alignment vertical="center"/>
    </xf>
    <xf numFmtId="0" fontId="3" fillId="0" borderId="5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61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7" fillId="0" borderId="51" xfId="0" applyNumberFormat="1" applyFont="1" applyBorder="1" applyAlignment="1">
      <alignment horizontal="right" vertical="center"/>
    </xf>
    <xf numFmtId="0" fontId="0" fillId="0" borderId="0" xfId="0" applyFill="1" applyBorder="1">
      <alignment vertical="center"/>
    </xf>
    <xf numFmtId="0" fontId="3" fillId="0" borderId="43" xfId="0" applyFont="1" applyBorder="1" applyAlignment="1">
      <alignment horizontal="left" vertical="center"/>
    </xf>
    <xf numFmtId="0" fontId="3" fillId="0" borderId="5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38" xfId="0" applyBorder="1">
      <alignment vertical="center"/>
    </xf>
    <xf numFmtId="182" fontId="3" fillId="0" borderId="59" xfId="0" applyNumberFormat="1" applyFont="1" applyBorder="1">
      <alignment vertical="center"/>
    </xf>
    <xf numFmtId="176" fontId="7" fillId="0" borderId="107" xfId="0" applyNumberFormat="1" applyFont="1" applyFill="1" applyBorder="1">
      <alignment vertical="center"/>
    </xf>
    <xf numFmtId="176" fontId="7" fillId="0" borderId="108" xfId="0" applyNumberFormat="1" applyFont="1" applyFill="1" applyBorder="1">
      <alignment vertical="center"/>
    </xf>
    <xf numFmtId="176" fontId="7" fillId="0" borderId="109" xfId="0" applyNumberFormat="1" applyFont="1" applyFill="1" applyBorder="1">
      <alignment vertical="center"/>
    </xf>
    <xf numFmtId="176" fontId="7" fillId="0" borderId="107" xfId="0" applyNumberFormat="1" applyFont="1" applyBorder="1">
      <alignment vertical="center"/>
    </xf>
    <xf numFmtId="176" fontId="7" fillId="0" borderId="108" xfId="0" applyNumberFormat="1" applyFont="1" applyBorder="1">
      <alignment vertical="center"/>
    </xf>
    <xf numFmtId="176" fontId="7" fillId="0" borderId="109" xfId="0" applyNumberFormat="1" applyFont="1" applyBorder="1">
      <alignment vertical="center"/>
    </xf>
    <xf numFmtId="0" fontId="3" fillId="0" borderId="69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76" fontId="7" fillId="0" borderId="106" xfId="0" applyNumberFormat="1" applyFont="1" applyFill="1" applyBorder="1">
      <alignment vertical="center"/>
    </xf>
    <xf numFmtId="0" fontId="3" fillId="4" borderId="5" xfId="0" applyFont="1" applyFill="1" applyBorder="1" applyAlignment="1">
      <alignment vertical="center"/>
    </xf>
    <xf numFmtId="9" fontId="3" fillId="4" borderId="1" xfId="0" applyNumberFormat="1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 shrinkToFit="1"/>
    </xf>
    <xf numFmtId="9" fontId="7" fillId="4" borderId="4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176" fontId="3" fillId="0" borderId="43" xfId="0" applyNumberFormat="1" applyFont="1" applyFill="1" applyBorder="1">
      <alignment vertical="center"/>
    </xf>
    <xf numFmtId="176" fontId="7" fillId="0" borderId="43" xfId="0" applyNumberFormat="1" applyFont="1" applyFill="1" applyBorder="1" applyAlignment="1">
      <alignment vertical="center"/>
    </xf>
    <xf numFmtId="176" fontId="3" fillId="0" borderId="47" xfId="0" applyNumberFormat="1" applyFont="1" applyFill="1" applyBorder="1">
      <alignment vertical="center"/>
    </xf>
    <xf numFmtId="176" fontId="7" fillId="0" borderId="47" xfId="0" applyNumberFormat="1" applyFont="1" applyFill="1" applyBorder="1" applyAlignment="1">
      <alignment vertical="center"/>
    </xf>
    <xf numFmtId="176" fontId="3" fillId="0" borderId="51" xfId="0" applyNumberFormat="1" applyFont="1" applyFill="1" applyBorder="1">
      <alignment vertical="center"/>
    </xf>
    <xf numFmtId="176" fontId="7" fillId="0" borderId="51" xfId="0" applyNumberFormat="1" applyFont="1" applyFill="1" applyBorder="1" applyAlignment="1">
      <alignment vertical="center"/>
    </xf>
    <xf numFmtId="176" fontId="7" fillId="0" borderId="47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>
      <alignment vertical="center"/>
    </xf>
    <xf numFmtId="0" fontId="3" fillId="0" borderId="58" xfId="0" applyFont="1" applyBorder="1">
      <alignment vertical="center"/>
    </xf>
    <xf numFmtId="0" fontId="3" fillId="0" borderId="64" xfId="0" applyFont="1" applyBorder="1">
      <alignment vertical="center"/>
    </xf>
    <xf numFmtId="0" fontId="12" fillId="0" borderId="58" xfId="0" applyFont="1" applyBorder="1">
      <alignment vertical="center"/>
    </xf>
    <xf numFmtId="0" fontId="3" fillId="0" borderId="7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1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38" fontId="15" fillId="0" borderId="0" xfId="1" applyFont="1" applyFill="1" applyBorder="1" applyAlignment="1"/>
    <xf numFmtId="0" fontId="18" fillId="0" borderId="25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right" vertical="center" wrapText="1"/>
    </xf>
    <xf numFmtId="0" fontId="11" fillId="4" borderId="1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38" fontId="15" fillId="0" borderId="0" xfId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horizontal="left" vertical="center"/>
    </xf>
    <xf numFmtId="0" fontId="11" fillId="4" borderId="102" xfId="0" applyFont="1" applyFill="1" applyBorder="1" applyAlignment="1">
      <alignment horizontal="left" vertical="center"/>
    </xf>
    <xf numFmtId="0" fontId="11" fillId="4" borderId="36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6" xfId="0" applyFont="1" applyFill="1" applyBorder="1" applyAlignment="1"/>
    <xf numFmtId="0" fontId="11" fillId="4" borderId="34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left" vertical="center"/>
    </xf>
    <xf numFmtId="183" fontId="11" fillId="0" borderId="59" xfId="0" applyNumberFormat="1" applyFont="1" applyFill="1" applyBorder="1" applyAlignment="1">
      <alignment horizontal="right" vertical="center"/>
    </xf>
    <xf numFmtId="183" fontId="11" fillId="0" borderId="110" xfId="0" applyNumberFormat="1" applyFont="1" applyFill="1" applyBorder="1" applyAlignment="1">
      <alignment horizontal="right" vertical="center"/>
    </xf>
    <xf numFmtId="183" fontId="11" fillId="0" borderId="41" xfId="0" applyNumberFormat="1" applyFont="1" applyFill="1" applyBorder="1" applyAlignment="1">
      <alignment horizontal="right" vertical="center"/>
    </xf>
    <xf numFmtId="183" fontId="11" fillId="0" borderId="42" xfId="0" applyNumberFormat="1" applyFont="1" applyFill="1" applyBorder="1" applyAlignment="1">
      <alignment horizontal="right" vertical="center"/>
    </xf>
    <xf numFmtId="183" fontId="11" fillId="0" borderId="40" xfId="0" applyNumberFormat="1" applyFont="1" applyFill="1" applyBorder="1" applyAlignment="1">
      <alignment horizontal="right" vertical="center"/>
    </xf>
    <xf numFmtId="183" fontId="11" fillId="0" borderId="43" xfId="0" applyNumberFormat="1" applyFont="1" applyFill="1" applyBorder="1" applyAlignment="1">
      <alignment horizontal="right" vertical="center"/>
    </xf>
    <xf numFmtId="183" fontId="11" fillId="0" borderId="5" xfId="1" applyNumberFormat="1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/>
    </xf>
    <xf numFmtId="183" fontId="11" fillId="0" borderId="61" xfId="0" applyNumberFormat="1" applyFont="1" applyFill="1" applyBorder="1" applyAlignment="1">
      <alignment horizontal="right" vertical="center"/>
    </xf>
    <xf numFmtId="183" fontId="11" fillId="0" borderId="111" xfId="0" applyNumberFormat="1" applyFont="1" applyFill="1" applyBorder="1" applyAlignment="1">
      <alignment horizontal="right" vertical="center"/>
    </xf>
    <xf numFmtId="183" fontId="11" fillId="0" borderId="45" xfId="0" applyNumberFormat="1" applyFont="1" applyFill="1" applyBorder="1" applyAlignment="1">
      <alignment horizontal="right" vertical="center"/>
    </xf>
    <xf numFmtId="183" fontId="11" fillId="0" borderId="46" xfId="0" applyNumberFormat="1" applyFont="1" applyFill="1" applyBorder="1" applyAlignment="1">
      <alignment horizontal="right" vertical="center"/>
    </xf>
    <xf numFmtId="183" fontId="11" fillId="0" borderId="44" xfId="0" applyNumberFormat="1" applyFont="1" applyFill="1" applyBorder="1" applyAlignment="1">
      <alignment horizontal="right" vertical="center"/>
    </xf>
    <xf numFmtId="183" fontId="11" fillId="0" borderId="47" xfId="0" applyNumberFormat="1" applyFont="1" applyFill="1" applyBorder="1" applyAlignment="1">
      <alignment horizontal="right" vertical="center"/>
    </xf>
    <xf numFmtId="183" fontId="11" fillId="0" borderId="53" xfId="1" applyNumberFormat="1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 wrapText="1"/>
    </xf>
    <xf numFmtId="183" fontId="11" fillId="0" borderId="47" xfId="1" applyNumberFormat="1" applyFont="1" applyFill="1" applyBorder="1" applyAlignment="1">
      <alignment horizontal="left" vertical="center"/>
    </xf>
    <xf numFmtId="0" fontId="11" fillId="0" borderId="51" xfId="0" applyFont="1" applyFill="1" applyBorder="1" applyAlignment="1">
      <alignment horizontal="left" vertical="center"/>
    </xf>
    <xf numFmtId="183" fontId="11" fillId="0" borderId="52" xfId="0" applyNumberFormat="1" applyFont="1" applyFill="1" applyBorder="1" applyAlignment="1">
      <alignment horizontal="right" vertical="center"/>
    </xf>
    <xf numFmtId="183" fontId="11" fillId="0" borderId="112" xfId="0" applyNumberFormat="1" applyFont="1" applyFill="1" applyBorder="1" applyAlignment="1">
      <alignment horizontal="right" vertical="center"/>
    </xf>
    <xf numFmtId="183" fontId="11" fillId="0" borderId="49" xfId="0" applyNumberFormat="1" applyFont="1" applyFill="1" applyBorder="1" applyAlignment="1">
      <alignment horizontal="right" vertical="center"/>
    </xf>
    <xf numFmtId="183" fontId="11" fillId="0" borderId="50" xfId="0" applyNumberFormat="1" applyFont="1" applyFill="1" applyBorder="1" applyAlignment="1">
      <alignment horizontal="right" vertical="center"/>
    </xf>
    <xf numFmtId="183" fontId="11" fillId="0" borderId="48" xfId="0" applyNumberFormat="1" applyFont="1" applyFill="1" applyBorder="1" applyAlignment="1">
      <alignment horizontal="right" vertical="center"/>
    </xf>
    <xf numFmtId="183" fontId="11" fillId="0" borderId="51" xfId="0" applyNumberFormat="1" applyFont="1" applyFill="1" applyBorder="1" applyAlignment="1">
      <alignment horizontal="right" vertical="center"/>
    </xf>
    <xf numFmtId="183" fontId="11" fillId="0" borderId="51" xfId="1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0" xfId="0" applyFont="1" applyAlignment="1"/>
    <xf numFmtId="0" fontId="11" fillId="0" borderId="0" xfId="0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/>
    <xf numFmtId="0" fontId="11" fillId="0" borderId="0" xfId="0" applyFont="1" applyFill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indent="1"/>
    </xf>
    <xf numFmtId="0" fontId="15" fillId="0" borderId="0" xfId="0" applyFont="1" applyFill="1" applyBorder="1" applyAlignment="1">
      <alignment horizontal="left" indent="1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vertical="center"/>
    </xf>
    <xf numFmtId="0" fontId="11" fillId="4" borderId="7" xfId="0" applyFont="1" applyFill="1" applyBorder="1" applyAlignment="1">
      <alignment shrinkToFit="1"/>
    </xf>
    <xf numFmtId="0" fontId="11" fillId="4" borderId="38" xfId="0" applyFont="1" applyFill="1" applyBorder="1" applyAlignment="1">
      <alignment shrinkToFit="1"/>
    </xf>
    <xf numFmtId="0" fontId="11" fillId="4" borderId="10" xfId="0" applyFont="1" applyFill="1" applyBorder="1" applyAlignment="1">
      <alignment horizontal="right" shrinkToFit="1"/>
    </xf>
    <xf numFmtId="0" fontId="11" fillId="4" borderId="1" xfId="0" applyFont="1" applyFill="1" applyBorder="1" applyAlignment="1">
      <alignment horizontal="center" shrinkToFit="1"/>
    </xf>
    <xf numFmtId="0" fontId="11" fillId="4" borderId="4" xfId="0" applyFont="1" applyFill="1" applyBorder="1" applyAlignment="1">
      <alignment horizontal="center" shrinkToFit="1"/>
    </xf>
    <xf numFmtId="0" fontId="11" fillId="4" borderId="37" xfId="0" applyFont="1" applyFill="1" applyBorder="1" applyAlignment="1">
      <alignment horizontal="center" shrinkToFit="1"/>
    </xf>
    <xf numFmtId="0" fontId="11" fillId="0" borderId="0" xfId="0" applyFont="1" applyBorder="1" applyAlignment="1">
      <alignment horizontal="center" shrinkToFit="1"/>
    </xf>
    <xf numFmtId="0" fontId="11" fillId="0" borderId="0" xfId="0" applyFont="1" applyAlignment="1">
      <alignment shrinkToFit="1"/>
    </xf>
    <xf numFmtId="0" fontId="11" fillId="4" borderId="8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 shrinkToFit="1"/>
    </xf>
    <xf numFmtId="0" fontId="11" fillId="4" borderId="77" xfId="0" applyFont="1" applyFill="1" applyBorder="1" applyAlignment="1">
      <alignment shrinkToFit="1"/>
    </xf>
    <xf numFmtId="0" fontId="11" fillId="4" borderId="5" xfId="0" applyFont="1" applyFill="1" applyBorder="1" applyAlignment="1">
      <alignment horizontal="center" shrinkToFit="1"/>
    </xf>
    <xf numFmtId="0" fontId="11" fillId="4" borderId="84" xfId="0" applyFont="1" applyFill="1" applyBorder="1" applyAlignment="1">
      <alignment horizontal="center" shrinkToFit="1"/>
    </xf>
    <xf numFmtId="0" fontId="11" fillId="0" borderId="7" xfId="0" applyFont="1" applyBorder="1" applyAlignment="1">
      <alignment horizontal="left" vertical="center"/>
    </xf>
    <xf numFmtId="0" fontId="11" fillId="0" borderId="38" xfId="0" applyFont="1" applyBorder="1" applyAlignment="1"/>
    <xf numFmtId="0" fontId="11" fillId="0" borderId="3" xfId="0" applyFont="1" applyBorder="1" applyAlignment="1"/>
    <xf numFmtId="176" fontId="20" fillId="3" borderId="1" xfId="0" applyNumberFormat="1" applyFont="1" applyFill="1" applyBorder="1" applyAlignment="1">
      <alignment shrinkToFit="1"/>
    </xf>
    <xf numFmtId="176" fontId="11" fillId="0" borderId="0" xfId="0" applyNumberFormat="1" applyFont="1" applyBorder="1" applyAlignment="1"/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77" xfId="0" applyFont="1" applyBorder="1" applyAlignment="1"/>
    <xf numFmtId="176" fontId="20" fillId="0" borderId="5" xfId="0" applyNumberFormat="1" applyFont="1" applyBorder="1" applyAlignment="1">
      <alignment shrinkToFit="1"/>
    </xf>
    <xf numFmtId="176" fontId="20" fillId="0" borderId="5" xfId="0" applyNumberFormat="1" applyFont="1" applyFill="1" applyBorder="1" applyAlignment="1">
      <alignment shrinkToFit="1"/>
    </xf>
    <xf numFmtId="176" fontId="20" fillId="0" borderId="6" xfId="0" applyNumberFormat="1" applyFont="1" applyBorder="1" applyAlignment="1">
      <alignment shrinkToFit="1"/>
    </xf>
    <xf numFmtId="0" fontId="11" fillId="0" borderId="5" xfId="0" applyFont="1" applyBorder="1" applyAlignment="1"/>
    <xf numFmtId="0" fontId="11" fillId="0" borderId="43" xfId="0" applyFont="1" applyBorder="1" applyAlignment="1"/>
    <xf numFmtId="176" fontId="20" fillId="0" borderId="43" xfId="0" applyNumberFormat="1" applyFont="1" applyBorder="1" applyAlignment="1">
      <alignment shrinkToFit="1"/>
    </xf>
    <xf numFmtId="176" fontId="20" fillId="3" borderId="43" xfId="0" applyNumberFormat="1" applyFont="1" applyFill="1" applyBorder="1" applyAlignment="1">
      <alignment shrinkToFit="1"/>
    </xf>
    <xf numFmtId="0" fontId="11" fillId="0" borderId="54" xfId="0" applyFont="1" applyBorder="1" applyAlignment="1"/>
    <xf numFmtId="176" fontId="20" fillId="0" borderId="54" xfId="0" applyNumberFormat="1" applyFont="1" applyBorder="1" applyAlignment="1">
      <alignment shrinkToFit="1"/>
    </xf>
    <xf numFmtId="176" fontId="20" fillId="3" borderId="54" xfId="0" applyNumberFormat="1" applyFont="1" applyFill="1" applyBorder="1" applyAlignment="1">
      <alignment shrinkToFit="1"/>
    </xf>
    <xf numFmtId="176" fontId="20" fillId="3" borderId="47" xfId="0" applyNumberFormat="1" applyFont="1" applyFill="1" applyBorder="1" applyAlignment="1">
      <alignment shrinkToFit="1"/>
    </xf>
    <xf numFmtId="0" fontId="11" fillId="0" borderId="47" xfId="0" applyFont="1" applyBorder="1" applyAlignment="1"/>
    <xf numFmtId="176" fontId="20" fillId="0" borderId="47" xfId="0" applyNumberFormat="1" applyFont="1" applyBorder="1" applyAlignment="1">
      <alignment shrinkToFit="1"/>
    </xf>
    <xf numFmtId="0" fontId="11" fillId="0" borderId="6" xfId="0" applyFont="1" applyBorder="1" applyAlignment="1"/>
    <xf numFmtId="0" fontId="11" fillId="0" borderId="6" xfId="0" applyFont="1" applyBorder="1" applyAlignment="1">
      <alignment horizontal="right"/>
    </xf>
    <xf numFmtId="176" fontId="20" fillId="3" borderId="6" xfId="0" applyNumberFormat="1" applyFont="1" applyFill="1" applyBorder="1" applyAlignment="1">
      <alignment shrinkToFit="1"/>
    </xf>
    <xf numFmtId="176" fontId="20" fillId="3" borderId="51" xfId="0" applyNumberFormat="1" applyFont="1" applyFill="1" applyBorder="1" applyAlignment="1">
      <alignment shrinkToFit="1"/>
    </xf>
    <xf numFmtId="176" fontId="20" fillId="0" borderId="43" xfId="0" applyNumberFormat="1" applyFont="1" applyFill="1" applyBorder="1" applyAlignment="1">
      <alignment shrinkToFit="1"/>
    </xf>
    <xf numFmtId="0" fontId="11" fillId="0" borderId="53" xfId="0" applyFont="1" applyBorder="1" applyAlignment="1"/>
    <xf numFmtId="176" fontId="20" fillId="0" borderId="53" xfId="0" applyNumberFormat="1" applyFont="1" applyBorder="1" applyAlignment="1">
      <alignment shrinkToFit="1"/>
    </xf>
    <xf numFmtId="176" fontId="20" fillId="3" borderId="5" xfId="0" applyNumberFormat="1" applyFont="1" applyFill="1" applyBorder="1" applyAlignment="1">
      <alignment shrinkToFit="1"/>
    </xf>
    <xf numFmtId="176" fontId="20" fillId="3" borderId="53" xfId="0" applyNumberFormat="1" applyFont="1" applyFill="1" applyBorder="1" applyAlignment="1">
      <alignment shrinkToFit="1"/>
    </xf>
    <xf numFmtId="0" fontId="11" fillId="0" borderId="9" xfId="0" applyFont="1" applyBorder="1" applyAlignment="1"/>
    <xf numFmtId="0" fontId="11" fillId="0" borderId="3" xfId="0" applyFont="1" applyBorder="1" applyAlignment="1">
      <alignment horizontal="right"/>
    </xf>
    <xf numFmtId="176" fontId="20" fillId="0" borderId="1" xfId="0" applyNumberFormat="1" applyFont="1" applyBorder="1" applyAlignment="1">
      <alignment shrinkToFit="1"/>
    </xf>
    <xf numFmtId="176" fontId="20" fillId="0" borderId="1" xfId="0" applyNumberFormat="1" applyFont="1" applyFill="1" applyBorder="1" applyAlignment="1">
      <alignment shrinkToFit="1"/>
    </xf>
    <xf numFmtId="0" fontId="11" fillId="0" borderId="4" xfId="0" applyFont="1" applyBorder="1" applyAlignment="1"/>
    <xf numFmtId="0" fontId="11" fillId="0" borderId="7" xfId="0" applyFont="1" applyBorder="1" applyAlignment="1"/>
    <xf numFmtId="0" fontId="11" fillId="0" borderId="10" xfId="0" applyFont="1" applyBorder="1" applyAlignment="1"/>
    <xf numFmtId="0" fontId="11" fillId="0" borderId="61" xfId="0" applyFont="1" applyBorder="1" applyAlignment="1"/>
    <xf numFmtId="0" fontId="11" fillId="0" borderId="62" xfId="0" applyFont="1" applyBorder="1" applyAlignment="1"/>
    <xf numFmtId="0" fontId="11" fillId="0" borderId="58" xfId="0" applyFont="1" applyBorder="1" applyAlignment="1"/>
    <xf numFmtId="0" fontId="11" fillId="0" borderId="64" xfId="0" applyFont="1" applyBorder="1" applyAlignment="1"/>
    <xf numFmtId="0" fontId="11" fillId="0" borderId="8" xfId="0" applyFont="1" applyBorder="1" applyAlignment="1"/>
    <xf numFmtId="0" fontId="11" fillId="0" borderId="11" xfId="0" applyFont="1" applyBorder="1" applyAlignment="1"/>
    <xf numFmtId="0" fontId="11" fillId="0" borderId="113" xfId="0" applyFont="1" applyBorder="1" applyAlignment="1">
      <alignment vertical="center"/>
    </xf>
    <xf numFmtId="0" fontId="11" fillId="0" borderId="114" xfId="0" applyFont="1" applyBorder="1" applyAlignment="1"/>
    <xf numFmtId="0" fontId="11" fillId="0" borderId="115" xfId="0" applyFont="1" applyBorder="1" applyAlignment="1"/>
    <xf numFmtId="176" fontId="20" fillId="0" borderId="116" xfId="0" applyNumberFormat="1" applyFont="1" applyBorder="1" applyAlignment="1">
      <alignment shrinkToFit="1"/>
    </xf>
    <xf numFmtId="176" fontId="20" fillId="3" borderId="116" xfId="0" applyNumberFormat="1" applyFont="1" applyFill="1" applyBorder="1" applyAlignment="1">
      <alignment shrinkToFit="1"/>
    </xf>
    <xf numFmtId="0" fontId="11" fillId="0" borderId="117" xfId="0" applyFont="1" applyBorder="1" applyAlignment="1"/>
    <xf numFmtId="0" fontId="11" fillId="0" borderId="118" xfId="0" applyFont="1" applyBorder="1" applyAlignment="1"/>
    <xf numFmtId="0" fontId="11" fillId="0" borderId="119" xfId="0" applyFont="1" applyBorder="1" applyAlignment="1">
      <alignment horizontal="right"/>
    </xf>
    <xf numFmtId="176" fontId="20" fillId="3" borderId="120" xfId="0" applyNumberFormat="1" applyFont="1" applyFill="1" applyBorder="1" applyAlignment="1">
      <alignment shrinkToFit="1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3" fillId="0" borderId="59" xfId="0" applyFont="1" applyFill="1" applyBorder="1">
      <alignment vertical="center"/>
    </xf>
    <xf numFmtId="0" fontId="3" fillId="0" borderId="74" xfId="0" applyFont="1" applyFill="1" applyBorder="1">
      <alignment vertical="center"/>
    </xf>
    <xf numFmtId="0" fontId="3" fillId="0" borderId="60" xfId="0" applyFont="1" applyFill="1" applyBorder="1">
      <alignment vertical="center"/>
    </xf>
    <xf numFmtId="176" fontId="7" fillId="0" borderId="40" xfId="0" applyNumberFormat="1" applyFont="1" applyFill="1" applyBorder="1">
      <alignment vertical="center"/>
    </xf>
    <xf numFmtId="176" fontId="7" fillId="0" borderId="41" xfId="0" applyNumberFormat="1" applyFont="1" applyFill="1" applyBorder="1">
      <alignment vertical="center"/>
    </xf>
    <xf numFmtId="0" fontId="3" fillId="0" borderId="61" xfId="0" applyFont="1" applyFill="1" applyBorder="1">
      <alignment vertical="center"/>
    </xf>
    <xf numFmtId="0" fontId="3" fillId="0" borderId="71" xfId="0" applyFont="1" applyFill="1" applyBorder="1">
      <alignment vertical="center"/>
    </xf>
    <xf numFmtId="0" fontId="3" fillId="0" borderId="62" xfId="0" applyFont="1" applyFill="1" applyBorder="1">
      <alignment vertical="center"/>
    </xf>
    <xf numFmtId="176" fontId="7" fillId="0" borderId="44" xfId="0" applyNumberFormat="1" applyFont="1" applyFill="1" applyBorder="1">
      <alignment vertical="center"/>
    </xf>
    <xf numFmtId="176" fontId="7" fillId="0" borderId="45" xfId="0" applyNumberFormat="1" applyFont="1" applyFill="1" applyBorder="1">
      <alignment vertical="center"/>
    </xf>
    <xf numFmtId="176" fontId="7" fillId="0" borderId="46" xfId="0" applyNumberFormat="1" applyFont="1" applyFill="1" applyBorder="1">
      <alignment vertical="center"/>
    </xf>
    <xf numFmtId="0" fontId="3" fillId="0" borderId="52" xfId="0" applyFont="1" applyFill="1" applyBorder="1">
      <alignment vertical="center"/>
    </xf>
    <xf numFmtId="0" fontId="3" fillId="0" borderId="73" xfId="0" applyFont="1" applyFill="1" applyBorder="1">
      <alignment vertical="center"/>
    </xf>
    <xf numFmtId="0" fontId="3" fillId="0" borderId="63" xfId="0" applyFont="1" applyFill="1" applyBorder="1">
      <alignment vertical="center"/>
    </xf>
    <xf numFmtId="176" fontId="7" fillId="0" borderId="48" xfId="0" applyNumberFormat="1" applyFont="1" applyFill="1" applyBorder="1">
      <alignment vertical="center"/>
    </xf>
    <xf numFmtId="176" fontId="7" fillId="0" borderId="49" xfId="0" applyNumberFormat="1" applyFont="1" applyFill="1" applyBorder="1">
      <alignment vertical="center"/>
    </xf>
    <xf numFmtId="176" fontId="7" fillId="0" borderId="50" xfId="0" applyNumberFormat="1" applyFont="1" applyFill="1" applyBorder="1">
      <alignment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center" shrinkToFit="1"/>
    </xf>
    <xf numFmtId="0" fontId="11" fillId="0" borderId="25" xfId="0" applyFont="1" applyFill="1" applyBorder="1" applyAlignment="1">
      <alignment horizontal="center" vertical="center"/>
    </xf>
    <xf numFmtId="38" fontId="11" fillId="0" borderId="25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shrinkToFit="1"/>
    </xf>
    <xf numFmtId="38" fontId="11" fillId="4" borderId="1" xfId="1" applyFont="1" applyFill="1" applyBorder="1" applyAlignment="1">
      <alignment horizontal="center" vertical="center"/>
    </xf>
    <xf numFmtId="38" fontId="11" fillId="4" borderId="3" xfId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shrinkToFit="1"/>
    </xf>
    <xf numFmtId="0" fontId="11" fillId="0" borderId="38" xfId="0" applyFont="1" applyFill="1" applyBorder="1" applyAlignment="1">
      <alignment horizontal="left"/>
    </xf>
    <xf numFmtId="38" fontId="11" fillId="0" borderId="10" xfId="1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justify" vertical="center" shrinkToFit="1"/>
    </xf>
    <xf numFmtId="183" fontId="20" fillId="3" borderId="1" xfId="0" applyNumberFormat="1" applyFont="1" applyFill="1" applyBorder="1" applyAlignment="1">
      <alignment horizontal="right" shrinkToFit="1"/>
    </xf>
    <xf numFmtId="183" fontId="11" fillId="0" borderId="1" xfId="1" applyNumberFormat="1" applyFont="1" applyFill="1" applyBorder="1" applyAlignment="1">
      <alignment horizontal="left" wrapText="1"/>
    </xf>
    <xf numFmtId="0" fontId="11" fillId="0" borderId="54" xfId="0" applyFont="1" applyBorder="1" applyAlignment="1">
      <alignment horizontal="justify" vertical="center" shrinkToFit="1"/>
    </xf>
    <xf numFmtId="183" fontId="20" fillId="0" borderId="5" xfId="0" applyNumberFormat="1" applyFont="1" applyFill="1" applyBorder="1" applyAlignment="1">
      <alignment horizontal="right" shrinkToFit="1"/>
    </xf>
    <xf numFmtId="183" fontId="20" fillId="3" borderId="43" xfId="0" applyNumberFormat="1" applyFont="1" applyFill="1" applyBorder="1" applyAlignment="1">
      <alignment horizontal="right" shrinkToFit="1"/>
    </xf>
    <xf numFmtId="183" fontId="11" fillId="0" borderId="77" xfId="1" applyNumberFormat="1" applyFont="1" applyFill="1" applyBorder="1" applyAlignment="1">
      <alignment horizontal="left" wrapText="1"/>
    </xf>
    <xf numFmtId="0" fontId="11" fillId="0" borderId="47" xfId="0" applyFont="1" applyBorder="1" applyAlignment="1">
      <alignment horizontal="justify" vertical="center" shrinkToFit="1"/>
    </xf>
    <xf numFmtId="183" fontId="20" fillId="0" borderId="47" xfId="0" applyNumberFormat="1" applyFont="1" applyFill="1" applyBorder="1" applyAlignment="1">
      <alignment horizontal="right" shrinkToFit="1"/>
    </xf>
    <xf numFmtId="183" fontId="20" fillId="3" borderId="47" xfId="0" applyNumberFormat="1" applyFont="1" applyFill="1" applyBorder="1" applyAlignment="1">
      <alignment horizontal="right" shrinkToFit="1"/>
    </xf>
    <xf numFmtId="183" fontId="11" fillId="0" borderId="62" xfId="1" applyNumberFormat="1" applyFont="1" applyFill="1" applyBorder="1" applyAlignment="1">
      <alignment horizontal="left"/>
    </xf>
    <xf numFmtId="0" fontId="21" fillId="0" borderId="47" xfId="0" applyFont="1" applyBorder="1" applyAlignment="1">
      <alignment horizontal="justify" vertical="center" shrinkToFit="1"/>
    </xf>
    <xf numFmtId="183" fontId="20" fillId="0" borderId="53" xfId="0" applyNumberFormat="1" applyFont="1" applyFill="1" applyBorder="1" applyAlignment="1">
      <alignment horizontal="right" shrinkToFit="1"/>
    </xf>
    <xf numFmtId="183" fontId="11" fillId="0" borderId="64" xfId="1" applyNumberFormat="1" applyFont="1" applyFill="1" applyBorder="1" applyAlignment="1">
      <alignment horizontal="left"/>
    </xf>
    <xf numFmtId="0" fontId="11" fillId="0" borderId="51" xfId="0" applyFont="1" applyBorder="1" applyAlignment="1">
      <alignment horizontal="justify" vertical="center" shrinkToFit="1"/>
    </xf>
    <xf numFmtId="183" fontId="20" fillId="0" borderId="51" xfId="0" applyNumberFormat="1" applyFont="1" applyFill="1" applyBorder="1" applyAlignment="1">
      <alignment horizontal="right" shrinkToFit="1"/>
    </xf>
    <xf numFmtId="183" fontId="20" fillId="3" borderId="51" xfId="0" applyNumberFormat="1" applyFont="1" applyFill="1" applyBorder="1" applyAlignment="1">
      <alignment horizontal="right" shrinkToFit="1"/>
    </xf>
    <xf numFmtId="183" fontId="11" fillId="0" borderId="63" xfId="1" applyNumberFormat="1" applyFont="1" applyFill="1" applyBorder="1" applyAlignment="1">
      <alignment horizontal="left"/>
    </xf>
    <xf numFmtId="183" fontId="11" fillId="0" borderId="47" xfId="1" applyNumberFormat="1" applyFont="1" applyFill="1" applyBorder="1" applyAlignment="1">
      <alignment horizontal="left" shrinkToFit="1"/>
    </xf>
    <xf numFmtId="0" fontId="11" fillId="0" borderId="9" xfId="0" applyFont="1" applyFill="1" applyBorder="1" applyAlignment="1">
      <alignment horizontal="left"/>
    </xf>
    <xf numFmtId="0" fontId="11" fillId="0" borderId="39" xfId="0" applyFont="1" applyBorder="1" applyAlignment="1">
      <alignment horizontal="center" vertical="center" shrinkToFit="1"/>
    </xf>
    <xf numFmtId="183" fontId="20" fillId="3" borderId="6" xfId="0" applyNumberFormat="1" applyFont="1" applyFill="1" applyBorder="1" applyAlignment="1">
      <alignment horizontal="right" shrinkToFit="1"/>
    </xf>
    <xf numFmtId="183" fontId="11" fillId="0" borderId="39" xfId="1" applyNumberFormat="1" applyFont="1" applyFill="1" applyBorder="1" applyAlignment="1">
      <alignment horizontal="left"/>
    </xf>
    <xf numFmtId="0" fontId="11" fillId="0" borderId="43" xfId="0" applyFont="1" applyBorder="1" applyAlignment="1">
      <alignment horizontal="justify" vertical="center" shrinkToFit="1"/>
    </xf>
    <xf numFmtId="183" fontId="20" fillId="0" borderId="43" xfId="0" applyNumberFormat="1" applyFont="1" applyFill="1" applyBorder="1" applyAlignment="1">
      <alignment horizontal="right" shrinkToFit="1"/>
    </xf>
    <xf numFmtId="183" fontId="11" fillId="0" borderId="60" xfId="1" applyNumberFormat="1" applyFont="1" applyFill="1" applyBorder="1" applyAlignment="1">
      <alignment horizontal="left" wrapText="1"/>
    </xf>
    <xf numFmtId="0" fontId="11" fillId="0" borderId="47" xfId="0" applyFont="1" applyBorder="1" applyAlignment="1">
      <alignment horizontal="left" vertical="center" indent="1" shrinkToFit="1"/>
    </xf>
    <xf numFmtId="183" fontId="11" fillId="0" borderId="77" xfId="1" applyNumberFormat="1" applyFont="1" applyFill="1" applyBorder="1" applyAlignment="1">
      <alignment horizontal="left"/>
    </xf>
    <xf numFmtId="0" fontId="11" fillId="0" borderId="121" xfId="0" applyFont="1" applyFill="1" applyBorder="1" applyAlignment="1">
      <alignment horizontal="left"/>
    </xf>
    <xf numFmtId="0" fontId="11" fillId="0" borderId="122" xfId="0" applyFont="1" applyBorder="1" applyAlignment="1">
      <alignment horizontal="center" vertical="center" shrinkToFit="1"/>
    </xf>
    <xf numFmtId="183" fontId="20" fillId="3" borderId="123" xfId="0" applyNumberFormat="1" applyFont="1" applyFill="1" applyBorder="1" applyAlignment="1">
      <alignment horizontal="right" shrinkToFit="1"/>
    </xf>
    <xf numFmtId="183" fontId="11" fillId="0" borderId="122" xfId="1" applyNumberFormat="1" applyFont="1" applyFill="1" applyBorder="1" applyAlignment="1">
      <alignment horizontal="left"/>
    </xf>
    <xf numFmtId="0" fontId="11" fillId="0" borderId="117" xfId="0" applyFont="1" applyFill="1" applyBorder="1" applyAlignment="1">
      <alignment horizontal="left" vertical="center" indent="1"/>
    </xf>
    <xf numFmtId="0" fontId="11" fillId="0" borderId="119" xfId="0" applyFont="1" applyFill="1" applyBorder="1" applyAlignment="1">
      <alignment horizontal="center" vertical="center"/>
    </xf>
    <xf numFmtId="183" fontId="20" fillId="3" borderId="120" xfId="0" applyNumberFormat="1" applyFont="1" applyFill="1" applyBorder="1" applyAlignment="1">
      <alignment horizontal="right" shrinkToFit="1"/>
    </xf>
    <xf numFmtId="38" fontId="11" fillId="0" borderId="124" xfId="1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 shrinkToFit="1"/>
    </xf>
    <xf numFmtId="0" fontId="21" fillId="0" borderId="0" xfId="0" applyFont="1" applyAlignment="1"/>
    <xf numFmtId="0" fontId="2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 shrinkToFit="1"/>
    </xf>
    <xf numFmtId="0" fontId="11" fillId="0" borderId="0" xfId="0" applyFont="1" applyFill="1" applyBorder="1" applyAlignment="1">
      <alignment horizontal="left" indent="1"/>
    </xf>
    <xf numFmtId="0" fontId="22" fillId="0" borderId="47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22" fillId="0" borderId="47" xfId="0" applyFont="1" applyBorder="1">
      <alignment vertical="center"/>
    </xf>
    <xf numFmtId="0" fontId="11" fillId="0" borderId="43" xfId="0" applyFont="1" applyBorder="1">
      <alignment vertical="center"/>
    </xf>
    <xf numFmtId="0" fontId="11" fillId="0" borderId="47" xfId="0" applyFont="1" applyBorder="1">
      <alignment vertical="center"/>
    </xf>
    <xf numFmtId="0" fontId="11" fillId="0" borderId="51" xfId="0" applyFont="1" applyBorder="1">
      <alignment vertical="center"/>
    </xf>
    <xf numFmtId="0" fontId="22" fillId="0" borderId="43" xfId="0" applyFont="1" applyBorder="1">
      <alignment vertical="center"/>
    </xf>
    <xf numFmtId="176" fontId="23" fillId="3" borderId="1" xfId="0" applyNumberFormat="1" applyFont="1" applyFill="1" applyBorder="1" applyAlignment="1">
      <alignment horizontal="center" vertical="center"/>
    </xf>
    <xf numFmtId="176" fontId="23" fillId="3" borderId="37" xfId="0" applyNumberFormat="1" applyFont="1" applyFill="1" applyBorder="1" applyAlignment="1">
      <alignment horizontal="center" vertical="center"/>
    </xf>
    <xf numFmtId="176" fontId="23" fillId="3" borderId="34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vertical="center"/>
    </xf>
    <xf numFmtId="176" fontId="23" fillId="3" borderId="43" xfId="0" applyNumberFormat="1" applyFont="1" applyFill="1" applyBorder="1" applyAlignment="1">
      <alignment vertical="center"/>
    </xf>
    <xf numFmtId="176" fontId="23" fillId="3" borderId="47" xfId="0" applyNumberFormat="1" applyFont="1" applyFill="1" applyBorder="1" applyAlignment="1">
      <alignment vertical="center"/>
    </xf>
    <xf numFmtId="176" fontId="23" fillId="3" borderId="51" xfId="0" applyNumberFormat="1" applyFont="1" applyFill="1" applyBorder="1" applyAlignment="1">
      <alignment vertical="center"/>
    </xf>
    <xf numFmtId="176" fontId="23" fillId="3" borderId="68" xfId="0" applyNumberFormat="1" applyFont="1" applyFill="1" applyBorder="1" applyAlignment="1">
      <alignment vertical="center"/>
    </xf>
    <xf numFmtId="176" fontId="23" fillId="3" borderId="30" xfId="0" applyNumberFormat="1" applyFont="1" applyFill="1" applyBorder="1" applyAlignment="1">
      <alignment vertical="center"/>
    </xf>
    <xf numFmtId="176" fontId="23" fillId="3" borderId="43" xfId="0" applyNumberFormat="1" applyFont="1" applyFill="1" applyBorder="1">
      <alignment vertical="center"/>
    </xf>
    <xf numFmtId="176" fontId="23" fillId="3" borderId="47" xfId="0" applyNumberFormat="1" applyFont="1" applyFill="1" applyBorder="1">
      <alignment vertical="center"/>
    </xf>
    <xf numFmtId="176" fontId="23" fillId="3" borderId="51" xfId="0" applyNumberFormat="1" applyFont="1" applyFill="1" applyBorder="1">
      <alignment vertical="center"/>
    </xf>
    <xf numFmtId="176" fontId="23" fillId="3" borderId="26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0" borderId="52" xfId="0" applyNumberFormat="1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176" fontId="3" fillId="0" borderId="61" xfId="0" applyNumberFormat="1" applyFont="1" applyBorder="1" applyAlignment="1">
      <alignment vertical="center"/>
    </xf>
    <xf numFmtId="176" fontId="3" fillId="0" borderId="62" xfId="0" applyNumberFormat="1" applyFont="1" applyBorder="1" applyAlignment="1">
      <alignment vertical="center"/>
    </xf>
    <xf numFmtId="176" fontId="3" fillId="0" borderId="58" xfId="0" applyNumberFormat="1" applyFont="1" applyBorder="1" applyAlignment="1">
      <alignment vertical="center"/>
    </xf>
    <xf numFmtId="176" fontId="3" fillId="0" borderId="64" xfId="0" applyNumberFormat="1" applyFont="1" applyBorder="1" applyAlignment="1">
      <alignment vertical="center"/>
    </xf>
    <xf numFmtId="176" fontId="3" fillId="0" borderId="27" xfId="0" quotePrefix="1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59" xfId="0" applyNumberFormat="1" applyFont="1" applyBorder="1" applyAlignment="1">
      <alignment vertical="center"/>
    </xf>
    <xf numFmtId="176" fontId="3" fillId="0" borderId="60" xfId="0" applyNumberFormat="1" applyFont="1" applyBorder="1" applyAlignment="1">
      <alignment vertical="center"/>
    </xf>
    <xf numFmtId="176" fontId="3" fillId="0" borderId="26" xfId="0" quotePrefix="1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2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26" xfId="0" quotePrefix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4" borderId="8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61" xfId="0" applyFont="1" applyBorder="1" applyAlignment="1">
      <alignment vertical="center"/>
    </xf>
    <xf numFmtId="0" fontId="3" fillId="0" borderId="7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176" fontId="3" fillId="4" borderId="4" xfId="0" applyNumberFormat="1" applyFont="1" applyFill="1" applyBorder="1" applyAlignment="1">
      <alignment horizontal="center" vertical="center"/>
    </xf>
    <xf numFmtId="176" fontId="3" fillId="4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3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77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7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8" xfId="0" quotePrefix="1" applyFont="1" applyBorder="1" applyAlignment="1">
      <alignment vertical="center"/>
    </xf>
    <xf numFmtId="0" fontId="3" fillId="0" borderId="79" xfId="0" quotePrefix="1" applyFont="1" applyBorder="1" applyAlignment="1">
      <alignment vertical="center"/>
    </xf>
    <xf numFmtId="0" fontId="3" fillId="0" borderId="81" xfId="0" applyFont="1" applyBorder="1" applyAlignment="1">
      <alignment vertical="center"/>
    </xf>
    <xf numFmtId="0" fontId="3" fillId="0" borderId="61" xfId="0" quotePrefix="1" applyFont="1" applyBorder="1">
      <alignment vertical="center"/>
    </xf>
    <xf numFmtId="0" fontId="3" fillId="0" borderId="71" xfId="0" quotePrefix="1" applyFont="1" applyBorder="1">
      <alignment vertical="center"/>
    </xf>
    <xf numFmtId="0" fontId="3" fillId="0" borderId="62" xfId="0" quotePrefix="1" applyFont="1" applyBorder="1">
      <alignment vertical="center"/>
    </xf>
    <xf numFmtId="0" fontId="3" fillId="0" borderId="73" xfId="0" applyFont="1" applyBorder="1">
      <alignment vertical="center"/>
    </xf>
    <xf numFmtId="0" fontId="3" fillId="0" borderId="59" xfId="0" quotePrefix="1" applyFont="1" applyBorder="1">
      <alignment vertical="center"/>
    </xf>
    <xf numFmtId="0" fontId="3" fillId="0" borderId="74" xfId="0" quotePrefix="1" applyFont="1" applyBorder="1">
      <alignment vertical="center"/>
    </xf>
    <xf numFmtId="0" fontId="3" fillId="0" borderId="60" xfId="0" quotePrefix="1" applyFont="1" applyBorder="1">
      <alignment vertical="center"/>
    </xf>
    <xf numFmtId="0" fontId="3" fillId="0" borderId="3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3" xfId="0" applyNumberFormat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11" fillId="4" borderId="4" xfId="1" applyFont="1" applyFill="1" applyBorder="1" applyAlignment="1">
      <alignment horizontal="center" vertical="center"/>
    </xf>
    <xf numFmtId="38" fontId="11" fillId="4" borderId="5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142874</xdr:rowOff>
    </xdr:from>
    <xdr:to>
      <xdr:col>12</xdr:col>
      <xdr:colOff>285750</xdr:colOff>
      <xdr:row>12</xdr:row>
      <xdr:rowOff>152399</xdr:rowOff>
    </xdr:to>
    <xdr:sp macro="" textlink="">
      <xdr:nvSpPr>
        <xdr:cNvPr id="2" name="テキスト ボックス 1"/>
        <xdr:cNvSpPr txBox="1"/>
      </xdr:nvSpPr>
      <xdr:spPr>
        <a:xfrm>
          <a:off x="2905125" y="1452562"/>
          <a:ext cx="4476750" cy="67627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1300"/>
            </a:lnSpc>
          </a:pP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修繕更新計画の提案に基づき、実施時期及び金額の考え方等について、各金額部分を適宜枠線で囲み説明書きを記載するなど、修繕更新計画表全体についての説明資料としてください。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46"/>
  <sheetViews>
    <sheetView showGridLines="0" tabSelected="1" view="pageBreakPreview" zoomScaleNormal="100" zoomScaleSheetLayoutView="100" workbookViewId="0"/>
  </sheetViews>
  <sheetFormatPr defaultRowHeight="12"/>
  <cols>
    <col min="1" max="1" width="1.7109375" style="1" customWidth="1"/>
    <col min="2" max="2" width="31.7109375" style="1" customWidth="1"/>
    <col min="3" max="4" width="14.7109375" style="1" customWidth="1"/>
    <col min="5" max="5" width="31.7109375" style="1" customWidth="1"/>
    <col min="6" max="6" width="1.7109375" style="1" customWidth="1"/>
    <col min="7" max="16384" width="9.140625" style="1"/>
  </cols>
  <sheetData>
    <row r="1" spans="2:5">
      <c r="B1" s="628" t="s">
        <v>0</v>
      </c>
      <c r="C1" s="628"/>
      <c r="D1" s="628"/>
      <c r="E1" s="628"/>
    </row>
    <row r="13" spans="2:5" ht="18.75">
      <c r="B13" s="627" t="s">
        <v>1</v>
      </c>
      <c r="C13" s="627"/>
      <c r="D13" s="627"/>
      <c r="E13" s="627"/>
    </row>
    <row r="14" spans="2:5" ht="18.75">
      <c r="B14" s="5"/>
      <c r="C14" s="5"/>
      <c r="D14" s="5"/>
      <c r="E14" s="5"/>
    </row>
    <row r="15" spans="2:5" ht="18.75">
      <c r="B15" s="627" t="s">
        <v>1242</v>
      </c>
      <c r="C15" s="627"/>
      <c r="D15" s="627"/>
      <c r="E15" s="627"/>
    </row>
    <row r="16" spans="2:5" ht="18.75">
      <c r="B16" s="627" t="s">
        <v>2</v>
      </c>
      <c r="C16" s="627"/>
      <c r="D16" s="627"/>
      <c r="E16" s="627"/>
    </row>
    <row r="43" spans="2:5" ht="17.25">
      <c r="B43" s="626" t="s">
        <v>3</v>
      </c>
      <c r="C43" s="626"/>
      <c r="D43" s="626"/>
      <c r="E43" s="626"/>
    </row>
    <row r="46" spans="2:5" ht="21.75" customHeight="1">
      <c r="C46" s="6" t="s">
        <v>4</v>
      </c>
      <c r="D46" s="7"/>
    </row>
  </sheetData>
  <customSheetViews>
    <customSheetView guid="{1E432D73-D559-4735-96E9-E42C2997E3E5}" showPageBreaks="1" showGridLines="0" printArea="1" view="pageBreakPreview">
      <selection activeCell="G9" sqref="G9"/>
      <pageMargins left="0.7" right="0.7" top="0.75" bottom="0.75" header="0.3" footer="0.3"/>
      <pageSetup paperSize="9" orientation="portrait" horizontalDpi="300" verticalDpi="300" r:id="rId1"/>
    </customSheetView>
  </customSheetViews>
  <mergeCells count="5">
    <mergeCell ref="B43:E43"/>
    <mergeCell ref="B15:E15"/>
    <mergeCell ref="B13:E13"/>
    <mergeCell ref="B16:E16"/>
    <mergeCell ref="B1:E1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B1:H292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16.140625" style="1" bestFit="1" customWidth="1"/>
    <col min="3" max="3" width="17.85546875" style="1" bestFit="1" customWidth="1"/>
    <col min="4" max="6" width="14.7109375" style="1" customWidth="1"/>
    <col min="7" max="8" width="14.85546875" style="1" customWidth="1"/>
    <col min="9" max="9" width="1.7109375" style="1" customWidth="1"/>
    <col min="10" max="16384" width="9.140625" style="1"/>
  </cols>
  <sheetData>
    <row r="1" spans="2:8">
      <c r="B1" s="628" t="s">
        <v>272</v>
      </c>
      <c r="C1" s="628"/>
      <c r="D1" s="628"/>
      <c r="E1" s="628"/>
      <c r="F1" s="628"/>
      <c r="G1" s="628"/>
      <c r="H1" s="628"/>
    </row>
    <row r="2" spans="2:8" ht="19.5">
      <c r="B2" s="629" t="s">
        <v>154</v>
      </c>
      <c r="C2" s="629"/>
      <c r="D2" s="629"/>
      <c r="E2" s="629"/>
      <c r="F2" s="629"/>
      <c r="G2" s="629"/>
    </row>
    <row r="3" spans="2:8" ht="14.25">
      <c r="B3" s="64" t="s">
        <v>192</v>
      </c>
      <c r="C3" s="64"/>
      <c r="H3" s="63" t="s">
        <v>43</v>
      </c>
    </row>
    <row r="4" spans="2:8" ht="23.25" customHeight="1">
      <c r="B4" s="651" t="s">
        <v>179</v>
      </c>
      <c r="C4" s="652" t="s">
        <v>180</v>
      </c>
      <c r="D4" s="648" t="s">
        <v>1257</v>
      </c>
      <c r="E4" s="649"/>
      <c r="F4" s="650"/>
      <c r="G4" s="695" t="s">
        <v>1509</v>
      </c>
      <c r="H4" s="696"/>
    </row>
    <row r="5" spans="2:8">
      <c r="B5" s="651"/>
      <c r="C5" s="694"/>
      <c r="D5" s="648" t="s">
        <v>1258</v>
      </c>
      <c r="E5" s="650"/>
      <c r="F5" s="371" t="s">
        <v>1140</v>
      </c>
      <c r="G5" s="371" t="s">
        <v>1258</v>
      </c>
      <c r="H5" s="371" t="s">
        <v>1140</v>
      </c>
    </row>
    <row r="6" spans="2:8" ht="13.5">
      <c r="B6" s="651"/>
      <c r="C6" s="654"/>
      <c r="D6" s="68" t="s">
        <v>197</v>
      </c>
      <c r="E6" s="68" t="s">
        <v>198</v>
      </c>
      <c r="F6" s="132">
        <v>1.25</v>
      </c>
      <c r="G6" s="132">
        <v>0.5</v>
      </c>
      <c r="H6" s="132">
        <v>0.5</v>
      </c>
    </row>
    <row r="7" spans="2:8" ht="13.5">
      <c r="B7" s="30" t="s">
        <v>153</v>
      </c>
      <c r="C7" s="48" t="s">
        <v>182</v>
      </c>
      <c r="D7" s="53">
        <v>37200</v>
      </c>
      <c r="E7" s="53"/>
      <c r="F7" s="129">
        <f>IF(E7&gt;=10000,ROUNDDOWN(E7*F$6,-2),ROUNDDOWN(E7*F$6,-1))</f>
        <v>0</v>
      </c>
      <c r="G7" s="129">
        <f>IF(E7&gt;=10000,ROUNDDOWN(E7*G$6,-2),ROUNDDOWN(E7*G$6,-1))</f>
        <v>0</v>
      </c>
      <c r="H7" s="622">
        <f>IF(F7&gt;=10000,ROUNDDOWN(F7*H$6,-2),ROUNDDOWN(F7*H$6,-1))</f>
        <v>0</v>
      </c>
    </row>
    <row r="8" spans="2:8" ht="13.5">
      <c r="B8" s="22"/>
      <c r="C8" s="49" t="s">
        <v>183</v>
      </c>
      <c r="D8" s="54">
        <v>62000</v>
      </c>
      <c r="E8" s="54"/>
      <c r="F8" s="130">
        <f t="shared" ref="F8:F38" si="0">IF(E8&gt;=10000,ROUNDDOWN(E8*F$6,-2),ROUNDDOWN(E8*F$6,-1))</f>
        <v>0</v>
      </c>
      <c r="G8" s="130">
        <f t="shared" ref="G8:G38" si="1">IF(E8&gt;=10000,ROUNDDOWN(E8*G$6,-2),ROUNDDOWN(E8*G$6,-1))</f>
        <v>0</v>
      </c>
      <c r="H8" s="623">
        <f t="shared" ref="H8:H38" si="2">IF(F8&gt;=10000,ROUNDDOWN(F8*H$6,-2),ROUNDDOWN(F8*H$6,-1))</f>
        <v>0</v>
      </c>
    </row>
    <row r="9" spans="2:8" ht="13.5">
      <c r="B9" s="22"/>
      <c r="C9" s="49" t="s">
        <v>184</v>
      </c>
      <c r="D9" s="54">
        <v>74400</v>
      </c>
      <c r="E9" s="54"/>
      <c r="F9" s="130">
        <f t="shared" si="0"/>
        <v>0</v>
      </c>
      <c r="G9" s="130">
        <f t="shared" si="1"/>
        <v>0</v>
      </c>
      <c r="H9" s="623">
        <f t="shared" si="2"/>
        <v>0</v>
      </c>
    </row>
    <row r="10" spans="2:8" ht="13.5">
      <c r="B10" s="24"/>
      <c r="C10" s="50" t="s">
        <v>185</v>
      </c>
      <c r="D10" s="55">
        <v>164900</v>
      </c>
      <c r="E10" s="55"/>
      <c r="F10" s="131">
        <f t="shared" si="0"/>
        <v>0</v>
      </c>
      <c r="G10" s="131">
        <f t="shared" si="1"/>
        <v>0</v>
      </c>
      <c r="H10" s="624">
        <f t="shared" si="2"/>
        <v>0</v>
      </c>
    </row>
    <row r="11" spans="2:8" ht="13.5">
      <c r="B11" s="30" t="s">
        <v>157</v>
      </c>
      <c r="C11" s="48" t="s">
        <v>182</v>
      </c>
      <c r="D11" s="53">
        <v>10500</v>
      </c>
      <c r="E11" s="53"/>
      <c r="F11" s="129">
        <f t="shared" si="0"/>
        <v>0</v>
      </c>
      <c r="G11" s="129">
        <f>IF(E11&gt;=10000,ROUNDDOWN(E11*G$6,-2),ROUNDDOWN(E11*G$6,-1))</f>
        <v>0</v>
      </c>
      <c r="H11" s="622">
        <f t="shared" si="2"/>
        <v>0</v>
      </c>
    </row>
    <row r="12" spans="2:8" ht="13.5">
      <c r="B12" s="22"/>
      <c r="C12" s="49" t="s">
        <v>183</v>
      </c>
      <c r="D12" s="54">
        <v>17500</v>
      </c>
      <c r="E12" s="54"/>
      <c r="F12" s="130">
        <f t="shared" si="0"/>
        <v>0</v>
      </c>
      <c r="G12" s="130">
        <f t="shared" si="1"/>
        <v>0</v>
      </c>
      <c r="H12" s="623">
        <f t="shared" si="2"/>
        <v>0</v>
      </c>
    </row>
    <row r="13" spans="2:8" ht="13.5">
      <c r="B13" s="22"/>
      <c r="C13" s="49" t="s">
        <v>184</v>
      </c>
      <c r="D13" s="54">
        <v>21000</v>
      </c>
      <c r="E13" s="54"/>
      <c r="F13" s="130">
        <f t="shared" si="0"/>
        <v>0</v>
      </c>
      <c r="G13" s="130">
        <f t="shared" si="1"/>
        <v>0</v>
      </c>
      <c r="H13" s="623">
        <f t="shared" si="2"/>
        <v>0</v>
      </c>
    </row>
    <row r="14" spans="2:8" ht="13.5">
      <c r="B14" s="24"/>
      <c r="C14" s="50" t="s">
        <v>185</v>
      </c>
      <c r="D14" s="55">
        <v>46500</v>
      </c>
      <c r="E14" s="55"/>
      <c r="F14" s="131">
        <f t="shared" si="0"/>
        <v>0</v>
      </c>
      <c r="G14" s="131">
        <f t="shared" si="1"/>
        <v>0</v>
      </c>
      <c r="H14" s="624">
        <f>IF(F14&gt;=10000,ROUNDDOWN(F14*H$6,-2),ROUNDDOWN(F14*H$6,-1))</f>
        <v>0</v>
      </c>
    </row>
    <row r="15" spans="2:8" ht="13.5">
      <c r="B15" s="30" t="s">
        <v>158</v>
      </c>
      <c r="C15" s="48" t="s">
        <v>182</v>
      </c>
      <c r="D15" s="53">
        <v>7200</v>
      </c>
      <c r="E15" s="53"/>
      <c r="F15" s="129">
        <f t="shared" si="0"/>
        <v>0</v>
      </c>
      <c r="G15" s="129">
        <f t="shared" si="1"/>
        <v>0</v>
      </c>
      <c r="H15" s="622">
        <f>IF(F15&gt;=10000,ROUNDDOWN(F15*H$6,-2),ROUNDDOWN(F15*H$6,-1))</f>
        <v>0</v>
      </c>
    </row>
    <row r="16" spans="2:8" ht="13.5">
      <c r="B16" s="22"/>
      <c r="C16" s="49" t="s">
        <v>183</v>
      </c>
      <c r="D16" s="54">
        <v>12000</v>
      </c>
      <c r="E16" s="54"/>
      <c r="F16" s="130">
        <f t="shared" si="0"/>
        <v>0</v>
      </c>
      <c r="G16" s="130">
        <f t="shared" si="1"/>
        <v>0</v>
      </c>
      <c r="H16" s="623">
        <f t="shared" si="2"/>
        <v>0</v>
      </c>
    </row>
    <row r="17" spans="2:8" ht="13.5">
      <c r="B17" s="22"/>
      <c r="C17" s="49" t="s">
        <v>184</v>
      </c>
      <c r="D17" s="54">
        <v>14400</v>
      </c>
      <c r="E17" s="54"/>
      <c r="F17" s="130">
        <f t="shared" si="0"/>
        <v>0</v>
      </c>
      <c r="G17" s="130">
        <f t="shared" si="1"/>
        <v>0</v>
      </c>
      <c r="H17" s="623">
        <f t="shared" si="2"/>
        <v>0</v>
      </c>
    </row>
    <row r="18" spans="2:8" ht="13.5">
      <c r="B18" s="24"/>
      <c r="C18" s="50" t="s">
        <v>185</v>
      </c>
      <c r="D18" s="55">
        <v>31900</v>
      </c>
      <c r="E18" s="55"/>
      <c r="F18" s="131">
        <f t="shared" si="0"/>
        <v>0</v>
      </c>
      <c r="G18" s="131">
        <f t="shared" si="1"/>
        <v>0</v>
      </c>
      <c r="H18" s="624">
        <f t="shared" si="2"/>
        <v>0</v>
      </c>
    </row>
    <row r="19" spans="2:8" ht="13.5">
      <c r="B19" s="48" t="s">
        <v>159</v>
      </c>
      <c r="C19" s="112" t="s">
        <v>181</v>
      </c>
      <c r="D19" s="53">
        <v>740</v>
      </c>
      <c r="E19" s="53"/>
      <c r="F19" s="129">
        <f t="shared" si="0"/>
        <v>0</v>
      </c>
      <c r="G19" s="129">
        <f t="shared" si="1"/>
        <v>0</v>
      </c>
      <c r="H19" s="622">
        <f t="shared" si="2"/>
        <v>0</v>
      </c>
    </row>
    <row r="20" spans="2:8" ht="13.5">
      <c r="B20" s="49" t="s">
        <v>160</v>
      </c>
      <c r="C20" s="113" t="s">
        <v>181</v>
      </c>
      <c r="D20" s="54">
        <v>350</v>
      </c>
      <c r="E20" s="54"/>
      <c r="F20" s="130">
        <f t="shared" si="0"/>
        <v>0</v>
      </c>
      <c r="G20" s="130">
        <f t="shared" si="1"/>
        <v>0</v>
      </c>
      <c r="H20" s="623">
        <f t="shared" si="2"/>
        <v>0</v>
      </c>
    </row>
    <row r="21" spans="2:8" ht="13.5">
      <c r="B21" s="50" t="s">
        <v>161</v>
      </c>
      <c r="C21" s="114" t="s">
        <v>181</v>
      </c>
      <c r="D21" s="55">
        <v>350</v>
      </c>
      <c r="E21" s="55"/>
      <c r="F21" s="131">
        <f t="shared" si="0"/>
        <v>0</v>
      </c>
      <c r="G21" s="131">
        <f t="shared" si="1"/>
        <v>0</v>
      </c>
      <c r="H21" s="624">
        <f t="shared" si="2"/>
        <v>0</v>
      </c>
    </row>
    <row r="22" spans="2:8" ht="13.5">
      <c r="B22" s="48" t="s">
        <v>162</v>
      </c>
      <c r="C22" s="112" t="s">
        <v>181</v>
      </c>
      <c r="D22" s="53">
        <v>480</v>
      </c>
      <c r="E22" s="53"/>
      <c r="F22" s="129">
        <f t="shared" si="0"/>
        <v>0</v>
      </c>
      <c r="G22" s="129">
        <f t="shared" si="1"/>
        <v>0</v>
      </c>
      <c r="H22" s="622">
        <f t="shared" si="2"/>
        <v>0</v>
      </c>
    </row>
    <row r="23" spans="2:8" ht="13.5">
      <c r="B23" s="49" t="s">
        <v>163</v>
      </c>
      <c r="C23" s="113" t="s">
        <v>181</v>
      </c>
      <c r="D23" s="54">
        <v>290</v>
      </c>
      <c r="E23" s="54"/>
      <c r="F23" s="130">
        <f t="shared" si="0"/>
        <v>0</v>
      </c>
      <c r="G23" s="130">
        <f t="shared" si="1"/>
        <v>0</v>
      </c>
      <c r="H23" s="623">
        <f t="shared" si="2"/>
        <v>0</v>
      </c>
    </row>
    <row r="24" spans="2:8" ht="13.5">
      <c r="B24" s="50" t="s">
        <v>164</v>
      </c>
      <c r="C24" s="114" t="s">
        <v>181</v>
      </c>
      <c r="D24" s="55">
        <v>290</v>
      </c>
      <c r="E24" s="55"/>
      <c r="F24" s="131">
        <f t="shared" si="0"/>
        <v>0</v>
      </c>
      <c r="G24" s="131">
        <f t="shared" si="1"/>
        <v>0</v>
      </c>
      <c r="H24" s="624">
        <f t="shared" si="2"/>
        <v>0</v>
      </c>
    </row>
    <row r="25" spans="2:8" ht="13.5">
      <c r="B25" s="48" t="s">
        <v>165</v>
      </c>
      <c r="C25" s="112" t="s">
        <v>181</v>
      </c>
      <c r="D25" s="53">
        <v>1950</v>
      </c>
      <c r="E25" s="53"/>
      <c r="F25" s="129">
        <f t="shared" si="0"/>
        <v>0</v>
      </c>
      <c r="G25" s="129">
        <f t="shared" si="1"/>
        <v>0</v>
      </c>
      <c r="H25" s="622">
        <f t="shared" si="2"/>
        <v>0</v>
      </c>
    </row>
    <row r="26" spans="2:8" ht="13.5">
      <c r="B26" s="49" t="s">
        <v>166</v>
      </c>
      <c r="C26" s="113" t="s">
        <v>181</v>
      </c>
      <c r="D26" s="54">
        <v>970</v>
      </c>
      <c r="E26" s="54"/>
      <c r="F26" s="130">
        <f t="shared" si="0"/>
        <v>0</v>
      </c>
      <c r="G26" s="130">
        <f t="shared" si="1"/>
        <v>0</v>
      </c>
      <c r="H26" s="623">
        <f t="shared" si="2"/>
        <v>0</v>
      </c>
    </row>
    <row r="27" spans="2:8" ht="13.5">
      <c r="B27" s="50" t="s">
        <v>167</v>
      </c>
      <c r="C27" s="114" t="s">
        <v>181</v>
      </c>
      <c r="D27" s="55">
        <v>480</v>
      </c>
      <c r="E27" s="55"/>
      <c r="F27" s="131">
        <f t="shared" si="0"/>
        <v>0</v>
      </c>
      <c r="G27" s="131">
        <f t="shared" si="1"/>
        <v>0</v>
      </c>
      <c r="H27" s="624">
        <f t="shared" si="2"/>
        <v>0</v>
      </c>
    </row>
    <row r="28" spans="2:8" ht="13.5">
      <c r="B28" s="48" t="s">
        <v>168</v>
      </c>
      <c r="C28" s="112" t="s">
        <v>181</v>
      </c>
      <c r="D28" s="53">
        <v>810</v>
      </c>
      <c r="E28" s="53"/>
      <c r="F28" s="129">
        <f t="shared" si="0"/>
        <v>0</v>
      </c>
      <c r="G28" s="129">
        <f t="shared" si="1"/>
        <v>0</v>
      </c>
      <c r="H28" s="622">
        <f>IF(F28&gt;=10000,ROUNDDOWN(F28*H$6,-2),ROUNDDOWN(F28*H$6,-1))</f>
        <v>0</v>
      </c>
    </row>
    <row r="29" spans="2:8" ht="13.5">
      <c r="B29" s="49" t="s">
        <v>169</v>
      </c>
      <c r="C29" s="113" t="s">
        <v>181</v>
      </c>
      <c r="D29" s="54">
        <v>810</v>
      </c>
      <c r="E29" s="54"/>
      <c r="F29" s="130">
        <f t="shared" si="0"/>
        <v>0</v>
      </c>
      <c r="G29" s="130">
        <f t="shared" si="1"/>
        <v>0</v>
      </c>
      <c r="H29" s="623">
        <f t="shared" si="2"/>
        <v>0</v>
      </c>
    </row>
    <row r="30" spans="2:8" ht="13.5">
      <c r="B30" s="49" t="s">
        <v>170</v>
      </c>
      <c r="C30" s="113" t="s">
        <v>181</v>
      </c>
      <c r="D30" s="54">
        <v>240</v>
      </c>
      <c r="E30" s="54"/>
      <c r="F30" s="130">
        <f t="shared" si="0"/>
        <v>0</v>
      </c>
      <c r="G30" s="130">
        <f t="shared" si="1"/>
        <v>0</v>
      </c>
      <c r="H30" s="623">
        <f t="shared" si="2"/>
        <v>0</v>
      </c>
    </row>
    <row r="31" spans="2:8" ht="13.5">
      <c r="B31" s="49" t="s">
        <v>171</v>
      </c>
      <c r="C31" s="113" t="s">
        <v>181</v>
      </c>
      <c r="D31" s="54">
        <v>240</v>
      </c>
      <c r="E31" s="54"/>
      <c r="F31" s="130">
        <f t="shared" si="0"/>
        <v>0</v>
      </c>
      <c r="G31" s="130">
        <f t="shared" si="1"/>
        <v>0</v>
      </c>
      <c r="H31" s="623">
        <f t="shared" si="2"/>
        <v>0</v>
      </c>
    </row>
    <row r="32" spans="2:8" ht="13.5">
      <c r="B32" s="49" t="s">
        <v>172</v>
      </c>
      <c r="C32" s="113" t="s">
        <v>181</v>
      </c>
      <c r="D32" s="54">
        <v>110</v>
      </c>
      <c r="E32" s="54"/>
      <c r="F32" s="130">
        <f t="shared" si="0"/>
        <v>0</v>
      </c>
      <c r="G32" s="130">
        <f t="shared" si="1"/>
        <v>0</v>
      </c>
      <c r="H32" s="623">
        <f t="shared" si="2"/>
        <v>0</v>
      </c>
    </row>
    <row r="33" spans="2:8" ht="13.5">
      <c r="B33" s="50" t="s">
        <v>173</v>
      </c>
      <c r="C33" s="114" t="s">
        <v>181</v>
      </c>
      <c r="D33" s="55">
        <v>110</v>
      </c>
      <c r="E33" s="55"/>
      <c r="F33" s="131">
        <f t="shared" si="0"/>
        <v>0</v>
      </c>
      <c r="G33" s="131">
        <f t="shared" si="1"/>
        <v>0</v>
      </c>
      <c r="H33" s="624">
        <f t="shared" si="2"/>
        <v>0</v>
      </c>
    </row>
    <row r="34" spans="2:8" ht="13.5">
      <c r="B34" s="48" t="s">
        <v>174</v>
      </c>
      <c r="C34" s="112" t="s">
        <v>181</v>
      </c>
      <c r="D34" s="53">
        <v>400</v>
      </c>
      <c r="E34" s="53"/>
      <c r="F34" s="129">
        <f t="shared" si="0"/>
        <v>0</v>
      </c>
      <c r="G34" s="129">
        <f t="shared" si="1"/>
        <v>0</v>
      </c>
      <c r="H34" s="622">
        <f t="shared" si="2"/>
        <v>0</v>
      </c>
    </row>
    <row r="35" spans="2:8" ht="13.5">
      <c r="B35" s="50" t="s">
        <v>175</v>
      </c>
      <c r="C35" s="114" t="s">
        <v>181</v>
      </c>
      <c r="D35" s="55">
        <v>240</v>
      </c>
      <c r="E35" s="55"/>
      <c r="F35" s="131">
        <f t="shared" si="0"/>
        <v>0</v>
      </c>
      <c r="G35" s="131">
        <f t="shared" si="1"/>
        <v>0</v>
      </c>
      <c r="H35" s="624">
        <f t="shared" si="2"/>
        <v>0</v>
      </c>
    </row>
    <row r="36" spans="2:8" ht="13.5">
      <c r="B36" s="48" t="s">
        <v>176</v>
      </c>
      <c r="C36" s="112" t="s">
        <v>181</v>
      </c>
      <c r="D36" s="53">
        <v>440</v>
      </c>
      <c r="E36" s="53"/>
      <c r="F36" s="129">
        <f t="shared" si="0"/>
        <v>0</v>
      </c>
      <c r="G36" s="129">
        <f t="shared" si="1"/>
        <v>0</v>
      </c>
      <c r="H36" s="622">
        <f t="shared" si="2"/>
        <v>0</v>
      </c>
    </row>
    <row r="37" spans="2:8" ht="13.5">
      <c r="B37" s="49" t="s">
        <v>177</v>
      </c>
      <c r="C37" s="113" t="s">
        <v>181</v>
      </c>
      <c r="D37" s="54">
        <v>270</v>
      </c>
      <c r="E37" s="54"/>
      <c r="F37" s="130">
        <f t="shared" si="0"/>
        <v>0</v>
      </c>
      <c r="G37" s="130">
        <f t="shared" si="1"/>
        <v>0</v>
      </c>
      <c r="H37" s="623">
        <f t="shared" si="2"/>
        <v>0</v>
      </c>
    </row>
    <row r="38" spans="2:8" ht="13.5">
      <c r="B38" s="50" t="s">
        <v>178</v>
      </c>
      <c r="C38" s="114" t="s">
        <v>181</v>
      </c>
      <c r="D38" s="55">
        <v>290</v>
      </c>
      <c r="E38" s="55"/>
      <c r="F38" s="131">
        <f t="shared" si="0"/>
        <v>0</v>
      </c>
      <c r="G38" s="131">
        <f t="shared" si="1"/>
        <v>0</v>
      </c>
      <c r="H38" s="624">
        <f t="shared" si="2"/>
        <v>0</v>
      </c>
    </row>
    <row r="39" spans="2:8" ht="13.5">
      <c r="B39" s="50" t="s">
        <v>193</v>
      </c>
      <c r="C39" s="114" t="s">
        <v>1292</v>
      </c>
      <c r="D39" s="339" t="s">
        <v>822</v>
      </c>
      <c r="E39" s="55"/>
      <c r="F39" s="135"/>
      <c r="G39" s="374"/>
      <c r="H39" s="374"/>
    </row>
    <row r="40" spans="2:8" ht="13.5">
      <c r="B40" s="65" t="s">
        <v>1138</v>
      </c>
      <c r="C40" s="123"/>
      <c r="D40" s="116"/>
      <c r="E40" s="116"/>
      <c r="F40" s="136"/>
      <c r="G40" s="136"/>
      <c r="H40" s="136"/>
    </row>
    <row r="41" spans="2:8" ht="13.5">
      <c r="B41" s="65" t="s">
        <v>199</v>
      </c>
      <c r="C41" s="123"/>
      <c r="D41" s="116"/>
      <c r="E41" s="116"/>
      <c r="F41" s="136"/>
      <c r="G41" s="136"/>
      <c r="H41" s="136"/>
    </row>
    <row r="42" spans="2:8" ht="13.5">
      <c r="B42" s="65" t="s">
        <v>1279</v>
      </c>
      <c r="C42" s="123"/>
      <c r="D42" s="116"/>
      <c r="E42" s="116"/>
      <c r="F42" s="136"/>
      <c r="G42" s="136"/>
      <c r="H42" s="136"/>
    </row>
    <row r="43" spans="2:8" ht="13.5">
      <c r="B43" s="65" t="s">
        <v>1277</v>
      </c>
      <c r="C43" s="123"/>
      <c r="D43" s="116"/>
      <c r="E43" s="116"/>
      <c r="F43" s="136"/>
      <c r="G43" s="136"/>
      <c r="H43" s="136"/>
    </row>
    <row r="44" spans="2:8" ht="13.5">
      <c r="B44" s="65" t="s">
        <v>1260</v>
      </c>
      <c r="C44" s="123"/>
      <c r="D44" s="116"/>
      <c r="E44" s="116"/>
      <c r="F44" s="136"/>
      <c r="G44" s="136"/>
      <c r="H44" s="136"/>
    </row>
    <row r="45" spans="2:8" ht="13.5">
      <c r="B45" s="65" t="s">
        <v>1278</v>
      </c>
      <c r="C45" s="123"/>
      <c r="D45" s="116"/>
      <c r="E45" s="116"/>
      <c r="F45" s="136"/>
      <c r="G45" s="136"/>
      <c r="H45" s="136"/>
    </row>
    <row r="46" spans="2:8" ht="13.5">
      <c r="B46" s="65" t="s">
        <v>815</v>
      </c>
      <c r="C46" s="123"/>
      <c r="D46" s="116"/>
      <c r="E46" s="116"/>
      <c r="F46" s="136"/>
      <c r="G46" s="136"/>
    </row>
    <row r="47" spans="2:8" ht="13.5">
      <c r="B47" s="65"/>
      <c r="C47" s="123"/>
      <c r="D47" s="116"/>
      <c r="E47" s="116"/>
      <c r="F47" s="136"/>
      <c r="G47" s="136"/>
    </row>
    <row r="48" spans="2:8" ht="18" customHeight="1">
      <c r="G48" s="3" t="s">
        <v>4</v>
      </c>
      <c r="H48" s="3"/>
    </row>
    <row r="49" spans="2:7" ht="13.5">
      <c r="B49" s="65"/>
      <c r="C49" s="123"/>
      <c r="D49" s="116"/>
      <c r="E49" s="116"/>
      <c r="F49" s="136"/>
      <c r="G49" s="136"/>
    </row>
    <row r="50" spans="2:7" ht="14.25">
      <c r="B50" s="64" t="s">
        <v>203</v>
      </c>
      <c r="C50" s="64"/>
    </row>
    <row r="51" spans="2:7" ht="14.25">
      <c r="B51" s="64" t="s">
        <v>1261</v>
      </c>
      <c r="C51" s="64"/>
      <c r="G51" s="63" t="s">
        <v>43</v>
      </c>
    </row>
    <row r="52" spans="2:7">
      <c r="B52" s="651" t="s">
        <v>179</v>
      </c>
      <c r="C52" s="652" t="s">
        <v>180</v>
      </c>
      <c r="D52" s="51" t="s">
        <v>194</v>
      </c>
      <c r="E52" s="652" t="s">
        <v>195</v>
      </c>
      <c r="F52" s="650"/>
      <c r="G52" s="51" t="s">
        <v>201</v>
      </c>
    </row>
    <row r="53" spans="2:7">
      <c r="B53" s="651"/>
      <c r="C53" s="694"/>
      <c r="D53" s="128" t="s">
        <v>200</v>
      </c>
      <c r="E53" s="103"/>
      <c r="F53" s="68" t="s">
        <v>196</v>
      </c>
      <c r="G53" s="52"/>
    </row>
    <row r="54" spans="2:7" ht="13.5">
      <c r="B54" s="30" t="s">
        <v>153</v>
      </c>
      <c r="C54" s="48" t="s">
        <v>182</v>
      </c>
      <c r="D54" s="53"/>
      <c r="E54" s="53"/>
      <c r="F54" s="133"/>
      <c r="G54" s="133"/>
    </row>
    <row r="55" spans="2:7" ht="13.5">
      <c r="B55" s="22"/>
      <c r="C55" s="49" t="s">
        <v>183</v>
      </c>
      <c r="D55" s="54"/>
      <c r="E55" s="54"/>
      <c r="F55" s="134"/>
      <c r="G55" s="134"/>
    </row>
    <row r="56" spans="2:7" ht="13.5">
      <c r="B56" s="22"/>
      <c r="C56" s="49" t="s">
        <v>184</v>
      </c>
      <c r="D56" s="54"/>
      <c r="E56" s="54"/>
      <c r="F56" s="134"/>
      <c r="G56" s="134"/>
    </row>
    <row r="57" spans="2:7" ht="13.5">
      <c r="B57" s="24"/>
      <c r="C57" s="50" t="s">
        <v>185</v>
      </c>
      <c r="D57" s="55"/>
      <c r="E57" s="55"/>
      <c r="F57" s="135"/>
      <c r="G57" s="135"/>
    </row>
    <row r="58" spans="2:7" ht="13.5">
      <c r="B58" s="30" t="s">
        <v>157</v>
      </c>
      <c r="C58" s="48" t="s">
        <v>182</v>
      </c>
      <c r="D58" s="359"/>
      <c r="E58" s="53"/>
      <c r="F58" s="133"/>
      <c r="G58" s="133"/>
    </row>
    <row r="59" spans="2:7" ht="13.5">
      <c r="B59" s="22"/>
      <c r="C59" s="49" t="s">
        <v>183</v>
      </c>
      <c r="D59" s="360"/>
      <c r="E59" s="54"/>
      <c r="F59" s="134"/>
      <c r="G59" s="134"/>
    </row>
    <row r="60" spans="2:7" ht="13.5">
      <c r="B60" s="22"/>
      <c r="C60" s="49" t="s">
        <v>184</v>
      </c>
      <c r="D60" s="360"/>
      <c r="E60" s="54"/>
      <c r="F60" s="134"/>
      <c r="G60" s="134"/>
    </row>
    <row r="61" spans="2:7" ht="13.5">
      <c r="B61" s="24"/>
      <c r="C61" s="50" t="s">
        <v>185</v>
      </c>
      <c r="D61" s="361"/>
      <c r="E61" s="55"/>
      <c r="F61" s="135"/>
      <c r="G61" s="135"/>
    </row>
    <row r="62" spans="2:7" ht="14.25">
      <c r="B62" s="64" t="s">
        <v>1262</v>
      </c>
      <c r="C62" s="64"/>
      <c r="G62" s="370"/>
    </row>
    <row r="63" spans="2:7">
      <c r="B63" s="687" t="s">
        <v>179</v>
      </c>
      <c r="C63" s="687" t="s">
        <v>180</v>
      </c>
      <c r="D63" s="372" t="s">
        <v>194</v>
      </c>
      <c r="E63" s="652" t="s">
        <v>195</v>
      </c>
      <c r="F63" s="650"/>
      <c r="G63" s="687" t="s">
        <v>201</v>
      </c>
    </row>
    <row r="64" spans="2:7">
      <c r="B64" s="697"/>
      <c r="C64" s="697"/>
      <c r="D64" s="373" t="s">
        <v>200</v>
      </c>
      <c r="E64" s="375"/>
      <c r="F64" s="372" t="s">
        <v>196</v>
      </c>
      <c r="G64" s="698"/>
    </row>
    <row r="65" spans="2:8" ht="13.5">
      <c r="B65" s="698"/>
      <c r="C65" s="698"/>
      <c r="D65" s="132">
        <v>1.25</v>
      </c>
      <c r="E65" s="132">
        <v>1.25</v>
      </c>
      <c r="F65" s="132">
        <v>1.25</v>
      </c>
      <c r="G65" s="132">
        <v>1.25</v>
      </c>
    </row>
    <row r="66" spans="2:8" ht="13.5">
      <c r="B66" s="30" t="s">
        <v>153</v>
      </c>
      <c r="C66" s="48" t="s">
        <v>182</v>
      </c>
      <c r="D66" s="129">
        <f>IF(D54&gt;=10000,ROUNDDOWN(D54*D$65,-2),ROUNDDOWN(D54*D$65,-1))</f>
        <v>0</v>
      </c>
      <c r="E66" s="129">
        <f t="shared" ref="E66:G66" si="3">IF(E54&gt;=10000,ROUNDDOWN(E54*E$65,-2),ROUNDDOWN(E54*E$65,-1))</f>
        <v>0</v>
      </c>
      <c r="F66" s="129">
        <f t="shared" si="3"/>
        <v>0</v>
      </c>
      <c r="G66" s="129">
        <f t="shared" si="3"/>
        <v>0</v>
      </c>
    </row>
    <row r="67" spans="2:8" ht="13.5">
      <c r="B67" s="22"/>
      <c r="C67" s="49" t="s">
        <v>183</v>
      </c>
      <c r="D67" s="130">
        <f t="shared" ref="D67:G67" si="4">IF(D55&gt;=10000,ROUNDDOWN(D55*D$65,-2),ROUNDDOWN(D55*D$65,-1))</f>
        <v>0</v>
      </c>
      <c r="E67" s="130">
        <f t="shared" si="4"/>
        <v>0</v>
      </c>
      <c r="F67" s="130">
        <f t="shared" si="4"/>
        <v>0</v>
      </c>
      <c r="G67" s="130">
        <f t="shared" si="4"/>
        <v>0</v>
      </c>
    </row>
    <row r="68" spans="2:8" ht="13.5">
      <c r="B68" s="22"/>
      <c r="C68" s="49" t="s">
        <v>184</v>
      </c>
      <c r="D68" s="130">
        <f t="shared" ref="D68:G68" si="5">IF(D56&gt;=10000,ROUNDDOWN(D56*D$65,-2),ROUNDDOWN(D56*D$65,-1))</f>
        <v>0</v>
      </c>
      <c r="E68" s="130">
        <f t="shared" si="5"/>
        <v>0</v>
      </c>
      <c r="F68" s="130">
        <f t="shared" si="5"/>
        <v>0</v>
      </c>
      <c r="G68" s="130">
        <f t="shared" si="5"/>
        <v>0</v>
      </c>
    </row>
    <row r="69" spans="2:8" ht="13.5">
      <c r="B69" s="24"/>
      <c r="C69" s="50" t="s">
        <v>185</v>
      </c>
      <c r="D69" s="131">
        <f t="shared" ref="D69:G69" si="6">IF(D57&gt;=10000,ROUNDDOWN(D57*D$65,-2),ROUNDDOWN(D57*D$65,-1))</f>
        <v>0</v>
      </c>
      <c r="E69" s="131">
        <f t="shared" si="6"/>
        <v>0</v>
      </c>
      <c r="F69" s="131">
        <f t="shared" si="6"/>
        <v>0</v>
      </c>
      <c r="G69" s="131">
        <f t="shared" si="6"/>
        <v>0</v>
      </c>
    </row>
    <row r="70" spans="2:8" ht="13.5">
      <c r="B70" s="30" t="s">
        <v>157</v>
      </c>
      <c r="C70" s="48" t="s">
        <v>182</v>
      </c>
      <c r="D70" s="359"/>
      <c r="E70" s="129">
        <f t="shared" ref="E70:G70" si="7">IF(E58&gt;=10000,ROUNDDOWN(E58*E$65,-2),ROUNDDOWN(E58*E$65,-1))</f>
        <v>0</v>
      </c>
      <c r="F70" s="129">
        <f t="shared" si="7"/>
        <v>0</v>
      </c>
      <c r="G70" s="129">
        <f t="shared" si="7"/>
        <v>0</v>
      </c>
    </row>
    <row r="71" spans="2:8" ht="13.5">
      <c r="B71" s="22"/>
      <c r="C71" s="49" t="s">
        <v>183</v>
      </c>
      <c r="D71" s="360"/>
      <c r="E71" s="130">
        <f t="shared" ref="E71:G71" si="8">IF(E59&gt;=10000,ROUNDDOWN(E59*E$65,-2),ROUNDDOWN(E59*E$65,-1))</f>
        <v>0</v>
      </c>
      <c r="F71" s="130">
        <f t="shared" si="8"/>
        <v>0</v>
      </c>
      <c r="G71" s="130">
        <f t="shared" si="8"/>
        <v>0</v>
      </c>
    </row>
    <row r="72" spans="2:8" ht="13.5">
      <c r="B72" s="22"/>
      <c r="C72" s="49" t="s">
        <v>184</v>
      </c>
      <c r="D72" s="360"/>
      <c r="E72" s="130">
        <f t="shared" ref="E72:G72" si="9">IF(E60&gt;=10000,ROUNDDOWN(E60*E$65,-2),ROUNDDOWN(E60*E$65,-1))</f>
        <v>0</v>
      </c>
      <c r="F72" s="130">
        <f t="shared" si="9"/>
        <v>0</v>
      </c>
      <c r="G72" s="130">
        <f t="shared" si="9"/>
        <v>0</v>
      </c>
    </row>
    <row r="73" spans="2:8" ht="13.5">
      <c r="B73" s="24"/>
      <c r="C73" s="50" t="s">
        <v>185</v>
      </c>
      <c r="D73" s="361"/>
      <c r="E73" s="131">
        <f t="shared" ref="E73:G73" si="10">IF(E61&gt;=10000,ROUNDDOWN(E61*E$65,-2),ROUNDDOWN(E61*E$65,-1))</f>
        <v>0</v>
      </c>
      <c r="F73" s="131">
        <f t="shared" si="10"/>
        <v>0</v>
      </c>
      <c r="G73" s="131">
        <f t="shared" si="10"/>
        <v>0</v>
      </c>
    </row>
    <row r="74" spans="2:8" ht="13.5">
      <c r="B74" s="65" t="s">
        <v>1138</v>
      </c>
      <c r="C74" s="123"/>
      <c r="D74" s="116"/>
      <c r="E74" s="116"/>
      <c r="F74" s="136"/>
      <c r="G74" s="136"/>
    </row>
    <row r="75" spans="2:8" ht="13.5">
      <c r="B75" s="65" t="s">
        <v>199</v>
      </c>
      <c r="C75" s="123"/>
      <c r="D75" s="116"/>
      <c r="E75" s="116"/>
      <c r="F75" s="136"/>
      <c r="G75" s="136"/>
    </row>
    <row r="76" spans="2:8" ht="13.5">
      <c r="B76" s="65" t="s">
        <v>1259</v>
      </c>
      <c r="C76" s="123"/>
      <c r="D76" s="116"/>
      <c r="E76" s="116"/>
      <c r="F76" s="136"/>
      <c r="G76" s="136"/>
      <c r="H76" s="136"/>
    </row>
    <row r="77" spans="2:8" ht="13.5">
      <c r="B77" s="65" t="s">
        <v>1260</v>
      </c>
      <c r="C77" s="123"/>
      <c r="D77" s="116"/>
      <c r="E77" s="116"/>
      <c r="F77" s="136"/>
      <c r="G77" s="136"/>
      <c r="H77" s="136"/>
    </row>
    <row r="78" spans="2:8" ht="13.5">
      <c r="B78" s="65" t="s">
        <v>821</v>
      </c>
      <c r="C78" s="123"/>
      <c r="D78" s="116"/>
      <c r="E78" s="116"/>
      <c r="F78" s="136"/>
      <c r="G78" s="136"/>
      <c r="H78" s="136"/>
    </row>
    <row r="79" spans="2:8" ht="13.5">
      <c r="B79" s="65" t="s">
        <v>815</v>
      </c>
      <c r="C79" s="123"/>
      <c r="D79" s="116"/>
      <c r="E79" s="116"/>
      <c r="F79" s="136"/>
      <c r="G79" s="136"/>
    </row>
    <row r="80" spans="2:8" ht="13.5">
      <c r="B80" s="65" t="s">
        <v>1263</v>
      </c>
      <c r="C80" s="123"/>
      <c r="D80" s="116"/>
      <c r="E80" s="116"/>
      <c r="F80" s="136"/>
      <c r="G80" s="136"/>
    </row>
    <row r="81" spans="2:8" ht="13.5">
      <c r="B81" s="65"/>
      <c r="C81" s="123"/>
      <c r="D81" s="116"/>
      <c r="E81" s="116"/>
      <c r="F81" s="136"/>
      <c r="G81" s="136"/>
    </row>
    <row r="82" spans="2:8" ht="13.5">
      <c r="B82" s="65"/>
      <c r="C82" s="123"/>
      <c r="D82" s="116"/>
      <c r="E82" s="116"/>
      <c r="F82" s="136"/>
      <c r="G82" s="3" t="s">
        <v>4</v>
      </c>
      <c r="H82" s="3"/>
    </row>
    <row r="83" spans="2:8" ht="13.5">
      <c r="B83" s="65"/>
      <c r="C83" s="123"/>
      <c r="D83" s="116"/>
      <c r="E83" s="116"/>
      <c r="F83" s="136"/>
      <c r="G83" s="136"/>
    </row>
    <row r="84" spans="2:8" ht="14.25">
      <c r="B84" s="64" t="s">
        <v>204</v>
      </c>
    </row>
    <row r="85" spans="2:8" ht="14.25">
      <c r="B85" s="64" t="s">
        <v>1261</v>
      </c>
      <c r="G85" s="63" t="s">
        <v>43</v>
      </c>
    </row>
    <row r="86" spans="2:8">
      <c r="B86" s="651" t="s">
        <v>179</v>
      </c>
      <c r="C86" s="652" t="s">
        <v>180</v>
      </c>
      <c r="D86" s="137" t="s">
        <v>202</v>
      </c>
      <c r="E86" s="140" t="s">
        <v>186</v>
      </c>
      <c r="F86" s="137" t="s">
        <v>188</v>
      </c>
      <c r="G86" s="137" t="s">
        <v>189</v>
      </c>
    </row>
    <row r="87" spans="2:8">
      <c r="B87" s="651"/>
      <c r="C87" s="694"/>
      <c r="D87" s="138"/>
      <c r="E87" s="140" t="s">
        <v>187</v>
      </c>
      <c r="F87" s="139"/>
      <c r="G87" s="139"/>
    </row>
    <row r="88" spans="2:8" ht="13.5">
      <c r="B88" s="30" t="s">
        <v>153</v>
      </c>
      <c r="C88" s="48" t="s">
        <v>182</v>
      </c>
      <c r="D88" s="133"/>
      <c r="E88" s="133"/>
      <c r="F88" s="133"/>
      <c r="G88" s="133"/>
    </row>
    <row r="89" spans="2:8" ht="13.5">
      <c r="B89" s="22"/>
      <c r="C89" s="49" t="s">
        <v>183</v>
      </c>
      <c r="D89" s="134"/>
      <c r="E89" s="134"/>
      <c r="F89" s="134"/>
      <c r="G89" s="134"/>
    </row>
    <row r="90" spans="2:8" ht="13.5">
      <c r="B90" s="22"/>
      <c r="C90" s="49" t="s">
        <v>184</v>
      </c>
      <c r="D90" s="134"/>
      <c r="E90" s="134"/>
      <c r="F90" s="134"/>
      <c r="G90" s="134"/>
    </row>
    <row r="91" spans="2:8" ht="13.5">
      <c r="B91" s="24"/>
      <c r="C91" s="50" t="s">
        <v>185</v>
      </c>
      <c r="D91" s="135"/>
      <c r="E91" s="135"/>
      <c r="F91" s="135"/>
      <c r="G91" s="135"/>
    </row>
    <row r="92" spans="2:8" ht="13.5">
      <c r="B92" s="30" t="s">
        <v>157</v>
      </c>
      <c r="C92" s="48" t="s">
        <v>182</v>
      </c>
      <c r="D92" s="133"/>
      <c r="E92" s="133"/>
      <c r="F92" s="133"/>
      <c r="G92" s="133"/>
    </row>
    <row r="93" spans="2:8" ht="13.5">
      <c r="B93" s="22"/>
      <c r="C93" s="49" t="s">
        <v>183</v>
      </c>
      <c r="D93" s="134"/>
      <c r="E93" s="134"/>
      <c r="F93" s="134"/>
      <c r="G93" s="134"/>
    </row>
    <row r="94" spans="2:8" ht="13.5">
      <c r="B94" s="22"/>
      <c r="C94" s="49" t="s">
        <v>184</v>
      </c>
      <c r="D94" s="134"/>
      <c r="E94" s="134"/>
      <c r="F94" s="134"/>
      <c r="G94" s="134"/>
    </row>
    <row r="95" spans="2:8" ht="13.5">
      <c r="B95" s="24"/>
      <c r="C95" s="50" t="s">
        <v>185</v>
      </c>
      <c r="D95" s="135"/>
      <c r="E95" s="135"/>
      <c r="F95" s="135"/>
      <c r="G95" s="135"/>
    </row>
    <row r="96" spans="2:8" ht="13.5">
      <c r="B96" s="30" t="s">
        <v>158</v>
      </c>
      <c r="C96" s="48" t="s">
        <v>182</v>
      </c>
      <c r="D96" s="133"/>
      <c r="E96" s="133"/>
      <c r="F96" s="133"/>
      <c r="G96" s="133"/>
    </row>
    <row r="97" spans="2:7" ht="13.5">
      <c r="B97" s="22"/>
      <c r="C97" s="49" t="s">
        <v>183</v>
      </c>
      <c r="D97" s="134"/>
      <c r="E97" s="134"/>
      <c r="F97" s="134"/>
      <c r="G97" s="134"/>
    </row>
    <row r="98" spans="2:7" ht="13.5">
      <c r="B98" s="22"/>
      <c r="C98" s="49" t="s">
        <v>184</v>
      </c>
      <c r="D98" s="134"/>
      <c r="E98" s="134"/>
      <c r="F98" s="134"/>
      <c r="G98" s="134"/>
    </row>
    <row r="99" spans="2:7" ht="13.5">
      <c r="B99" s="24"/>
      <c r="C99" s="50" t="s">
        <v>185</v>
      </c>
      <c r="D99" s="135"/>
      <c r="E99" s="135"/>
      <c r="F99" s="135"/>
      <c r="G99" s="135"/>
    </row>
    <row r="100" spans="2:7" ht="13.5">
      <c r="B100" s="48" t="s">
        <v>159</v>
      </c>
      <c r="C100" s="112" t="s">
        <v>181</v>
      </c>
      <c r="D100" s="356"/>
      <c r="E100" s="133"/>
      <c r="F100" s="356"/>
      <c r="G100" s="356"/>
    </row>
    <row r="101" spans="2:7" ht="13.5">
      <c r="B101" s="49" t="s">
        <v>160</v>
      </c>
      <c r="C101" s="113" t="s">
        <v>181</v>
      </c>
      <c r="D101" s="357"/>
      <c r="E101" s="134"/>
      <c r="F101" s="357"/>
      <c r="G101" s="357"/>
    </row>
    <row r="102" spans="2:7" ht="13.5">
      <c r="B102" s="50" t="s">
        <v>161</v>
      </c>
      <c r="C102" s="114" t="s">
        <v>181</v>
      </c>
      <c r="D102" s="358"/>
      <c r="E102" s="135"/>
      <c r="F102" s="358"/>
      <c r="G102" s="358"/>
    </row>
    <row r="103" spans="2:7" ht="13.5">
      <c r="B103" s="48" t="s">
        <v>162</v>
      </c>
      <c r="C103" s="112" t="s">
        <v>181</v>
      </c>
      <c r="D103" s="356"/>
      <c r="E103" s="133"/>
      <c r="F103" s="356"/>
      <c r="G103" s="356"/>
    </row>
    <row r="104" spans="2:7" ht="13.5">
      <c r="B104" s="49" t="s">
        <v>163</v>
      </c>
      <c r="C104" s="113" t="s">
        <v>181</v>
      </c>
      <c r="D104" s="357"/>
      <c r="E104" s="134"/>
      <c r="F104" s="357"/>
      <c r="G104" s="357"/>
    </row>
    <row r="105" spans="2:7" ht="13.5">
      <c r="B105" s="50" t="s">
        <v>164</v>
      </c>
      <c r="C105" s="114" t="s">
        <v>181</v>
      </c>
      <c r="D105" s="358"/>
      <c r="E105" s="135"/>
      <c r="F105" s="358"/>
      <c r="G105" s="358"/>
    </row>
    <row r="106" spans="2:7" ht="13.5">
      <c r="B106" s="48" t="s">
        <v>165</v>
      </c>
      <c r="C106" s="112" t="s">
        <v>181</v>
      </c>
      <c r="D106" s="356"/>
      <c r="E106" s="133"/>
      <c r="F106" s="356"/>
      <c r="G106" s="356"/>
    </row>
    <row r="107" spans="2:7" ht="13.5">
      <c r="B107" s="49" t="s">
        <v>166</v>
      </c>
      <c r="C107" s="113" t="s">
        <v>181</v>
      </c>
      <c r="D107" s="357"/>
      <c r="E107" s="134"/>
      <c r="F107" s="357"/>
      <c r="G107" s="357"/>
    </row>
    <row r="108" spans="2:7" ht="13.5">
      <c r="B108" s="50" t="s">
        <v>167</v>
      </c>
      <c r="C108" s="114" t="s">
        <v>181</v>
      </c>
      <c r="D108" s="358"/>
      <c r="E108" s="135"/>
      <c r="F108" s="358"/>
      <c r="G108" s="358"/>
    </row>
    <row r="109" spans="2:7" ht="13.5">
      <c r="B109" s="48" t="s">
        <v>168</v>
      </c>
      <c r="C109" s="112" t="s">
        <v>181</v>
      </c>
      <c r="D109" s="356"/>
      <c r="E109" s="133"/>
      <c r="F109" s="356"/>
      <c r="G109" s="356"/>
    </row>
    <row r="110" spans="2:7" ht="13.5">
      <c r="B110" s="49" t="s">
        <v>169</v>
      </c>
      <c r="C110" s="113" t="s">
        <v>181</v>
      </c>
      <c r="D110" s="357"/>
      <c r="E110" s="134"/>
      <c r="F110" s="357"/>
      <c r="G110" s="357"/>
    </row>
    <row r="111" spans="2:7" ht="13.5">
      <c r="B111" s="49" t="s">
        <v>170</v>
      </c>
      <c r="C111" s="113" t="s">
        <v>181</v>
      </c>
      <c r="D111" s="357"/>
      <c r="E111" s="134"/>
      <c r="F111" s="357"/>
      <c r="G111" s="357"/>
    </row>
    <row r="112" spans="2:7" ht="13.5">
      <c r="B112" s="49" t="s">
        <v>171</v>
      </c>
      <c r="C112" s="113" t="s">
        <v>181</v>
      </c>
      <c r="D112" s="357"/>
      <c r="E112" s="134"/>
      <c r="F112" s="357"/>
      <c r="G112" s="357"/>
    </row>
    <row r="113" spans="2:8" ht="13.5">
      <c r="B113" s="49" t="s">
        <v>172</v>
      </c>
      <c r="C113" s="113" t="s">
        <v>181</v>
      </c>
      <c r="D113" s="357"/>
      <c r="E113" s="134"/>
      <c r="F113" s="357"/>
      <c r="G113" s="357"/>
    </row>
    <row r="114" spans="2:8" ht="13.5">
      <c r="B114" s="50" t="s">
        <v>173</v>
      </c>
      <c r="C114" s="114" t="s">
        <v>181</v>
      </c>
      <c r="D114" s="358"/>
      <c r="E114" s="135"/>
      <c r="F114" s="358"/>
      <c r="G114" s="358"/>
    </row>
    <row r="115" spans="2:8" ht="13.5">
      <c r="B115" s="48" t="s">
        <v>174</v>
      </c>
      <c r="C115" s="112" t="s">
        <v>181</v>
      </c>
      <c r="D115" s="356"/>
      <c r="E115" s="133"/>
      <c r="F115" s="356"/>
      <c r="G115" s="356"/>
    </row>
    <row r="116" spans="2:8" ht="13.5">
      <c r="B116" s="50" t="s">
        <v>175</v>
      </c>
      <c r="C116" s="114" t="s">
        <v>181</v>
      </c>
      <c r="D116" s="358"/>
      <c r="E116" s="135"/>
      <c r="F116" s="358"/>
      <c r="G116" s="358"/>
    </row>
    <row r="117" spans="2:8" ht="13.5">
      <c r="B117" s="48" t="s">
        <v>176</v>
      </c>
      <c r="C117" s="112" t="s">
        <v>181</v>
      </c>
      <c r="D117" s="356"/>
      <c r="E117" s="133"/>
      <c r="F117" s="356"/>
      <c r="G117" s="356"/>
    </row>
    <row r="118" spans="2:8" ht="13.5">
      <c r="B118" s="49" t="s">
        <v>177</v>
      </c>
      <c r="C118" s="113" t="s">
        <v>181</v>
      </c>
      <c r="D118" s="357"/>
      <c r="E118" s="134"/>
      <c r="F118" s="357"/>
      <c r="G118" s="357"/>
    </row>
    <row r="119" spans="2:8" ht="13.5">
      <c r="B119" s="50" t="s">
        <v>178</v>
      </c>
      <c r="C119" s="114" t="s">
        <v>181</v>
      </c>
      <c r="D119" s="358"/>
      <c r="E119" s="135"/>
      <c r="F119" s="358"/>
      <c r="G119" s="358"/>
    </row>
    <row r="120" spans="2:8">
      <c r="B120" s="65" t="s">
        <v>1138</v>
      </c>
    </row>
    <row r="121" spans="2:8">
      <c r="B121" s="1" t="s">
        <v>205</v>
      </c>
    </row>
    <row r="122" spans="2:8" ht="13.5">
      <c r="B122" s="65" t="s">
        <v>1259</v>
      </c>
      <c r="C122" s="123"/>
      <c r="D122" s="116"/>
      <c r="E122" s="116"/>
      <c r="F122" s="136"/>
      <c r="G122" s="136"/>
      <c r="H122" s="136"/>
    </row>
    <row r="123" spans="2:8" ht="13.5">
      <c r="B123" s="65" t="s">
        <v>1260</v>
      </c>
      <c r="C123" s="123"/>
      <c r="D123" s="116"/>
      <c r="E123" s="116"/>
      <c r="F123" s="136"/>
      <c r="G123" s="136"/>
      <c r="H123" s="136"/>
    </row>
    <row r="125" spans="2:8" ht="18" customHeight="1">
      <c r="G125" s="3" t="s">
        <v>4</v>
      </c>
      <c r="H125" s="3"/>
    </row>
    <row r="127" spans="2:8" ht="14.25">
      <c r="B127" s="64" t="s">
        <v>1262</v>
      </c>
      <c r="G127" s="370" t="s">
        <v>43</v>
      </c>
    </row>
    <row r="128" spans="2:8">
      <c r="B128" s="687" t="s">
        <v>179</v>
      </c>
      <c r="C128" s="687" t="s">
        <v>180</v>
      </c>
      <c r="D128" s="711" t="s">
        <v>202</v>
      </c>
      <c r="E128" s="140" t="s">
        <v>186</v>
      </c>
      <c r="F128" s="711" t="s">
        <v>188</v>
      </c>
      <c r="G128" s="711" t="s">
        <v>189</v>
      </c>
    </row>
    <row r="129" spans="2:7">
      <c r="B129" s="697"/>
      <c r="C129" s="697"/>
      <c r="D129" s="712"/>
      <c r="E129" s="140" t="s">
        <v>187</v>
      </c>
      <c r="F129" s="713"/>
      <c r="G129" s="713"/>
    </row>
    <row r="130" spans="2:7" ht="13.5">
      <c r="B130" s="698"/>
      <c r="C130" s="698"/>
      <c r="D130" s="377">
        <v>1.25</v>
      </c>
      <c r="E130" s="377">
        <v>1.25</v>
      </c>
      <c r="F130" s="377">
        <v>1.25</v>
      </c>
      <c r="G130" s="377">
        <v>1.25</v>
      </c>
    </row>
    <row r="131" spans="2:7" ht="13.5">
      <c r="B131" s="30" t="s">
        <v>153</v>
      </c>
      <c r="C131" s="48" t="s">
        <v>182</v>
      </c>
      <c r="D131" s="129">
        <f>IF(D88&gt;=10000,ROUNDDOWN(D88*D$130,-2),ROUNDDOWN(D88*D$130,-1))</f>
        <v>0</v>
      </c>
      <c r="E131" s="129">
        <f t="shared" ref="E131:G131" si="11">IF(E88&gt;=10000,ROUNDDOWN(E88*E$130,-2),ROUNDDOWN(E88*E$130,-1))</f>
        <v>0</v>
      </c>
      <c r="F131" s="129">
        <f t="shared" si="11"/>
        <v>0</v>
      </c>
      <c r="G131" s="129">
        <f t="shared" si="11"/>
        <v>0</v>
      </c>
    </row>
    <row r="132" spans="2:7" ht="13.5">
      <c r="B132" s="22"/>
      <c r="C132" s="49" t="s">
        <v>183</v>
      </c>
      <c r="D132" s="130">
        <f t="shared" ref="D132:G132" si="12">IF(D89&gt;=10000,ROUNDDOWN(D89*D$130,-2),ROUNDDOWN(D89*D$130,-1))</f>
        <v>0</v>
      </c>
      <c r="E132" s="130">
        <f t="shared" si="12"/>
        <v>0</v>
      </c>
      <c r="F132" s="130">
        <f t="shared" si="12"/>
        <v>0</v>
      </c>
      <c r="G132" s="130">
        <f t="shared" si="12"/>
        <v>0</v>
      </c>
    </row>
    <row r="133" spans="2:7" ht="13.5">
      <c r="B133" s="22"/>
      <c r="C133" s="49" t="s">
        <v>184</v>
      </c>
      <c r="D133" s="130">
        <f t="shared" ref="D133:G133" si="13">IF(D90&gt;=10000,ROUNDDOWN(D90*D$130,-2),ROUNDDOWN(D90*D$130,-1))</f>
        <v>0</v>
      </c>
      <c r="E133" s="130">
        <f t="shared" si="13"/>
        <v>0</v>
      </c>
      <c r="F133" s="130">
        <f t="shared" si="13"/>
        <v>0</v>
      </c>
      <c r="G133" s="130">
        <f t="shared" si="13"/>
        <v>0</v>
      </c>
    </row>
    <row r="134" spans="2:7" ht="13.5">
      <c r="B134" s="24"/>
      <c r="C134" s="50" t="s">
        <v>185</v>
      </c>
      <c r="D134" s="131">
        <f t="shared" ref="D134:G134" si="14">IF(D91&gt;=10000,ROUNDDOWN(D91*D$130,-2),ROUNDDOWN(D91*D$130,-1))</f>
        <v>0</v>
      </c>
      <c r="E134" s="131">
        <f t="shared" si="14"/>
        <v>0</v>
      </c>
      <c r="F134" s="131">
        <f t="shared" si="14"/>
        <v>0</v>
      </c>
      <c r="G134" s="131">
        <f t="shared" si="14"/>
        <v>0</v>
      </c>
    </row>
    <row r="135" spans="2:7" ht="13.5">
      <c r="B135" s="30" t="s">
        <v>157</v>
      </c>
      <c r="C135" s="48" t="s">
        <v>182</v>
      </c>
      <c r="D135" s="129">
        <f t="shared" ref="D135:G135" si="15">IF(D92&gt;=10000,ROUNDDOWN(D92*D$130,-2),ROUNDDOWN(D92*D$130,-1))</f>
        <v>0</v>
      </c>
      <c r="E135" s="129">
        <f t="shared" si="15"/>
        <v>0</v>
      </c>
      <c r="F135" s="129">
        <f t="shared" si="15"/>
        <v>0</v>
      </c>
      <c r="G135" s="129">
        <f t="shared" si="15"/>
        <v>0</v>
      </c>
    </row>
    <row r="136" spans="2:7" ht="13.5">
      <c r="B136" s="22"/>
      <c r="C136" s="49" t="s">
        <v>183</v>
      </c>
      <c r="D136" s="130">
        <f t="shared" ref="D136:G136" si="16">IF(D93&gt;=10000,ROUNDDOWN(D93*D$130,-2),ROUNDDOWN(D93*D$130,-1))</f>
        <v>0</v>
      </c>
      <c r="E136" s="130">
        <f t="shared" si="16"/>
        <v>0</v>
      </c>
      <c r="F136" s="130">
        <f t="shared" si="16"/>
        <v>0</v>
      </c>
      <c r="G136" s="130">
        <f t="shared" si="16"/>
        <v>0</v>
      </c>
    </row>
    <row r="137" spans="2:7" ht="13.5">
      <c r="B137" s="22"/>
      <c r="C137" s="49" t="s">
        <v>184</v>
      </c>
      <c r="D137" s="130">
        <f t="shared" ref="D137:G137" si="17">IF(D94&gt;=10000,ROUNDDOWN(D94*D$130,-2),ROUNDDOWN(D94*D$130,-1))</f>
        <v>0</v>
      </c>
      <c r="E137" s="130">
        <f t="shared" si="17"/>
        <v>0</v>
      </c>
      <c r="F137" s="130">
        <f t="shared" si="17"/>
        <v>0</v>
      </c>
      <c r="G137" s="130">
        <f t="shared" si="17"/>
        <v>0</v>
      </c>
    </row>
    <row r="138" spans="2:7" ht="13.5">
      <c r="B138" s="24"/>
      <c r="C138" s="50" t="s">
        <v>185</v>
      </c>
      <c r="D138" s="131">
        <f t="shared" ref="D138:G138" si="18">IF(D95&gt;=10000,ROUNDDOWN(D95*D$130,-2),ROUNDDOWN(D95*D$130,-1))</f>
        <v>0</v>
      </c>
      <c r="E138" s="131">
        <f t="shared" si="18"/>
        <v>0</v>
      </c>
      <c r="F138" s="131">
        <f t="shared" si="18"/>
        <v>0</v>
      </c>
      <c r="G138" s="131">
        <f t="shared" si="18"/>
        <v>0</v>
      </c>
    </row>
    <row r="139" spans="2:7" ht="13.5">
      <c r="B139" s="30" t="s">
        <v>158</v>
      </c>
      <c r="C139" s="48" t="s">
        <v>182</v>
      </c>
      <c r="D139" s="129">
        <f t="shared" ref="D139:G139" si="19">IF(D96&gt;=10000,ROUNDDOWN(D96*D$130,-2),ROUNDDOWN(D96*D$130,-1))</f>
        <v>0</v>
      </c>
      <c r="E139" s="129">
        <f t="shared" si="19"/>
        <v>0</v>
      </c>
      <c r="F139" s="129">
        <f t="shared" si="19"/>
        <v>0</v>
      </c>
      <c r="G139" s="129">
        <f t="shared" si="19"/>
        <v>0</v>
      </c>
    </row>
    <row r="140" spans="2:7" ht="13.5">
      <c r="B140" s="22"/>
      <c r="C140" s="49" t="s">
        <v>183</v>
      </c>
      <c r="D140" s="130">
        <f t="shared" ref="D140:G140" si="20">IF(D97&gt;=10000,ROUNDDOWN(D97*D$130,-2),ROUNDDOWN(D97*D$130,-1))</f>
        <v>0</v>
      </c>
      <c r="E140" s="130">
        <f t="shared" si="20"/>
        <v>0</v>
      </c>
      <c r="F140" s="130">
        <f t="shared" si="20"/>
        <v>0</v>
      </c>
      <c r="G140" s="130">
        <f t="shared" si="20"/>
        <v>0</v>
      </c>
    </row>
    <row r="141" spans="2:7" ht="13.5">
      <c r="B141" s="22"/>
      <c r="C141" s="49" t="s">
        <v>184</v>
      </c>
      <c r="D141" s="130">
        <f t="shared" ref="D141:G141" si="21">IF(D98&gt;=10000,ROUNDDOWN(D98*D$130,-2),ROUNDDOWN(D98*D$130,-1))</f>
        <v>0</v>
      </c>
      <c r="E141" s="130">
        <f t="shared" si="21"/>
        <v>0</v>
      </c>
      <c r="F141" s="130">
        <f t="shared" si="21"/>
        <v>0</v>
      </c>
      <c r="G141" s="130">
        <f t="shared" si="21"/>
        <v>0</v>
      </c>
    </row>
    <row r="142" spans="2:7" ht="13.5">
      <c r="B142" s="24"/>
      <c r="C142" s="50" t="s">
        <v>185</v>
      </c>
      <c r="D142" s="131">
        <f t="shared" ref="D142:G142" si="22">IF(D99&gt;=10000,ROUNDDOWN(D99*D$130,-2),ROUNDDOWN(D99*D$130,-1))</f>
        <v>0</v>
      </c>
      <c r="E142" s="131">
        <f t="shared" si="22"/>
        <v>0</v>
      </c>
      <c r="F142" s="131">
        <f t="shared" si="22"/>
        <v>0</v>
      </c>
      <c r="G142" s="131">
        <f t="shared" si="22"/>
        <v>0</v>
      </c>
    </row>
    <row r="143" spans="2:7" ht="13.5">
      <c r="B143" s="48" t="s">
        <v>159</v>
      </c>
      <c r="C143" s="112" t="s">
        <v>181</v>
      </c>
      <c r="D143" s="356"/>
      <c r="E143" s="129">
        <f t="shared" ref="E143:E162" si="23">IF(E100&gt;=10000,ROUNDDOWN(E100*E$130,-2),ROUNDDOWN(E100*E$130,-1))</f>
        <v>0</v>
      </c>
      <c r="F143" s="356"/>
      <c r="G143" s="356"/>
    </row>
    <row r="144" spans="2:7" ht="13.5">
      <c r="B144" s="49" t="s">
        <v>160</v>
      </c>
      <c r="C144" s="113" t="s">
        <v>181</v>
      </c>
      <c r="D144" s="357"/>
      <c r="E144" s="130">
        <f t="shared" si="23"/>
        <v>0</v>
      </c>
      <c r="F144" s="357"/>
      <c r="G144" s="357"/>
    </row>
    <row r="145" spans="2:7" ht="13.5">
      <c r="B145" s="50" t="s">
        <v>161</v>
      </c>
      <c r="C145" s="114" t="s">
        <v>181</v>
      </c>
      <c r="D145" s="358"/>
      <c r="E145" s="131">
        <f t="shared" si="23"/>
        <v>0</v>
      </c>
      <c r="F145" s="358"/>
      <c r="G145" s="358"/>
    </row>
    <row r="146" spans="2:7" ht="13.5">
      <c r="B146" s="48" t="s">
        <v>162</v>
      </c>
      <c r="C146" s="112" t="s">
        <v>181</v>
      </c>
      <c r="D146" s="356"/>
      <c r="E146" s="129">
        <f t="shared" si="23"/>
        <v>0</v>
      </c>
      <c r="F146" s="356"/>
      <c r="G146" s="356"/>
    </row>
    <row r="147" spans="2:7" ht="13.5">
      <c r="B147" s="49" t="s">
        <v>163</v>
      </c>
      <c r="C147" s="113" t="s">
        <v>181</v>
      </c>
      <c r="D147" s="357"/>
      <c r="E147" s="130">
        <f t="shared" si="23"/>
        <v>0</v>
      </c>
      <c r="F147" s="357"/>
      <c r="G147" s="357"/>
    </row>
    <row r="148" spans="2:7" ht="13.5">
      <c r="B148" s="50" t="s">
        <v>164</v>
      </c>
      <c r="C148" s="114" t="s">
        <v>181</v>
      </c>
      <c r="D148" s="358"/>
      <c r="E148" s="131">
        <f t="shared" si="23"/>
        <v>0</v>
      </c>
      <c r="F148" s="358"/>
      <c r="G148" s="358"/>
    </row>
    <row r="149" spans="2:7" ht="13.5">
      <c r="B149" s="48" t="s">
        <v>165</v>
      </c>
      <c r="C149" s="112" t="s">
        <v>181</v>
      </c>
      <c r="D149" s="356"/>
      <c r="E149" s="129">
        <f t="shared" si="23"/>
        <v>0</v>
      </c>
      <c r="F149" s="356"/>
      <c r="G149" s="356"/>
    </row>
    <row r="150" spans="2:7" ht="13.5">
      <c r="B150" s="49" t="s">
        <v>166</v>
      </c>
      <c r="C150" s="113" t="s">
        <v>181</v>
      </c>
      <c r="D150" s="357"/>
      <c r="E150" s="130">
        <f t="shared" si="23"/>
        <v>0</v>
      </c>
      <c r="F150" s="357"/>
      <c r="G150" s="357"/>
    </row>
    <row r="151" spans="2:7" ht="13.5">
      <c r="B151" s="50" t="s">
        <v>167</v>
      </c>
      <c r="C151" s="114" t="s">
        <v>181</v>
      </c>
      <c r="D151" s="358"/>
      <c r="E151" s="131">
        <f t="shared" si="23"/>
        <v>0</v>
      </c>
      <c r="F151" s="358"/>
      <c r="G151" s="358"/>
    </row>
    <row r="152" spans="2:7" ht="13.5">
      <c r="B152" s="48" t="s">
        <v>168</v>
      </c>
      <c r="C152" s="112" t="s">
        <v>181</v>
      </c>
      <c r="D152" s="356"/>
      <c r="E152" s="129">
        <f t="shared" si="23"/>
        <v>0</v>
      </c>
      <c r="F152" s="356"/>
      <c r="G152" s="356"/>
    </row>
    <row r="153" spans="2:7" ht="13.5">
      <c r="B153" s="49" t="s">
        <v>169</v>
      </c>
      <c r="C153" s="113" t="s">
        <v>181</v>
      </c>
      <c r="D153" s="357"/>
      <c r="E153" s="130">
        <f t="shared" si="23"/>
        <v>0</v>
      </c>
      <c r="F153" s="357"/>
      <c r="G153" s="357"/>
    </row>
    <row r="154" spans="2:7" ht="13.5">
      <c r="B154" s="49" t="s">
        <v>170</v>
      </c>
      <c r="C154" s="113" t="s">
        <v>181</v>
      </c>
      <c r="D154" s="357"/>
      <c r="E154" s="130">
        <f t="shared" si="23"/>
        <v>0</v>
      </c>
      <c r="F154" s="357"/>
      <c r="G154" s="357"/>
    </row>
    <row r="155" spans="2:7" ht="13.5">
      <c r="B155" s="49" t="s">
        <v>171</v>
      </c>
      <c r="C155" s="113" t="s">
        <v>181</v>
      </c>
      <c r="D155" s="357"/>
      <c r="E155" s="130">
        <f t="shared" si="23"/>
        <v>0</v>
      </c>
      <c r="F155" s="357"/>
      <c r="G155" s="357"/>
    </row>
    <row r="156" spans="2:7" ht="13.5">
      <c r="B156" s="49" t="s">
        <v>172</v>
      </c>
      <c r="C156" s="113" t="s">
        <v>181</v>
      </c>
      <c r="D156" s="357"/>
      <c r="E156" s="130">
        <f t="shared" si="23"/>
        <v>0</v>
      </c>
      <c r="F156" s="357"/>
      <c r="G156" s="357"/>
    </row>
    <row r="157" spans="2:7" ht="13.5">
      <c r="B157" s="50" t="s">
        <v>173</v>
      </c>
      <c r="C157" s="114" t="s">
        <v>181</v>
      </c>
      <c r="D157" s="358"/>
      <c r="E157" s="131">
        <f t="shared" si="23"/>
        <v>0</v>
      </c>
      <c r="F157" s="358"/>
      <c r="G157" s="358"/>
    </row>
    <row r="158" spans="2:7" ht="13.5">
      <c r="B158" s="48" t="s">
        <v>174</v>
      </c>
      <c r="C158" s="112" t="s">
        <v>181</v>
      </c>
      <c r="D158" s="356"/>
      <c r="E158" s="129">
        <f t="shared" si="23"/>
        <v>0</v>
      </c>
      <c r="F158" s="356"/>
      <c r="G158" s="356"/>
    </row>
    <row r="159" spans="2:7" ht="13.5">
      <c r="B159" s="50" t="s">
        <v>175</v>
      </c>
      <c r="C159" s="114" t="s">
        <v>181</v>
      </c>
      <c r="D159" s="358"/>
      <c r="E159" s="131">
        <f t="shared" si="23"/>
        <v>0</v>
      </c>
      <c r="F159" s="358"/>
      <c r="G159" s="358"/>
    </row>
    <row r="160" spans="2:7" ht="13.5">
      <c r="B160" s="48" t="s">
        <v>176</v>
      </c>
      <c r="C160" s="112" t="s">
        <v>181</v>
      </c>
      <c r="D160" s="356"/>
      <c r="E160" s="129">
        <f t="shared" si="23"/>
        <v>0</v>
      </c>
      <c r="F160" s="356"/>
      <c r="G160" s="356"/>
    </row>
    <row r="161" spans="2:8" ht="13.5">
      <c r="B161" s="49" t="s">
        <v>177</v>
      </c>
      <c r="C161" s="113" t="s">
        <v>181</v>
      </c>
      <c r="D161" s="357"/>
      <c r="E161" s="130">
        <f t="shared" si="23"/>
        <v>0</v>
      </c>
      <c r="F161" s="357"/>
      <c r="G161" s="357"/>
    </row>
    <row r="162" spans="2:8" ht="13.5">
      <c r="B162" s="50" t="s">
        <v>178</v>
      </c>
      <c r="C162" s="114" t="s">
        <v>181</v>
      </c>
      <c r="D162" s="358"/>
      <c r="E162" s="131">
        <f t="shared" si="23"/>
        <v>0</v>
      </c>
      <c r="F162" s="358"/>
      <c r="G162" s="358"/>
    </row>
    <row r="163" spans="2:8">
      <c r="B163" s="65" t="s">
        <v>1138</v>
      </c>
    </row>
    <row r="164" spans="2:8">
      <c r="B164" s="1" t="s">
        <v>205</v>
      </c>
    </row>
    <row r="165" spans="2:8" ht="13.5">
      <c r="B165" s="65" t="s">
        <v>1259</v>
      </c>
      <c r="C165" s="123"/>
      <c r="D165" s="116"/>
      <c r="E165" s="116"/>
      <c r="F165" s="136"/>
      <c r="G165" s="136"/>
      <c r="H165" s="136"/>
    </row>
    <row r="166" spans="2:8" ht="13.5">
      <c r="B166" s="65" t="s">
        <v>1260</v>
      </c>
      <c r="C166" s="123"/>
      <c r="D166" s="116"/>
      <c r="E166" s="116"/>
      <c r="F166" s="136"/>
      <c r="G166" s="136"/>
      <c r="H166" s="136"/>
    </row>
    <row r="167" spans="2:8" ht="13.5">
      <c r="B167" s="65" t="s">
        <v>821</v>
      </c>
      <c r="C167" s="123"/>
      <c r="D167" s="116"/>
      <c r="E167" s="116"/>
      <c r="F167" s="136"/>
      <c r="G167" s="136"/>
      <c r="H167" s="136"/>
    </row>
    <row r="168" spans="2:8" ht="13.5">
      <c r="B168" s="65" t="s">
        <v>815</v>
      </c>
      <c r="C168" s="123"/>
      <c r="D168" s="116"/>
      <c r="E168" s="116"/>
      <c r="F168" s="136"/>
      <c r="G168" s="136"/>
    </row>
    <row r="170" spans="2:8" ht="18" customHeight="1">
      <c r="G170" s="3" t="s">
        <v>4</v>
      </c>
      <c r="H170" s="3"/>
    </row>
    <row r="172" spans="2:8" ht="14.25">
      <c r="B172" s="64" t="s">
        <v>206</v>
      </c>
      <c r="H172" s="63" t="s">
        <v>43</v>
      </c>
    </row>
    <row r="173" spans="2:8">
      <c r="B173" s="687" t="s">
        <v>179</v>
      </c>
      <c r="C173" s="687" t="s">
        <v>208</v>
      </c>
      <c r="D173" s="714" t="s">
        <v>207</v>
      </c>
      <c r="E173" s="715"/>
      <c r="F173" s="652" t="s">
        <v>209</v>
      </c>
      <c r="G173" s="716"/>
      <c r="H173" s="653"/>
    </row>
    <row r="174" spans="2:8">
      <c r="B174" s="697"/>
      <c r="C174" s="697"/>
      <c r="D174" s="711" t="s">
        <v>1258</v>
      </c>
      <c r="E174" s="137" t="s">
        <v>1264</v>
      </c>
      <c r="F174" s="694"/>
      <c r="G174" s="717"/>
      <c r="H174" s="718"/>
    </row>
    <row r="175" spans="2:8" ht="13.5">
      <c r="B175" s="698"/>
      <c r="C175" s="698"/>
      <c r="D175" s="713"/>
      <c r="E175" s="378">
        <v>1.25</v>
      </c>
      <c r="F175" s="654"/>
      <c r="G175" s="719"/>
      <c r="H175" s="655"/>
    </row>
    <row r="176" spans="2:8" ht="13.5">
      <c r="B176" s="30" t="s">
        <v>153</v>
      </c>
      <c r="C176" s="48"/>
      <c r="D176" s="133"/>
      <c r="E176" s="129">
        <f>IF(D176&gt;=10000,ROUNDDOWN(D176*E$175,-2),ROUNDDOWN(D176*E$175,-1))</f>
        <v>0</v>
      </c>
      <c r="F176" s="702"/>
      <c r="G176" s="703"/>
      <c r="H176" s="704"/>
    </row>
    <row r="177" spans="2:8" ht="13.5">
      <c r="B177" s="22"/>
      <c r="C177" s="49"/>
      <c r="D177" s="134"/>
      <c r="E177" s="130">
        <f t="shared" ref="E177:E207" si="24">IF(D177&gt;=10000,ROUNDDOWN(D177*E$175,-2),ROUNDDOWN(D177*E$175,-1))</f>
        <v>0</v>
      </c>
      <c r="F177" s="699"/>
      <c r="G177" s="700"/>
      <c r="H177" s="701"/>
    </row>
    <row r="178" spans="2:8" ht="13.5">
      <c r="B178" s="22"/>
      <c r="C178" s="49"/>
      <c r="D178" s="134"/>
      <c r="E178" s="130">
        <f t="shared" si="24"/>
        <v>0</v>
      </c>
      <c r="F178" s="699"/>
      <c r="G178" s="700"/>
      <c r="H178" s="701"/>
    </row>
    <row r="179" spans="2:8" ht="13.5">
      <c r="B179" s="24"/>
      <c r="C179" s="50"/>
      <c r="D179" s="135"/>
      <c r="E179" s="131">
        <f t="shared" si="24"/>
        <v>0</v>
      </c>
      <c r="F179" s="705"/>
      <c r="G179" s="706"/>
      <c r="H179" s="707"/>
    </row>
    <row r="180" spans="2:8" ht="13.5">
      <c r="B180" s="30" t="s">
        <v>157</v>
      </c>
      <c r="C180" s="48"/>
      <c r="D180" s="133"/>
      <c r="E180" s="129">
        <f t="shared" si="24"/>
        <v>0</v>
      </c>
      <c r="F180" s="702"/>
      <c r="G180" s="703"/>
      <c r="H180" s="704"/>
    </row>
    <row r="181" spans="2:8" ht="13.5">
      <c r="B181" s="22"/>
      <c r="C181" s="49"/>
      <c r="D181" s="134"/>
      <c r="E181" s="130">
        <f t="shared" si="24"/>
        <v>0</v>
      </c>
      <c r="F181" s="699"/>
      <c r="G181" s="700"/>
      <c r="H181" s="701"/>
    </row>
    <row r="182" spans="2:8" ht="13.5">
      <c r="B182" s="22"/>
      <c r="C182" s="49"/>
      <c r="D182" s="134"/>
      <c r="E182" s="130">
        <f t="shared" si="24"/>
        <v>0</v>
      </c>
      <c r="F182" s="699"/>
      <c r="G182" s="700"/>
      <c r="H182" s="701"/>
    </row>
    <row r="183" spans="2:8" ht="13.5">
      <c r="B183" s="24"/>
      <c r="C183" s="50"/>
      <c r="D183" s="135"/>
      <c r="E183" s="131">
        <f t="shared" si="24"/>
        <v>0</v>
      </c>
      <c r="F183" s="705"/>
      <c r="G183" s="706"/>
      <c r="H183" s="707"/>
    </row>
    <row r="184" spans="2:8" ht="13.5">
      <c r="B184" s="30" t="s">
        <v>158</v>
      </c>
      <c r="C184" s="48"/>
      <c r="D184" s="133"/>
      <c r="E184" s="129">
        <f t="shared" si="24"/>
        <v>0</v>
      </c>
      <c r="F184" s="702"/>
      <c r="G184" s="703"/>
      <c r="H184" s="704"/>
    </row>
    <row r="185" spans="2:8" ht="13.5">
      <c r="B185" s="22"/>
      <c r="C185" s="49"/>
      <c r="D185" s="134"/>
      <c r="E185" s="130">
        <f t="shared" si="24"/>
        <v>0</v>
      </c>
      <c r="F185" s="699"/>
      <c r="G185" s="700"/>
      <c r="H185" s="701"/>
    </row>
    <row r="186" spans="2:8" ht="13.5">
      <c r="B186" s="22"/>
      <c r="C186" s="49"/>
      <c r="D186" s="134"/>
      <c r="E186" s="130">
        <f t="shared" si="24"/>
        <v>0</v>
      </c>
      <c r="F186" s="699"/>
      <c r="G186" s="700"/>
      <c r="H186" s="701"/>
    </row>
    <row r="187" spans="2:8" ht="13.5">
      <c r="B187" s="24"/>
      <c r="C187" s="50"/>
      <c r="D187" s="135"/>
      <c r="E187" s="131">
        <f t="shared" si="24"/>
        <v>0</v>
      </c>
      <c r="F187" s="705"/>
      <c r="G187" s="706"/>
      <c r="H187" s="707"/>
    </row>
    <row r="188" spans="2:8" ht="13.5">
      <c r="B188" s="48" t="s">
        <v>159</v>
      </c>
      <c r="C188" s="112"/>
      <c r="D188" s="133"/>
      <c r="E188" s="129">
        <f t="shared" si="24"/>
        <v>0</v>
      </c>
      <c r="F188" s="702"/>
      <c r="G188" s="703"/>
      <c r="H188" s="704"/>
    </row>
    <row r="189" spans="2:8" ht="13.5">
      <c r="B189" s="49" t="s">
        <v>160</v>
      </c>
      <c r="C189" s="113"/>
      <c r="D189" s="134"/>
      <c r="E189" s="130">
        <f t="shared" si="24"/>
        <v>0</v>
      </c>
      <c r="F189" s="699"/>
      <c r="G189" s="700"/>
      <c r="H189" s="701"/>
    </row>
    <row r="190" spans="2:8" ht="13.5">
      <c r="B190" s="50" t="s">
        <v>161</v>
      </c>
      <c r="C190" s="114"/>
      <c r="D190" s="135"/>
      <c r="E190" s="131">
        <f t="shared" si="24"/>
        <v>0</v>
      </c>
      <c r="F190" s="705"/>
      <c r="G190" s="706"/>
      <c r="H190" s="707"/>
    </row>
    <row r="191" spans="2:8" ht="13.5">
      <c r="B191" s="48" t="s">
        <v>162</v>
      </c>
      <c r="C191" s="112"/>
      <c r="D191" s="133"/>
      <c r="E191" s="129">
        <f t="shared" si="24"/>
        <v>0</v>
      </c>
      <c r="F191" s="702"/>
      <c r="G191" s="703"/>
      <c r="H191" s="704"/>
    </row>
    <row r="192" spans="2:8" ht="13.5">
      <c r="B192" s="49" t="s">
        <v>163</v>
      </c>
      <c r="C192" s="113"/>
      <c r="D192" s="134"/>
      <c r="E192" s="130">
        <f t="shared" si="24"/>
        <v>0</v>
      </c>
      <c r="F192" s="699"/>
      <c r="G192" s="700"/>
      <c r="H192" s="701"/>
    </row>
    <row r="193" spans="2:8" ht="13.5">
      <c r="B193" s="50" t="s">
        <v>164</v>
      </c>
      <c r="C193" s="114"/>
      <c r="D193" s="135"/>
      <c r="E193" s="131">
        <f t="shared" si="24"/>
        <v>0</v>
      </c>
      <c r="F193" s="705"/>
      <c r="G193" s="706"/>
      <c r="H193" s="707"/>
    </row>
    <row r="194" spans="2:8" ht="13.5">
      <c r="B194" s="48" t="s">
        <v>165</v>
      </c>
      <c r="C194" s="112"/>
      <c r="D194" s="133"/>
      <c r="E194" s="129">
        <f t="shared" si="24"/>
        <v>0</v>
      </c>
      <c r="F194" s="702"/>
      <c r="G194" s="703"/>
      <c r="H194" s="704"/>
    </row>
    <row r="195" spans="2:8" ht="13.5">
      <c r="B195" s="49" t="s">
        <v>166</v>
      </c>
      <c r="C195" s="113"/>
      <c r="D195" s="134"/>
      <c r="E195" s="130">
        <f t="shared" si="24"/>
        <v>0</v>
      </c>
      <c r="F195" s="699"/>
      <c r="G195" s="700"/>
      <c r="H195" s="701"/>
    </row>
    <row r="196" spans="2:8" ht="13.5">
      <c r="B196" s="50" t="s">
        <v>167</v>
      </c>
      <c r="C196" s="114"/>
      <c r="D196" s="135"/>
      <c r="E196" s="131">
        <f t="shared" si="24"/>
        <v>0</v>
      </c>
      <c r="F196" s="705"/>
      <c r="G196" s="706"/>
      <c r="H196" s="707"/>
    </row>
    <row r="197" spans="2:8" ht="13.5">
      <c r="B197" s="48" t="s">
        <v>168</v>
      </c>
      <c r="C197" s="112"/>
      <c r="D197" s="133"/>
      <c r="E197" s="129">
        <f t="shared" si="24"/>
        <v>0</v>
      </c>
      <c r="F197" s="702"/>
      <c r="G197" s="703"/>
      <c r="H197" s="704"/>
    </row>
    <row r="198" spans="2:8" ht="13.5">
      <c r="B198" s="49" t="s">
        <v>169</v>
      </c>
      <c r="C198" s="113"/>
      <c r="D198" s="134"/>
      <c r="E198" s="130">
        <f t="shared" si="24"/>
        <v>0</v>
      </c>
      <c r="F198" s="699"/>
      <c r="G198" s="700"/>
      <c r="H198" s="701"/>
    </row>
    <row r="199" spans="2:8" ht="13.5">
      <c r="B199" s="49" t="s">
        <v>170</v>
      </c>
      <c r="C199" s="113"/>
      <c r="D199" s="134"/>
      <c r="E199" s="130">
        <f t="shared" si="24"/>
        <v>0</v>
      </c>
      <c r="F199" s="699"/>
      <c r="G199" s="700"/>
      <c r="H199" s="701"/>
    </row>
    <row r="200" spans="2:8" ht="13.5">
      <c r="B200" s="49" t="s">
        <v>171</v>
      </c>
      <c r="C200" s="113"/>
      <c r="D200" s="134"/>
      <c r="E200" s="130">
        <f t="shared" si="24"/>
        <v>0</v>
      </c>
      <c r="F200" s="699"/>
      <c r="G200" s="700"/>
      <c r="H200" s="701"/>
    </row>
    <row r="201" spans="2:8" ht="13.5">
      <c r="B201" s="49" t="s">
        <v>172</v>
      </c>
      <c r="C201" s="113"/>
      <c r="D201" s="134"/>
      <c r="E201" s="130">
        <f t="shared" si="24"/>
        <v>0</v>
      </c>
      <c r="F201" s="699"/>
      <c r="G201" s="700"/>
      <c r="H201" s="701"/>
    </row>
    <row r="202" spans="2:8" ht="13.5">
      <c r="B202" s="50" t="s">
        <v>173</v>
      </c>
      <c r="C202" s="114"/>
      <c r="D202" s="135"/>
      <c r="E202" s="131">
        <f t="shared" si="24"/>
        <v>0</v>
      </c>
      <c r="F202" s="705"/>
      <c r="G202" s="706"/>
      <c r="H202" s="707"/>
    </row>
    <row r="203" spans="2:8" ht="13.5">
      <c r="B203" s="48" t="s">
        <v>174</v>
      </c>
      <c r="C203" s="112"/>
      <c r="D203" s="133"/>
      <c r="E203" s="129">
        <f t="shared" si="24"/>
        <v>0</v>
      </c>
      <c r="F203" s="702"/>
      <c r="G203" s="703"/>
      <c r="H203" s="704"/>
    </row>
    <row r="204" spans="2:8" ht="13.5">
      <c r="B204" s="50" t="s">
        <v>175</v>
      </c>
      <c r="C204" s="114"/>
      <c r="D204" s="135"/>
      <c r="E204" s="131">
        <f t="shared" si="24"/>
        <v>0</v>
      </c>
      <c r="F204" s="705"/>
      <c r="G204" s="706"/>
      <c r="H204" s="707"/>
    </row>
    <row r="205" spans="2:8" ht="13.5">
      <c r="B205" s="48" t="s">
        <v>176</v>
      </c>
      <c r="C205" s="112"/>
      <c r="D205" s="133"/>
      <c r="E205" s="129">
        <f t="shared" si="24"/>
        <v>0</v>
      </c>
      <c r="F205" s="702"/>
      <c r="G205" s="703"/>
      <c r="H205" s="704"/>
    </row>
    <row r="206" spans="2:8" ht="13.5">
      <c r="B206" s="49" t="s">
        <v>177</v>
      </c>
      <c r="C206" s="113"/>
      <c r="D206" s="134"/>
      <c r="E206" s="130">
        <f t="shared" si="24"/>
        <v>0</v>
      </c>
      <c r="F206" s="699"/>
      <c r="G206" s="700"/>
      <c r="H206" s="701"/>
    </row>
    <row r="207" spans="2:8" ht="13.5">
      <c r="B207" s="50" t="s">
        <v>178</v>
      </c>
      <c r="C207" s="114"/>
      <c r="D207" s="135"/>
      <c r="E207" s="131">
        <f t="shared" si="24"/>
        <v>0</v>
      </c>
      <c r="F207" s="705"/>
      <c r="G207" s="706"/>
      <c r="H207" s="707"/>
    </row>
    <row r="208" spans="2:8">
      <c r="B208" s="65" t="s">
        <v>1138</v>
      </c>
    </row>
    <row r="209" spans="2:8">
      <c r="B209" s="65" t="s">
        <v>1139</v>
      </c>
    </row>
    <row r="210" spans="2:8" ht="13.5">
      <c r="B210" s="65" t="s">
        <v>1259</v>
      </c>
      <c r="C210" s="123"/>
      <c r="D210" s="116"/>
      <c r="E210" s="116"/>
      <c r="F210" s="136"/>
      <c r="G210" s="136"/>
      <c r="H210" s="136"/>
    </row>
    <row r="211" spans="2:8" ht="13.5">
      <c r="B211" s="65" t="s">
        <v>1260</v>
      </c>
      <c r="C211" s="123"/>
      <c r="D211" s="116"/>
      <c r="E211" s="116"/>
      <c r="F211" s="136"/>
      <c r="G211" s="136"/>
      <c r="H211" s="136"/>
    </row>
    <row r="212" spans="2:8" ht="13.5">
      <c r="B212" s="65" t="s">
        <v>821</v>
      </c>
      <c r="C212" s="123"/>
      <c r="D212" s="116"/>
      <c r="E212" s="116"/>
      <c r="F212" s="136"/>
      <c r="G212" s="136"/>
      <c r="H212" s="136"/>
    </row>
    <row r="213" spans="2:8" ht="13.5">
      <c r="B213" s="65" t="s">
        <v>815</v>
      </c>
      <c r="C213" s="123"/>
      <c r="D213" s="116"/>
      <c r="E213" s="116"/>
      <c r="F213" s="136"/>
      <c r="G213" s="136"/>
    </row>
    <row r="215" spans="2:8" ht="18" customHeight="1">
      <c r="G215" s="3" t="s">
        <v>4</v>
      </c>
      <c r="H215" s="3"/>
    </row>
    <row r="217" spans="2:8" ht="14.25">
      <c r="B217" s="64" t="s">
        <v>1267</v>
      </c>
      <c r="C217" s="28"/>
      <c r="D217" s="28"/>
      <c r="E217" s="28"/>
      <c r="F217" s="28"/>
      <c r="G217" s="379"/>
      <c r="H217" s="28"/>
    </row>
    <row r="218" spans="2:8" ht="14.25">
      <c r="B218" s="64" t="s">
        <v>1268</v>
      </c>
      <c r="C218" s="338"/>
      <c r="D218" s="380"/>
      <c r="E218" s="710"/>
      <c r="F218" s="710"/>
      <c r="G218" s="710"/>
      <c r="H218" s="28"/>
    </row>
    <row r="219" spans="2:8" ht="13.5" customHeight="1">
      <c r="B219" s="79"/>
      <c r="C219" s="81"/>
      <c r="D219" s="708" t="s">
        <v>1258</v>
      </c>
      <c r="E219" s="371" t="s">
        <v>1272</v>
      </c>
      <c r="F219" s="381"/>
      <c r="G219" s="381"/>
      <c r="H219" s="28"/>
    </row>
    <row r="220" spans="2:8" ht="13.5" customHeight="1">
      <c r="B220" s="166"/>
      <c r="C220" s="167"/>
      <c r="D220" s="709"/>
      <c r="E220" s="376">
        <v>1.25</v>
      </c>
      <c r="F220" s="381"/>
      <c r="G220" s="381"/>
      <c r="H220" s="28"/>
    </row>
    <row r="221" spans="2:8" ht="13.5">
      <c r="B221" s="383" t="s">
        <v>1269</v>
      </c>
      <c r="C221" s="386" t="s">
        <v>182</v>
      </c>
      <c r="D221" s="387"/>
      <c r="E221" s="61">
        <f>IF(D221&gt;=10000,ROUNDDOWN(D221*E$220,-2),ROUNDDOWN(D221*E$220,-1))</f>
        <v>0</v>
      </c>
      <c r="F221" s="381"/>
      <c r="G221" s="28"/>
    </row>
    <row r="222" spans="2:8" ht="13.5">
      <c r="B222" s="384"/>
      <c r="C222" s="388" t="s">
        <v>183</v>
      </c>
      <c r="D222" s="389"/>
      <c r="E222" s="60">
        <f t="shared" ref="E222:E240" si="25">IF(D222&gt;=10000,ROUNDDOWN(D222*E$220,-2),ROUNDDOWN(D222*E$220,-1))</f>
        <v>0</v>
      </c>
      <c r="F222" s="381"/>
      <c r="G222" s="28"/>
    </row>
    <row r="223" spans="2:8" ht="13.5">
      <c r="B223" s="384"/>
      <c r="C223" s="388" t="s">
        <v>184</v>
      </c>
      <c r="D223" s="389"/>
      <c r="E223" s="60">
        <f t="shared" si="25"/>
        <v>0</v>
      </c>
      <c r="F223" s="381"/>
      <c r="G223" s="28"/>
    </row>
    <row r="224" spans="2:8" ht="13.5">
      <c r="B224" s="385"/>
      <c r="C224" s="390" t="s">
        <v>185</v>
      </c>
      <c r="D224" s="391"/>
      <c r="E224" s="155">
        <f t="shared" si="25"/>
        <v>0</v>
      </c>
      <c r="F224" s="381"/>
      <c r="G224" s="28"/>
    </row>
    <row r="225" spans="2:8" ht="13.5">
      <c r="B225" s="383" t="s">
        <v>1270</v>
      </c>
      <c r="C225" s="386" t="s">
        <v>182</v>
      </c>
      <c r="D225" s="133"/>
      <c r="E225" s="61">
        <f t="shared" si="25"/>
        <v>0</v>
      </c>
      <c r="F225" s="381"/>
      <c r="G225" s="381"/>
      <c r="H225" s="28"/>
    </row>
    <row r="226" spans="2:8" ht="13.5">
      <c r="B226" s="384"/>
      <c r="C226" s="388" t="s">
        <v>183</v>
      </c>
      <c r="D226" s="134"/>
      <c r="E226" s="60">
        <f t="shared" si="25"/>
        <v>0</v>
      </c>
      <c r="F226" s="381"/>
      <c r="G226" s="381"/>
      <c r="H226" s="28"/>
    </row>
    <row r="227" spans="2:8" ht="13.5">
      <c r="B227" s="384"/>
      <c r="C227" s="388" t="s">
        <v>184</v>
      </c>
      <c r="D227" s="134"/>
      <c r="E227" s="60">
        <f t="shared" si="25"/>
        <v>0</v>
      </c>
      <c r="F227" s="381"/>
      <c r="G227" s="381"/>
      <c r="H227" s="28"/>
    </row>
    <row r="228" spans="2:8" ht="13.5">
      <c r="B228" s="385"/>
      <c r="C228" s="390" t="s">
        <v>185</v>
      </c>
      <c r="D228" s="135"/>
      <c r="E228" s="155">
        <f t="shared" si="25"/>
        <v>0</v>
      </c>
      <c r="F228" s="381"/>
      <c r="G228" s="381"/>
      <c r="H228" s="28"/>
    </row>
    <row r="229" spans="2:8" ht="13.5">
      <c r="B229" s="383" t="s">
        <v>1271</v>
      </c>
      <c r="C229" s="386" t="s">
        <v>182</v>
      </c>
      <c r="D229" s="133"/>
      <c r="E229" s="61">
        <f t="shared" si="25"/>
        <v>0</v>
      </c>
      <c r="F229" s="381"/>
      <c r="G229" s="381"/>
      <c r="H229" s="28"/>
    </row>
    <row r="230" spans="2:8" ht="13.5">
      <c r="B230" s="384"/>
      <c r="C230" s="388" t="s">
        <v>183</v>
      </c>
      <c r="D230" s="134"/>
      <c r="E230" s="60">
        <f t="shared" si="25"/>
        <v>0</v>
      </c>
      <c r="F230" s="381"/>
      <c r="G230" s="381"/>
      <c r="H230" s="28"/>
    </row>
    <row r="231" spans="2:8" ht="13.5">
      <c r="B231" s="384"/>
      <c r="C231" s="388" t="s">
        <v>184</v>
      </c>
      <c r="D231" s="134"/>
      <c r="E231" s="60">
        <f t="shared" si="25"/>
        <v>0</v>
      </c>
      <c r="F231" s="381"/>
      <c r="G231" s="381"/>
      <c r="H231" s="28"/>
    </row>
    <row r="232" spans="2:8" ht="13.5">
      <c r="B232" s="385"/>
      <c r="C232" s="390" t="s">
        <v>185</v>
      </c>
      <c r="D232" s="135"/>
      <c r="E232" s="155">
        <f t="shared" si="25"/>
        <v>0</v>
      </c>
      <c r="F232" s="381"/>
      <c r="G232" s="381"/>
      <c r="H232" s="28"/>
    </row>
    <row r="233" spans="2:8" ht="13.5">
      <c r="B233" s="383" t="s">
        <v>1293</v>
      </c>
      <c r="C233" s="386" t="s">
        <v>182</v>
      </c>
      <c r="D233" s="133"/>
      <c r="E233" s="129">
        <f t="shared" si="25"/>
        <v>0</v>
      </c>
      <c r="F233" s="28"/>
      <c r="G233" s="28"/>
      <c r="H233" s="28"/>
    </row>
    <row r="234" spans="2:8" ht="13.5">
      <c r="B234" s="384"/>
      <c r="C234" s="388" t="s">
        <v>183</v>
      </c>
      <c r="D234" s="134"/>
      <c r="E234" s="130">
        <f t="shared" si="25"/>
        <v>0</v>
      </c>
      <c r="F234" s="28"/>
      <c r="G234" s="379"/>
      <c r="H234" s="28"/>
    </row>
    <row r="235" spans="2:8" ht="13.5">
      <c r="B235" s="384"/>
      <c r="C235" s="388" t="s">
        <v>184</v>
      </c>
      <c r="D235" s="392"/>
      <c r="E235" s="60">
        <f t="shared" si="25"/>
        <v>0</v>
      </c>
      <c r="F235" s="381"/>
      <c r="G235" s="381"/>
      <c r="H235" s="28"/>
    </row>
    <row r="236" spans="2:8" ht="13.5">
      <c r="B236" s="385"/>
      <c r="C236" s="390" t="s">
        <v>185</v>
      </c>
      <c r="D236" s="135"/>
      <c r="E236" s="155">
        <f t="shared" si="25"/>
        <v>0</v>
      </c>
      <c r="F236" s="381"/>
      <c r="G236" s="381"/>
      <c r="H236" s="28"/>
    </row>
    <row r="237" spans="2:8" ht="13.5">
      <c r="B237" s="383" t="s">
        <v>1294</v>
      </c>
      <c r="C237" s="386" t="s">
        <v>182</v>
      </c>
      <c r="D237" s="133"/>
      <c r="E237" s="61">
        <f t="shared" si="25"/>
        <v>0</v>
      </c>
      <c r="F237" s="381"/>
      <c r="G237" s="381"/>
      <c r="H237" s="28"/>
    </row>
    <row r="238" spans="2:8" ht="13.5">
      <c r="B238" s="384"/>
      <c r="C238" s="388" t="s">
        <v>183</v>
      </c>
      <c r="D238" s="134"/>
      <c r="E238" s="60">
        <f t="shared" si="25"/>
        <v>0</v>
      </c>
      <c r="F238" s="381"/>
      <c r="G238" s="381"/>
      <c r="H238" s="28"/>
    </row>
    <row r="239" spans="2:8" ht="13.5">
      <c r="B239" s="384"/>
      <c r="C239" s="388" t="s">
        <v>184</v>
      </c>
      <c r="D239" s="134"/>
      <c r="E239" s="60">
        <f t="shared" si="25"/>
        <v>0</v>
      </c>
      <c r="F239" s="381"/>
      <c r="G239" s="381"/>
      <c r="H239" s="28"/>
    </row>
    <row r="240" spans="2:8" ht="13.5">
      <c r="B240" s="385"/>
      <c r="C240" s="390" t="s">
        <v>185</v>
      </c>
      <c r="D240" s="135"/>
      <c r="E240" s="155">
        <f t="shared" si="25"/>
        <v>0</v>
      </c>
      <c r="F240" s="381"/>
      <c r="G240" s="381"/>
      <c r="H240" s="28"/>
    </row>
    <row r="241" spans="2:8" ht="13.5">
      <c r="B241" s="28"/>
      <c r="C241" s="28"/>
      <c r="D241" s="136"/>
      <c r="E241" s="381"/>
      <c r="F241" s="381"/>
      <c r="G241" s="381"/>
      <c r="H241" s="28"/>
    </row>
    <row r="242" spans="2:8" ht="14.25">
      <c r="B242" s="64" t="s">
        <v>1273</v>
      </c>
      <c r="C242" s="28"/>
      <c r="D242" s="136"/>
      <c r="E242" s="381"/>
      <c r="F242" s="381"/>
      <c r="G242" s="381"/>
      <c r="H242" s="28"/>
    </row>
    <row r="243" spans="2:8" ht="13.5" customHeight="1">
      <c r="B243" s="79"/>
      <c r="C243" s="81"/>
      <c r="D243" s="708" t="s">
        <v>1258</v>
      </c>
      <c r="E243" s="371" t="s">
        <v>1272</v>
      </c>
      <c r="F243" s="381"/>
      <c r="G243" s="381"/>
      <c r="H243" s="28"/>
    </row>
    <row r="244" spans="2:8" ht="13.5" customHeight="1">
      <c r="B244" s="166"/>
      <c r="C244" s="167"/>
      <c r="D244" s="709"/>
      <c r="E244" s="376">
        <v>1.25</v>
      </c>
      <c r="F244" s="381"/>
      <c r="G244" s="381"/>
      <c r="H244" s="28"/>
    </row>
    <row r="245" spans="2:8" ht="13.5">
      <c r="B245" s="383" t="s">
        <v>1270</v>
      </c>
      <c r="C245" s="386" t="s">
        <v>1274</v>
      </c>
      <c r="D245" s="133"/>
      <c r="E245" s="61">
        <f>IF(D245&gt;=10000,ROUNDDOWN(D245*E$244,-2),ROUNDDOWN(D245*E$244,-1))</f>
        <v>0</v>
      </c>
      <c r="F245" s="381"/>
      <c r="G245" s="381"/>
      <c r="H245" s="28"/>
    </row>
    <row r="246" spans="2:8" ht="13.5">
      <c r="B246" s="383" t="s">
        <v>1271</v>
      </c>
      <c r="C246" s="386" t="s">
        <v>1274</v>
      </c>
      <c r="D246" s="133"/>
      <c r="E246" s="61">
        <f t="shared" ref="E246:E247" si="26">IF(D246&gt;=10000,ROUNDDOWN(D246*E$244,-2),ROUNDDOWN(D246*E$244,-1))</f>
        <v>0</v>
      </c>
      <c r="F246" s="381"/>
      <c r="G246" s="381"/>
      <c r="H246" s="28"/>
    </row>
    <row r="247" spans="2:8" ht="13.5">
      <c r="B247" s="382" t="s">
        <v>1294</v>
      </c>
      <c r="C247" s="393" t="s">
        <v>1274</v>
      </c>
      <c r="D247" s="204"/>
      <c r="E247" s="152">
        <f t="shared" si="26"/>
        <v>0</v>
      </c>
      <c r="F247" s="381"/>
      <c r="G247" s="381"/>
      <c r="H247" s="28"/>
    </row>
    <row r="248" spans="2:8">
      <c r="B248" s="65" t="s">
        <v>1138</v>
      </c>
    </row>
    <row r="249" spans="2:8" ht="13.5">
      <c r="B249" s="65" t="s">
        <v>1275</v>
      </c>
      <c r="C249" s="123"/>
      <c r="D249" s="116"/>
      <c r="E249" s="116"/>
      <c r="F249" s="136"/>
      <c r="G249" s="136"/>
      <c r="H249" s="136"/>
    </row>
    <row r="250" spans="2:8" ht="13.5">
      <c r="B250" s="65" t="s">
        <v>1260</v>
      </c>
      <c r="C250" s="123"/>
      <c r="D250" s="116"/>
      <c r="E250" s="116"/>
      <c r="F250" s="136"/>
      <c r="G250" s="136"/>
      <c r="H250" s="136"/>
    </row>
    <row r="251" spans="2:8" ht="13.5">
      <c r="B251" s="65" t="s">
        <v>1276</v>
      </c>
      <c r="C251" s="123"/>
      <c r="D251" s="116"/>
      <c r="E251" s="116"/>
      <c r="F251" s="136"/>
      <c r="G251" s="136"/>
      <c r="H251" s="136"/>
    </row>
    <row r="252" spans="2:8" ht="13.5">
      <c r="B252" s="65" t="s">
        <v>815</v>
      </c>
      <c r="C252" s="123"/>
      <c r="D252" s="116"/>
      <c r="E252" s="116"/>
      <c r="F252" s="136"/>
      <c r="G252" s="136"/>
    </row>
    <row r="254" spans="2:8" ht="18" customHeight="1">
      <c r="G254" s="3" t="s">
        <v>4</v>
      </c>
      <c r="H254" s="3"/>
    </row>
    <row r="256" spans="2:8" ht="14.25">
      <c r="B256" s="64" t="s">
        <v>1265</v>
      </c>
      <c r="G256" s="370" t="s">
        <v>43</v>
      </c>
    </row>
    <row r="257" spans="2:7">
      <c r="B257" s="372" t="s">
        <v>210</v>
      </c>
      <c r="C257" s="372" t="s">
        <v>180</v>
      </c>
      <c r="D257" s="137" t="s">
        <v>191</v>
      </c>
      <c r="E257" s="648" t="s">
        <v>209</v>
      </c>
      <c r="F257" s="649"/>
      <c r="G257" s="650"/>
    </row>
    <row r="258" spans="2:7" ht="13.5">
      <c r="B258" s="48"/>
      <c r="C258" s="48"/>
      <c r="D258" s="133"/>
      <c r="E258" s="702"/>
      <c r="F258" s="703"/>
      <c r="G258" s="704"/>
    </row>
    <row r="259" spans="2:7" ht="13.5">
      <c r="B259" s="141"/>
      <c r="C259" s="141"/>
      <c r="D259" s="142"/>
      <c r="E259" s="699"/>
      <c r="F259" s="700"/>
      <c r="G259" s="701"/>
    </row>
    <row r="260" spans="2:7" ht="13.5">
      <c r="B260" s="141"/>
      <c r="C260" s="141"/>
      <c r="D260" s="142"/>
      <c r="E260" s="699"/>
      <c r="F260" s="700"/>
      <c r="G260" s="701"/>
    </row>
    <row r="261" spans="2:7" ht="13.5">
      <c r="B261" s="141"/>
      <c r="C261" s="141"/>
      <c r="D261" s="142"/>
      <c r="E261" s="699"/>
      <c r="F261" s="700"/>
      <c r="G261" s="701"/>
    </row>
    <row r="262" spans="2:7" ht="13.5">
      <c r="B262" s="141"/>
      <c r="C262" s="141"/>
      <c r="D262" s="142"/>
      <c r="E262" s="699"/>
      <c r="F262" s="700"/>
      <c r="G262" s="701"/>
    </row>
    <row r="263" spans="2:7" ht="13.5">
      <c r="B263" s="141"/>
      <c r="C263" s="141"/>
      <c r="D263" s="142"/>
      <c r="E263" s="699"/>
      <c r="F263" s="700"/>
      <c r="G263" s="701"/>
    </row>
    <row r="264" spans="2:7" ht="13.5">
      <c r="B264" s="141"/>
      <c r="C264" s="141"/>
      <c r="D264" s="142"/>
      <c r="E264" s="699"/>
      <c r="F264" s="700"/>
      <c r="G264" s="701"/>
    </row>
    <row r="265" spans="2:7" ht="13.5">
      <c r="B265" s="141"/>
      <c r="C265" s="141"/>
      <c r="D265" s="142"/>
      <c r="E265" s="699"/>
      <c r="F265" s="700"/>
      <c r="G265" s="701"/>
    </row>
    <row r="266" spans="2:7" ht="13.5">
      <c r="B266" s="141"/>
      <c r="C266" s="141"/>
      <c r="D266" s="142"/>
      <c r="E266" s="699"/>
      <c r="F266" s="700"/>
      <c r="G266" s="701"/>
    </row>
    <row r="267" spans="2:7" ht="13.5">
      <c r="B267" s="141"/>
      <c r="C267" s="141"/>
      <c r="D267" s="142"/>
      <c r="E267" s="699"/>
      <c r="F267" s="700"/>
      <c r="G267" s="701"/>
    </row>
    <row r="268" spans="2:7" ht="13.5">
      <c r="B268" s="141"/>
      <c r="C268" s="141"/>
      <c r="D268" s="142"/>
      <c r="E268" s="699"/>
      <c r="F268" s="700"/>
      <c r="G268" s="701"/>
    </row>
    <row r="269" spans="2:7" ht="13.5">
      <c r="B269" s="49"/>
      <c r="C269" s="49"/>
      <c r="D269" s="134"/>
      <c r="E269" s="699"/>
      <c r="F269" s="700"/>
      <c r="G269" s="701"/>
    </row>
    <row r="270" spans="2:7" ht="13.5">
      <c r="B270" s="49"/>
      <c r="C270" s="49"/>
      <c r="D270" s="134"/>
      <c r="E270" s="699"/>
      <c r="F270" s="700"/>
      <c r="G270" s="701"/>
    </row>
    <row r="271" spans="2:7" ht="13.5">
      <c r="B271" s="50"/>
      <c r="C271" s="50"/>
      <c r="D271" s="135"/>
      <c r="E271" s="705"/>
      <c r="F271" s="706"/>
      <c r="G271" s="707"/>
    </row>
    <row r="273" spans="2:7" ht="14.25">
      <c r="B273" s="64" t="s">
        <v>1266</v>
      </c>
      <c r="G273" s="370" t="s">
        <v>43</v>
      </c>
    </row>
    <row r="274" spans="2:7">
      <c r="B274" s="372" t="s">
        <v>211</v>
      </c>
      <c r="C274" s="372" t="s">
        <v>180</v>
      </c>
      <c r="D274" s="137" t="s">
        <v>191</v>
      </c>
      <c r="E274" s="648" t="s">
        <v>209</v>
      </c>
      <c r="F274" s="649"/>
      <c r="G274" s="650"/>
    </row>
    <row r="275" spans="2:7" ht="13.5">
      <c r="B275" s="48"/>
      <c r="C275" s="48"/>
      <c r="D275" s="133"/>
      <c r="E275" s="702"/>
      <c r="F275" s="703"/>
      <c r="G275" s="704"/>
    </row>
    <row r="276" spans="2:7" ht="13.5">
      <c r="B276" s="141"/>
      <c r="C276" s="141"/>
      <c r="D276" s="142"/>
      <c r="E276" s="699"/>
      <c r="F276" s="700"/>
      <c r="G276" s="701"/>
    </row>
    <row r="277" spans="2:7" ht="13.5">
      <c r="B277" s="141"/>
      <c r="C277" s="141"/>
      <c r="D277" s="142"/>
      <c r="E277" s="699"/>
      <c r="F277" s="700"/>
      <c r="G277" s="701"/>
    </row>
    <row r="278" spans="2:7" ht="13.5">
      <c r="B278" s="141"/>
      <c r="C278" s="141"/>
      <c r="D278" s="142"/>
      <c r="E278" s="699"/>
      <c r="F278" s="700"/>
      <c r="G278" s="701"/>
    </row>
    <row r="279" spans="2:7" ht="13.5">
      <c r="B279" s="141"/>
      <c r="C279" s="141"/>
      <c r="D279" s="142"/>
      <c r="E279" s="699"/>
      <c r="F279" s="700"/>
      <c r="G279" s="701"/>
    </row>
    <row r="280" spans="2:7" ht="13.5">
      <c r="B280" s="141"/>
      <c r="C280" s="141"/>
      <c r="D280" s="142"/>
      <c r="E280" s="699"/>
      <c r="F280" s="700"/>
      <c r="G280" s="701"/>
    </row>
    <row r="281" spans="2:7" ht="13.5">
      <c r="B281" s="141"/>
      <c r="C281" s="141"/>
      <c r="D281" s="142"/>
      <c r="E281" s="699"/>
      <c r="F281" s="700"/>
      <c r="G281" s="701"/>
    </row>
    <row r="282" spans="2:7" ht="13.5">
      <c r="B282" s="141"/>
      <c r="C282" s="141"/>
      <c r="D282" s="142"/>
      <c r="E282" s="699"/>
      <c r="F282" s="700"/>
      <c r="G282" s="701"/>
    </row>
    <row r="283" spans="2:7" ht="13.5">
      <c r="B283" s="141"/>
      <c r="C283" s="141"/>
      <c r="D283" s="142"/>
      <c r="E283" s="699"/>
      <c r="F283" s="700"/>
      <c r="G283" s="701"/>
    </row>
    <row r="284" spans="2:7" ht="13.5">
      <c r="B284" s="141"/>
      <c r="C284" s="141"/>
      <c r="D284" s="142"/>
      <c r="E284" s="699"/>
      <c r="F284" s="700"/>
      <c r="G284" s="701"/>
    </row>
    <row r="285" spans="2:7" ht="13.5">
      <c r="B285" s="141"/>
      <c r="C285" s="141"/>
      <c r="D285" s="142"/>
      <c r="E285" s="699"/>
      <c r="F285" s="700"/>
      <c r="G285" s="701"/>
    </row>
    <row r="286" spans="2:7" ht="13.5">
      <c r="B286" s="49"/>
      <c r="C286" s="49"/>
      <c r="D286" s="134"/>
      <c r="E286" s="699"/>
      <c r="F286" s="700"/>
      <c r="G286" s="701"/>
    </row>
    <row r="287" spans="2:7" ht="13.5">
      <c r="B287" s="49"/>
      <c r="C287" s="49"/>
      <c r="D287" s="134"/>
      <c r="E287" s="699"/>
      <c r="F287" s="700"/>
      <c r="G287" s="701"/>
    </row>
    <row r="288" spans="2:7" ht="13.5">
      <c r="B288" s="50"/>
      <c r="C288" s="50"/>
      <c r="D288" s="135"/>
      <c r="E288" s="705"/>
      <c r="F288" s="706"/>
      <c r="G288" s="707"/>
    </row>
    <row r="289" spans="2:8">
      <c r="B289" s="65" t="s">
        <v>1138</v>
      </c>
    </row>
    <row r="290" spans="2:8">
      <c r="B290" s="65" t="s">
        <v>212</v>
      </c>
    </row>
    <row r="292" spans="2:8" ht="16.5" customHeight="1">
      <c r="G292" s="3" t="s">
        <v>4</v>
      </c>
      <c r="H292" s="3"/>
    </row>
  </sheetData>
  <customSheetViews>
    <customSheetView guid="{1E432D73-D559-4735-96E9-E42C2997E3E5}" showPageBreaks="1" showGridLines="0" printArea="1" view="pageBreakPreview">
      <selection activeCell="E3" sqref="E3"/>
      <rowBreaks count="3" manualBreakCount="3">
        <brk id="45" max="7" man="1"/>
        <brk id="102" max="16383" man="1"/>
        <brk id="142" max="7" man="1"/>
      </rowBreaks>
      <pageMargins left="0.7" right="0.7" top="0.75" bottom="0.75" header="0.3" footer="0.3"/>
      <pageSetup paperSize="9" orientation="portrait" horizontalDpi="300" verticalDpi="300" r:id="rId1"/>
    </customSheetView>
  </customSheetViews>
  <mergeCells count="91">
    <mergeCell ref="D243:D244"/>
    <mergeCell ref="E284:G284"/>
    <mergeCell ref="E285:G285"/>
    <mergeCell ref="E286:G286"/>
    <mergeCell ref="E287:G287"/>
    <mergeCell ref="E274:G274"/>
    <mergeCell ref="E275:G275"/>
    <mergeCell ref="E276:G276"/>
    <mergeCell ref="E277:G277"/>
    <mergeCell ref="E278:G278"/>
    <mergeCell ref="E267:G267"/>
    <mergeCell ref="E268:G268"/>
    <mergeCell ref="E269:G269"/>
    <mergeCell ref="E270:G270"/>
    <mergeCell ref="E271:G271"/>
    <mergeCell ref="E262:G262"/>
    <mergeCell ref="E288:G288"/>
    <mergeCell ref="E279:G279"/>
    <mergeCell ref="E280:G280"/>
    <mergeCell ref="E281:G281"/>
    <mergeCell ref="E282:G282"/>
    <mergeCell ref="E283:G283"/>
    <mergeCell ref="E263:G263"/>
    <mergeCell ref="E264:G264"/>
    <mergeCell ref="E265:G265"/>
    <mergeCell ref="E266:G266"/>
    <mergeCell ref="E257:G257"/>
    <mergeCell ref="E258:G258"/>
    <mergeCell ref="E259:G259"/>
    <mergeCell ref="E260:G260"/>
    <mergeCell ref="E261:G261"/>
    <mergeCell ref="B173:B175"/>
    <mergeCell ref="C173:C175"/>
    <mergeCell ref="D173:E173"/>
    <mergeCell ref="D174:D175"/>
    <mergeCell ref="F173:H175"/>
    <mergeCell ref="G63:G64"/>
    <mergeCell ref="B128:B130"/>
    <mergeCell ref="C128:C130"/>
    <mergeCell ref="D128:D129"/>
    <mergeCell ref="F128:F129"/>
    <mergeCell ref="G128:G129"/>
    <mergeCell ref="B86:B87"/>
    <mergeCell ref="C86:C87"/>
    <mergeCell ref="D219:D220"/>
    <mergeCell ref="F199:H199"/>
    <mergeCell ref="F200:H200"/>
    <mergeCell ref="F201:H201"/>
    <mergeCell ref="F202:H202"/>
    <mergeCell ref="F203:H203"/>
    <mergeCell ref="F204:H204"/>
    <mergeCell ref="F205:H205"/>
    <mergeCell ref="F206:H206"/>
    <mergeCell ref="F207:H207"/>
    <mergeCell ref="E218:G218"/>
    <mergeCell ref="F198:H198"/>
    <mergeCell ref="F187:H187"/>
    <mergeCell ref="F188:H188"/>
    <mergeCell ref="F189:H189"/>
    <mergeCell ref="F190:H190"/>
    <mergeCell ref="F191:H191"/>
    <mergeCell ref="F192:H192"/>
    <mergeCell ref="F193:H193"/>
    <mergeCell ref="F194:H194"/>
    <mergeCell ref="F195:H195"/>
    <mergeCell ref="F196:H196"/>
    <mergeCell ref="F197:H197"/>
    <mergeCell ref="F186:H186"/>
    <mergeCell ref="F176:H176"/>
    <mergeCell ref="F177:H177"/>
    <mergeCell ref="F178:H178"/>
    <mergeCell ref="F179:H179"/>
    <mergeCell ref="F180:H180"/>
    <mergeCell ref="F181:H181"/>
    <mergeCell ref="F182:H182"/>
    <mergeCell ref="F183:H183"/>
    <mergeCell ref="F184:H184"/>
    <mergeCell ref="F185:H185"/>
    <mergeCell ref="B52:B53"/>
    <mergeCell ref="C52:C53"/>
    <mergeCell ref="E52:F52"/>
    <mergeCell ref="E63:F63"/>
    <mergeCell ref="B63:B65"/>
    <mergeCell ref="C63:C65"/>
    <mergeCell ref="B1:H1"/>
    <mergeCell ref="B2:G2"/>
    <mergeCell ref="B4:B6"/>
    <mergeCell ref="C4:C6"/>
    <mergeCell ref="D4:F4"/>
    <mergeCell ref="D5:E5"/>
    <mergeCell ref="G4:H4"/>
  </mergeCells>
  <phoneticPr fontId="2"/>
  <pageMargins left="0.7" right="0.7" top="0.75" bottom="0.75" header="0.3" footer="0.3"/>
  <pageSetup paperSize="9" scale="87" orientation="portrait" horizontalDpi="300" verticalDpi="300" r:id="rId2"/>
  <rowBreaks count="6" manualBreakCount="6">
    <brk id="49" max="8" man="1"/>
    <brk id="83" max="16383" man="1"/>
    <brk id="126" max="16383" man="1"/>
    <brk id="171" max="16383" man="1"/>
    <brk id="216" max="8" man="1"/>
    <brk id="25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I66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2.7109375" style="1" customWidth="1"/>
    <col min="3" max="3" width="14.42578125" style="1" bestFit="1" customWidth="1"/>
    <col min="4" max="8" width="10.7109375" style="1" customWidth="1"/>
    <col min="9" max="9" width="23.7109375" style="1" customWidth="1"/>
    <col min="10" max="10" width="1.7109375" style="1" customWidth="1"/>
    <col min="11" max="16384" width="9.140625" style="1"/>
  </cols>
  <sheetData>
    <row r="1" spans="2:9">
      <c r="B1" s="628" t="s">
        <v>274</v>
      </c>
      <c r="C1" s="628"/>
      <c r="D1" s="628"/>
      <c r="E1" s="628"/>
      <c r="F1" s="628"/>
      <c r="G1" s="628"/>
      <c r="H1" s="628"/>
      <c r="I1" s="628"/>
    </row>
    <row r="3" spans="2:9" ht="19.5">
      <c r="B3" s="629" t="s">
        <v>275</v>
      </c>
      <c r="C3" s="629"/>
      <c r="D3" s="629"/>
      <c r="E3" s="629"/>
      <c r="F3" s="629"/>
      <c r="G3" s="629"/>
      <c r="H3" s="629"/>
      <c r="I3" s="629"/>
    </row>
    <row r="5" spans="2:9">
      <c r="B5" s="651"/>
      <c r="C5" s="651"/>
      <c r="D5" s="89" t="s">
        <v>61</v>
      </c>
      <c r="E5" s="89" t="s">
        <v>62</v>
      </c>
      <c r="F5" s="89" t="s">
        <v>227</v>
      </c>
      <c r="G5" s="89" t="s">
        <v>253</v>
      </c>
      <c r="H5" s="89" t="s">
        <v>229</v>
      </c>
      <c r="I5" s="651" t="s">
        <v>209</v>
      </c>
    </row>
    <row r="6" spans="2:9">
      <c r="B6" s="651"/>
      <c r="C6" s="651"/>
      <c r="D6" s="128" t="s">
        <v>247</v>
      </c>
      <c r="E6" s="128" t="s">
        <v>245</v>
      </c>
      <c r="F6" s="128" t="s">
        <v>248</v>
      </c>
      <c r="G6" s="128" t="s">
        <v>250</v>
      </c>
      <c r="H6" s="128" t="s">
        <v>252</v>
      </c>
      <c r="I6" s="651"/>
    </row>
    <row r="7" spans="2:9">
      <c r="B7" s="651"/>
      <c r="C7" s="651"/>
      <c r="D7" s="128" t="s">
        <v>266</v>
      </c>
      <c r="E7" s="128" t="s">
        <v>246</v>
      </c>
      <c r="F7" s="128" t="s">
        <v>249</v>
      </c>
      <c r="G7" s="128" t="s">
        <v>251</v>
      </c>
      <c r="H7" s="128" t="s">
        <v>256</v>
      </c>
      <c r="I7" s="651"/>
    </row>
    <row r="8" spans="2:9">
      <c r="B8" s="651"/>
      <c r="C8" s="651"/>
      <c r="D8" s="90"/>
      <c r="E8" s="90" t="s">
        <v>259</v>
      </c>
      <c r="F8" s="202" t="s">
        <v>254</v>
      </c>
      <c r="G8" s="90" t="s">
        <v>257</v>
      </c>
      <c r="H8" s="202" t="s">
        <v>255</v>
      </c>
      <c r="I8" s="651"/>
    </row>
    <row r="9" spans="2:9" ht="13.5">
      <c r="B9" s="30" t="s">
        <v>260</v>
      </c>
      <c r="C9" s="4"/>
      <c r="D9" s="203" t="s">
        <v>23</v>
      </c>
      <c r="E9" s="203" t="s">
        <v>23</v>
      </c>
      <c r="F9" s="203" t="s">
        <v>23</v>
      </c>
      <c r="G9" s="203" t="s">
        <v>23</v>
      </c>
      <c r="H9" s="153">
        <f>SUM(H10:H42)</f>
        <v>0</v>
      </c>
      <c r="I9" s="4"/>
    </row>
    <row r="10" spans="2:9" ht="13.5">
      <c r="B10" s="22"/>
      <c r="C10" s="605" t="s">
        <v>153</v>
      </c>
      <c r="D10" s="53"/>
      <c r="E10" s="206"/>
      <c r="F10" s="129">
        <f>ROUND(D10*E10,0)</f>
        <v>0</v>
      </c>
      <c r="G10" s="53"/>
      <c r="H10" s="129">
        <f>ROUND(F10*G10,0)</f>
        <v>0</v>
      </c>
      <c r="I10" s="609"/>
    </row>
    <row r="11" spans="2:9" ht="13.5">
      <c r="B11" s="22"/>
      <c r="C11" s="604" t="s">
        <v>1269</v>
      </c>
      <c r="D11" s="54"/>
      <c r="E11" s="207"/>
      <c r="F11" s="130">
        <f t="shared" ref="F11" si="0">ROUND(D11*E11,0)</f>
        <v>0</v>
      </c>
      <c r="G11" s="54"/>
      <c r="H11" s="130">
        <f t="shared" ref="H11" si="1">ROUND(F11*G11,0)</f>
        <v>0</v>
      </c>
      <c r="I11" s="610"/>
    </row>
    <row r="12" spans="2:9" ht="13.5">
      <c r="B12" s="22"/>
      <c r="C12" s="604" t="s">
        <v>1510</v>
      </c>
      <c r="D12" s="54"/>
      <c r="E12" s="207"/>
      <c r="F12" s="130">
        <f t="shared" ref="F12" si="2">ROUND(D12*E12,0)</f>
        <v>0</v>
      </c>
      <c r="G12" s="54"/>
      <c r="H12" s="130">
        <f t="shared" ref="H12" si="3">ROUND(F12*G12,0)</f>
        <v>0</v>
      </c>
      <c r="I12" s="610"/>
    </row>
    <row r="13" spans="2:9" ht="13.5">
      <c r="B13" s="22"/>
      <c r="C13" s="604" t="s">
        <v>1512</v>
      </c>
      <c r="D13" s="54"/>
      <c r="E13" s="207"/>
      <c r="F13" s="130">
        <f>ROUND(D13*E13,0)</f>
        <v>0</v>
      </c>
      <c r="G13" s="54"/>
      <c r="H13" s="130">
        <f>ROUND(F13*G13,0)</f>
        <v>0</v>
      </c>
      <c r="I13" s="610"/>
    </row>
    <row r="14" spans="2:9" ht="13.5">
      <c r="B14" s="22"/>
      <c r="C14" s="604" t="s">
        <v>1271</v>
      </c>
      <c r="D14" s="54"/>
      <c r="E14" s="207"/>
      <c r="F14" s="130">
        <f t="shared" ref="F14" si="4">ROUND(D14*E14,0)</f>
        <v>0</v>
      </c>
      <c r="G14" s="54"/>
      <c r="H14" s="130">
        <f t="shared" ref="H14" si="5">ROUND(F14*G14,0)</f>
        <v>0</v>
      </c>
      <c r="I14" s="610"/>
    </row>
    <row r="15" spans="2:9" ht="13.5">
      <c r="B15" s="22"/>
      <c r="C15" s="604" t="s">
        <v>1512</v>
      </c>
      <c r="D15" s="54"/>
      <c r="E15" s="207"/>
      <c r="F15" s="130">
        <f t="shared" ref="F15" si="6">ROUND(D15*E15,0)</f>
        <v>0</v>
      </c>
      <c r="G15" s="54"/>
      <c r="H15" s="130">
        <f t="shared" ref="H15" si="7">ROUND(F15*G15,0)</f>
        <v>0</v>
      </c>
      <c r="I15" s="610"/>
    </row>
    <row r="16" spans="2:9" ht="13.5">
      <c r="B16" s="22"/>
      <c r="C16" s="606" t="s">
        <v>157</v>
      </c>
      <c r="D16" s="54"/>
      <c r="E16" s="207"/>
      <c r="F16" s="130">
        <f t="shared" ref="F16:F43" si="8">ROUND(D16*E16,0)</f>
        <v>0</v>
      </c>
      <c r="G16" s="54"/>
      <c r="H16" s="130">
        <f t="shared" ref="H16:H43" si="9">ROUND(F16*G16,0)</f>
        <v>0</v>
      </c>
      <c r="I16" s="610"/>
    </row>
    <row r="17" spans="2:9" ht="13.5">
      <c r="B17" s="22"/>
      <c r="C17" s="604" t="s">
        <v>1293</v>
      </c>
      <c r="D17" s="54"/>
      <c r="E17" s="207"/>
      <c r="F17" s="130">
        <f t="shared" si="8"/>
        <v>0</v>
      </c>
      <c r="G17" s="54"/>
      <c r="H17" s="130">
        <f t="shared" si="9"/>
        <v>0</v>
      </c>
      <c r="I17" s="610"/>
    </row>
    <row r="18" spans="2:9" ht="13.5">
      <c r="B18" s="22"/>
      <c r="C18" s="604" t="s">
        <v>1511</v>
      </c>
      <c r="D18" s="54"/>
      <c r="E18" s="207"/>
      <c r="F18" s="130">
        <f t="shared" si="8"/>
        <v>0</v>
      </c>
      <c r="G18" s="54"/>
      <c r="H18" s="130">
        <f t="shared" si="9"/>
        <v>0</v>
      </c>
      <c r="I18" s="610"/>
    </row>
    <row r="19" spans="2:9" ht="13.5">
      <c r="B19" s="22"/>
      <c r="C19" s="604" t="s">
        <v>1512</v>
      </c>
      <c r="D19" s="54"/>
      <c r="E19" s="207"/>
      <c r="F19" s="130">
        <f t="shared" ref="F19" si="10">ROUND(D19*E19,0)</f>
        <v>0</v>
      </c>
      <c r="G19" s="54"/>
      <c r="H19" s="130">
        <f t="shared" ref="H19" si="11">ROUND(F19*G19,0)</f>
        <v>0</v>
      </c>
      <c r="I19" s="610"/>
    </row>
    <row r="20" spans="2:9" ht="13.5">
      <c r="B20" s="22"/>
      <c r="C20" s="607" t="s">
        <v>158</v>
      </c>
      <c r="D20" s="55"/>
      <c r="E20" s="208"/>
      <c r="F20" s="131">
        <f t="shared" si="8"/>
        <v>0</v>
      </c>
      <c r="G20" s="55"/>
      <c r="H20" s="131">
        <f t="shared" si="9"/>
        <v>0</v>
      </c>
      <c r="I20" s="611"/>
    </row>
    <row r="21" spans="2:9" ht="13.5">
      <c r="B21" s="22"/>
      <c r="C21" s="48" t="s">
        <v>159</v>
      </c>
      <c r="D21" s="53"/>
      <c r="E21" s="206"/>
      <c r="F21" s="129">
        <f t="shared" si="8"/>
        <v>0</v>
      </c>
      <c r="G21" s="53"/>
      <c r="H21" s="129">
        <f t="shared" si="9"/>
        <v>0</v>
      </c>
      <c r="I21" s="48"/>
    </row>
    <row r="22" spans="2:9" ht="13.5">
      <c r="B22" s="22"/>
      <c r="C22" s="49" t="s">
        <v>160</v>
      </c>
      <c r="D22" s="54"/>
      <c r="E22" s="207"/>
      <c r="F22" s="130">
        <f t="shared" si="8"/>
        <v>0</v>
      </c>
      <c r="G22" s="54"/>
      <c r="H22" s="130">
        <f t="shared" si="9"/>
        <v>0</v>
      </c>
      <c r="I22" s="49"/>
    </row>
    <row r="23" spans="2:9" ht="13.5">
      <c r="B23" s="22"/>
      <c r="C23" s="50" t="s">
        <v>161</v>
      </c>
      <c r="D23" s="55"/>
      <c r="E23" s="208"/>
      <c r="F23" s="131">
        <f t="shared" si="8"/>
        <v>0</v>
      </c>
      <c r="G23" s="55"/>
      <c r="H23" s="131">
        <f t="shared" si="9"/>
        <v>0</v>
      </c>
      <c r="I23" s="50"/>
    </row>
    <row r="24" spans="2:9" ht="13.5">
      <c r="B24" s="22"/>
      <c r="C24" s="48" t="s">
        <v>162</v>
      </c>
      <c r="D24" s="53"/>
      <c r="E24" s="206"/>
      <c r="F24" s="129">
        <f t="shared" si="8"/>
        <v>0</v>
      </c>
      <c r="G24" s="53"/>
      <c r="H24" s="129">
        <f t="shared" si="9"/>
        <v>0</v>
      </c>
      <c r="I24" s="48"/>
    </row>
    <row r="25" spans="2:9" ht="13.5">
      <c r="B25" s="22"/>
      <c r="C25" s="49" t="s">
        <v>163</v>
      </c>
      <c r="D25" s="54"/>
      <c r="E25" s="207"/>
      <c r="F25" s="130">
        <f t="shared" si="8"/>
        <v>0</v>
      </c>
      <c r="G25" s="54"/>
      <c r="H25" s="130">
        <f t="shared" si="9"/>
        <v>0</v>
      </c>
      <c r="I25" s="49"/>
    </row>
    <row r="26" spans="2:9" ht="13.5">
      <c r="B26" s="22"/>
      <c r="C26" s="50" t="s">
        <v>164</v>
      </c>
      <c r="D26" s="55"/>
      <c r="E26" s="208"/>
      <c r="F26" s="131">
        <f t="shared" si="8"/>
        <v>0</v>
      </c>
      <c r="G26" s="55"/>
      <c r="H26" s="131">
        <f t="shared" si="9"/>
        <v>0</v>
      </c>
      <c r="I26" s="50"/>
    </row>
    <row r="27" spans="2:9" ht="13.5">
      <c r="B27" s="22"/>
      <c r="C27" s="48" t="s">
        <v>165</v>
      </c>
      <c r="D27" s="53"/>
      <c r="E27" s="206"/>
      <c r="F27" s="129">
        <f t="shared" si="8"/>
        <v>0</v>
      </c>
      <c r="G27" s="53"/>
      <c r="H27" s="129">
        <f t="shared" si="9"/>
        <v>0</v>
      </c>
      <c r="I27" s="48"/>
    </row>
    <row r="28" spans="2:9" ht="13.5">
      <c r="B28" s="22"/>
      <c r="C28" s="49" t="s">
        <v>166</v>
      </c>
      <c r="D28" s="54"/>
      <c r="E28" s="207"/>
      <c r="F28" s="130">
        <f t="shared" si="8"/>
        <v>0</v>
      </c>
      <c r="G28" s="54"/>
      <c r="H28" s="130">
        <f t="shared" si="9"/>
        <v>0</v>
      </c>
      <c r="I28" s="49"/>
    </row>
    <row r="29" spans="2:9" ht="13.5">
      <c r="B29" s="22"/>
      <c r="C29" s="50" t="s">
        <v>167</v>
      </c>
      <c r="D29" s="55"/>
      <c r="E29" s="208"/>
      <c r="F29" s="131">
        <f t="shared" si="8"/>
        <v>0</v>
      </c>
      <c r="G29" s="55"/>
      <c r="H29" s="131">
        <f t="shared" si="9"/>
        <v>0</v>
      </c>
      <c r="I29" s="50"/>
    </row>
    <row r="30" spans="2:9" ht="13.5">
      <c r="B30" s="22"/>
      <c r="C30" s="48" t="s">
        <v>168</v>
      </c>
      <c r="D30" s="53"/>
      <c r="E30" s="206"/>
      <c r="F30" s="129">
        <f t="shared" si="8"/>
        <v>0</v>
      </c>
      <c r="G30" s="53"/>
      <c r="H30" s="129">
        <f t="shared" si="9"/>
        <v>0</v>
      </c>
      <c r="I30" s="48"/>
    </row>
    <row r="31" spans="2:9" ht="13.5">
      <c r="B31" s="22"/>
      <c r="C31" s="49" t="s">
        <v>169</v>
      </c>
      <c r="D31" s="54"/>
      <c r="E31" s="207"/>
      <c r="F31" s="130">
        <f t="shared" si="8"/>
        <v>0</v>
      </c>
      <c r="G31" s="54"/>
      <c r="H31" s="130">
        <f t="shared" si="9"/>
        <v>0</v>
      </c>
      <c r="I31" s="49"/>
    </row>
    <row r="32" spans="2:9" ht="13.5">
      <c r="B32" s="22"/>
      <c r="C32" s="49" t="s">
        <v>170</v>
      </c>
      <c r="D32" s="54"/>
      <c r="E32" s="207"/>
      <c r="F32" s="130">
        <f t="shared" si="8"/>
        <v>0</v>
      </c>
      <c r="G32" s="54"/>
      <c r="H32" s="130">
        <f t="shared" si="9"/>
        <v>0</v>
      </c>
      <c r="I32" s="49"/>
    </row>
    <row r="33" spans="2:9" ht="13.5">
      <c r="B33" s="22"/>
      <c r="C33" s="49" t="s">
        <v>171</v>
      </c>
      <c r="D33" s="54"/>
      <c r="E33" s="207"/>
      <c r="F33" s="130">
        <f t="shared" si="8"/>
        <v>0</v>
      </c>
      <c r="G33" s="54"/>
      <c r="H33" s="130">
        <f t="shared" si="9"/>
        <v>0</v>
      </c>
      <c r="I33" s="49"/>
    </row>
    <row r="34" spans="2:9" ht="13.5">
      <c r="B34" s="22"/>
      <c r="C34" s="49" t="s">
        <v>172</v>
      </c>
      <c r="D34" s="54"/>
      <c r="E34" s="207"/>
      <c r="F34" s="130">
        <f t="shared" si="8"/>
        <v>0</v>
      </c>
      <c r="G34" s="54"/>
      <c r="H34" s="130">
        <f t="shared" si="9"/>
        <v>0</v>
      </c>
      <c r="I34" s="49"/>
    </row>
    <row r="35" spans="2:9" ht="13.5">
      <c r="B35" s="22"/>
      <c r="C35" s="50" t="s">
        <v>173</v>
      </c>
      <c r="D35" s="55"/>
      <c r="E35" s="208"/>
      <c r="F35" s="131">
        <f t="shared" si="8"/>
        <v>0</v>
      </c>
      <c r="G35" s="55"/>
      <c r="H35" s="131">
        <f t="shared" si="9"/>
        <v>0</v>
      </c>
      <c r="I35" s="50"/>
    </row>
    <row r="36" spans="2:9" ht="13.5">
      <c r="B36" s="22"/>
      <c r="C36" s="48" t="s">
        <v>174</v>
      </c>
      <c r="D36" s="53"/>
      <c r="E36" s="206"/>
      <c r="F36" s="129">
        <f t="shared" si="8"/>
        <v>0</v>
      </c>
      <c r="G36" s="53"/>
      <c r="H36" s="129">
        <f t="shared" si="9"/>
        <v>0</v>
      </c>
      <c r="I36" s="48"/>
    </row>
    <row r="37" spans="2:9" ht="13.5">
      <c r="B37" s="22"/>
      <c r="C37" s="50" t="s">
        <v>175</v>
      </c>
      <c r="D37" s="55"/>
      <c r="E37" s="208"/>
      <c r="F37" s="131">
        <f t="shared" si="8"/>
        <v>0</v>
      </c>
      <c r="G37" s="55"/>
      <c r="H37" s="131">
        <f t="shared" si="9"/>
        <v>0</v>
      </c>
      <c r="I37" s="50"/>
    </row>
    <row r="38" spans="2:9" ht="13.5">
      <c r="B38" s="22"/>
      <c r="C38" s="48" t="s">
        <v>176</v>
      </c>
      <c r="D38" s="53"/>
      <c r="E38" s="206"/>
      <c r="F38" s="129">
        <f t="shared" si="8"/>
        <v>0</v>
      </c>
      <c r="G38" s="53"/>
      <c r="H38" s="129">
        <f t="shared" si="9"/>
        <v>0</v>
      </c>
      <c r="I38" s="48"/>
    </row>
    <row r="39" spans="2:9" ht="13.5">
      <c r="B39" s="22"/>
      <c r="C39" s="49" t="s">
        <v>177</v>
      </c>
      <c r="D39" s="54"/>
      <c r="E39" s="207"/>
      <c r="F39" s="130">
        <f t="shared" si="8"/>
        <v>0</v>
      </c>
      <c r="G39" s="54"/>
      <c r="H39" s="130">
        <f t="shared" si="9"/>
        <v>0</v>
      </c>
      <c r="I39" s="49"/>
    </row>
    <row r="40" spans="2:9" ht="13.5">
      <c r="B40" s="22"/>
      <c r="C40" s="50" t="s">
        <v>244</v>
      </c>
      <c r="D40" s="55"/>
      <c r="E40" s="208"/>
      <c r="F40" s="131">
        <f>ROUND(D40*E40,0)</f>
        <v>0</v>
      </c>
      <c r="G40" s="55"/>
      <c r="H40" s="131">
        <f t="shared" si="9"/>
        <v>0</v>
      </c>
      <c r="I40" s="50"/>
    </row>
    <row r="41" spans="2:9" ht="13.5">
      <c r="B41" s="22"/>
      <c r="C41" s="612" t="s">
        <v>258</v>
      </c>
      <c r="D41" s="53"/>
      <c r="E41" s="206"/>
      <c r="F41" s="129">
        <f t="shared" si="8"/>
        <v>0</v>
      </c>
      <c r="G41" s="53"/>
      <c r="H41" s="129">
        <f>ROUND(F41*G41,0)</f>
        <v>0</v>
      </c>
      <c r="I41" s="48"/>
    </row>
    <row r="42" spans="2:9" ht="13.5">
      <c r="B42" s="24"/>
      <c r="C42" s="608" t="s">
        <v>258</v>
      </c>
      <c r="D42" s="55"/>
      <c r="E42" s="208"/>
      <c r="F42" s="131">
        <f t="shared" si="8"/>
        <v>0</v>
      </c>
      <c r="G42" s="55"/>
      <c r="H42" s="131">
        <f t="shared" si="9"/>
        <v>0</v>
      </c>
      <c r="I42" s="50"/>
    </row>
    <row r="43" spans="2:9" ht="13.5">
      <c r="B43" s="4" t="s">
        <v>261</v>
      </c>
      <c r="C43" s="4"/>
      <c r="D43" s="204"/>
      <c r="E43" s="209"/>
      <c r="F43" s="153">
        <f t="shared" si="8"/>
        <v>0</v>
      </c>
      <c r="G43" s="204"/>
      <c r="H43" s="153">
        <f t="shared" si="9"/>
        <v>0</v>
      </c>
      <c r="I43" s="4"/>
    </row>
    <row r="44" spans="2:9" ht="13.5">
      <c r="B44" s="30" t="s">
        <v>262</v>
      </c>
      <c r="C44" s="4"/>
      <c r="D44" s="203" t="s">
        <v>23</v>
      </c>
      <c r="E44" s="205" t="s">
        <v>23</v>
      </c>
      <c r="F44" s="203" t="s">
        <v>23</v>
      </c>
      <c r="G44" s="203" t="s">
        <v>23</v>
      </c>
      <c r="H44" s="153">
        <f>SUM(H45:H48)</f>
        <v>0</v>
      </c>
      <c r="I44" s="4"/>
    </row>
    <row r="45" spans="2:9" ht="13.5">
      <c r="B45" s="22"/>
      <c r="C45" s="48" t="s">
        <v>258</v>
      </c>
      <c r="D45" s="53"/>
      <c r="E45" s="206"/>
      <c r="F45" s="129">
        <f t="shared" ref="F45:F48" si="12">ROUND(D45*E45,0)</f>
        <v>0</v>
      </c>
      <c r="G45" s="53"/>
      <c r="H45" s="129">
        <f t="shared" ref="H45:H48" si="13">ROUND(F45*G45,0)</f>
        <v>0</v>
      </c>
      <c r="I45" s="48"/>
    </row>
    <row r="46" spans="2:9" ht="13.5">
      <c r="B46" s="22"/>
      <c r="C46" s="49" t="s">
        <v>258</v>
      </c>
      <c r="D46" s="54"/>
      <c r="E46" s="207"/>
      <c r="F46" s="130">
        <f t="shared" si="12"/>
        <v>0</v>
      </c>
      <c r="G46" s="54"/>
      <c r="H46" s="130">
        <f t="shared" si="13"/>
        <v>0</v>
      </c>
      <c r="I46" s="49"/>
    </row>
    <row r="47" spans="2:9" ht="13.5">
      <c r="B47" s="22"/>
      <c r="C47" s="49" t="s">
        <v>258</v>
      </c>
      <c r="D47" s="54"/>
      <c r="E47" s="207"/>
      <c r="F47" s="130">
        <f t="shared" si="12"/>
        <v>0</v>
      </c>
      <c r="G47" s="54"/>
      <c r="H47" s="130">
        <f t="shared" si="13"/>
        <v>0</v>
      </c>
      <c r="I47" s="49"/>
    </row>
    <row r="48" spans="2:9" ht="13.5">
      <c r="B48" s="24"/>
      <c r="C48" s="50" t="s">
        <v>258</v>
      </c>
      <c r="D48" s="55"/>
      <c r="E48" s="208"/>
      <c r="F48" s="131">
        <f t="shared" si="12"/>
        <v>0</v>
      </c>
      <c r="G48" s="55"/>
      <c r="H48" s="131">
        <f t="shared" si="13"/>
        <v>0</v>
      </c>
      <c r="I48" s="50"/>
    </row>
    <row r="49" spans="2:9" ht="13.5">
      <c r="B49" s="30" t="s">
        <v>263</v>
      </c>
      <c r="C49" s="4"/>
      <c r="D49" s="203" t="s">
        <v>23</v>
      </c>
      <c r="E49" s="205" t="s">
        <v>23</v>
      </c>
      <c r="F49" s="203" t="s">
        <v>23</v>
      </c>
      <c r="G49" s="203" t="s">
        <v>23</v>
      </c>
      <c r="H49" s="153">
        <f>SUM(H50:H53)</f>
        <v>0</v>
      </c>
      <c r="I49" s="4"/>
    </row>
    <row r="50" spans="2:9" ht="13.5">
      <c r="B50" s="22"/>
      <c r="C50" s="48" t="s">
        <v>258</v>
      </c>
      <c r="D50" s="53"/>
      <c r="E50" s="206"/>
      <c r="F50" s="129">
        <f t="shared" ref="F50:F53" si="14">ROUND(D50*E50,0)</f>
        <v>0</v>
      </c>
      <c r="G50" s="53"/>
      <c r="H50" s="129">
        <f t="shared" ref="H50:H53" si="15">ROUND(F50*G50,0)</f>
        <v>0</v>
      </c>
      <c r="I50" s="48"/>
    </row>
    <row r="51" spans="2:9" ht="13.5">
      <c r="B51" s="22"/>
      <c r="C51" s="49" t="s">
        <v>258</v>
      </c>
      <c r="D51" s="54"/>
      <c r="E51" s="207"/>
      <c r="F51" s="130">
        <f t="shared" si="14"/>
        <v>0</v>
      </c>
      <c r="G51" s="54"/>
      <c r="H51" s="130">
        <f t="shared" si="15"/>
        <v>0</v>
      </c>
      <c r="I51" s="49"/>
    </row>
    <row r="52" spans="2:9" ht="13.5">
      <c r="B52" s="22"/>
      <c r="C52" s="49" t="s">
        <v>258</v>
      </c>
      <c r="D52" s="54"/>
      <c r="E52" s="207"/>
      <c r="F52" s="130">
        <f t="shared" si="14"/>
        <v>0</v>
      </c>
      <c r="G52" s="54"/>
      <c r="H52" s="130">
        <f t="shared" si="15"/>
        <v>0</v>
      </c>
      <c r="I52" s="49"/>
    </row>
    <row r="53" spans="2:9" ht="14.25" thickBot="1">
      <c r="B53" s="22"/>
      <c r="C53" s="71" t="s">
        <v>258</v>
      </c>
      <c r="D53" s="72"/>
      <c r="E53" s="210"/>
      <c r="F53" s="211">
        <f t="shared" si="14"/>
        <v>0</v>
      </c>
      <c r="G53" s="72"/>
      <c r="H53" s="211">
        <f t="shared" si="15"/>
        <v>0</v>
      </c>
      <c r="I53" s="71"/>
    </row>
    <row r="54" spans="2:9" ht="14.25" thickBot="1">
      <c r="B54" s="87" t="s">
        <v>264</v>
      </c>
      <c r="C54" s="88"/>
      <c r="D54" s="88"/>
      <c r="E54" s="88"/>
      <c r="F54" s="88"/>
      <c r="G54" s="95"/>
      <c r="H54" s="156">
        <f>SUM(H9,H43,H44,H49)</f>
        <v>0</v>
      </c>
      <c r="I54" s="120" t="s">
        <v>290</v>
      </c>
    </row>
    <row r="55" spans="2:9" ht="14.25" thickBot="1">
      <c r="B55" s="87" t="s">
        <v>1137</v>
      </c>
      <c r="C55" s="88"/>
      <c r="D55" s="88"/>
      <c r="E55" s="88"/>
      <c r="F55" s="88"/>
      <c r="G55" s="95"/>
      <c r="H55" s="156">
        <f>ROUNDDOWN(H54*8%,0)</f>
        <v>0</v>
      </c>
      <c r="I55" s="117"/>
    </row>
    <row r="56" spans="2:9" ht="14.25" thickBot="1">
      <c r="B56" s="87" t="s">
        <v>265</v>
      </c>
      <c r="C56" s="88"/>
      <c r="D56" s="88"/>
      <c r="E56" s="88"/>
      <c r="F56" s="88"/>
      <c r="G56" s="95"/>
      <c r="H56" s="156">
        <f>SUM(H54:H55)</f>
        <v>0</v>
      </c>
      <c r="I56" s="120" t="s">
        <v>291</v>
      </c>
    </row>
    <row r="57" spans="2:9">
      <c r="B57" s="1" t="s">
        <v>103</v>
      </c>
    </row>
    <row r="58" spans="2:9">
      <c r="B58" s="1" t="s">
        <v>267</v>
      </c>
    </row>
    <row r="59" spans="2:9">
      <c r="B59" s="1" t="s">
        <v>268</v>
      </c>
    </row>
    <row r="60" spans="2:9">
      <c r="B60" s="1" t="s">
        <v>269</v>
      </c>
    </row>
    <row r="61" spans="2:9">
      <c r="B61" s="1" t="s">
        <v>1141</v>
      </c>
    </row>
    <row r="62" spans="2:9">
      <c r="B62" s="1" t="s">
        <v>216</v>
      </c>
    </row>
    <row r="63" spans="2:9">
      <c r="C63" s="1" t="s">
        <v>816</v>
      </c>
    </row>
    <row r="64" spans="2:9">
      <c r="B64" s="1" t="s">
        <v>270</v>
      </c>
    </row>
    <row r="66" spans="8:9" ht="21.75" customHeight="1">
      <c r="H66" s="3" t="s">
        <v>271</v>
      </c>
      <c r="I66" s="3"/>
    </row>
  </sheetData>
  <customSheetViews>
    <customSheetView guid="{1E432D73-D559-4735-96E9-E42C2997E3E5}" showPageBreaks="1" showGridLines="0" printArea="1" view="pageBreakPreview">
      <selection activeCell="B47" sqref="B47:B53"/>
      <pageMargins left="0.7" right="0.7" top="0.75" bottom="0.75" header="0.3" footer="0.3"/>
      <pageSetup paperSize="9" orientation="portrait" horizontalDpi="300" verticalDpi="300" r:id="rId1"/>
    </customSheetView>
  </customSheetViews>
  <mergeCells count="4">
    <mergeCell ref="B1:I1"/>
    <mergeCell ref="B3:I3"/>
    <mergeCell ref="I5:I8"/>
    <mergeCell ref="B5:C8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H53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3" width="2.7109375" style="1" customWidth="1"/>
    <col min="4" max="4" width="21.140625" style="1" customWidth="1"/>
    <col min="5" max="6" width="16.7109375" style="1" customWidth="1"/>
    <col min="7" max="8" width="17" style="1" customWidth="1"/>
    <col min="9" max="9" width="1.7109375" style="1" customWidth="1"/>
    <col min="10" max="16384" width="9.140625" style="1"/>
  </cols>
  <sheetData>
    <row r="1" spans="2:8">
      <c r="B1" s="628" t="s">
        <v>305</v>
      </c>
      <c r="C1" s="628"/>
      <c r="D1" s="628"/>
      <c r="E1" s="628"/>
      <c r="F1" s="628"/>
      <c r="G1" s="628"/>
      <c r="H1" s="628"/>
    </row>
    <row r="3" spans="2:8" ht="19.5">
      <c r="B3" s="629" t="s">
        <v>110</v>
      </c>
      <c r="C3" s="629"/>
      <c r="D3" s="629"/>
      <c r="E3" s="629"/>
      <c r="F3" s="629"/>
      <c r="G3" s="629"/>
      <c r="H3" s="629"/>
    </row>
    <row r="4" spans="2:8" ht="12.75" thickBot="1">
      <c r="B4" s="2"/>
      <c r="C4" s="2"/>
      <c r="D4" s="2"/>
      <c r="E4" s="2"/>
      <c r="F4" s="2"/>
      <c r="G4" s="2"/>
      <c r="H4" s="2"/>
    </row>
    <row r="5" spans="2:8" ht="22.5" customHeight="1" thickBot="1">
      <c r="C5" s="122"/>
      <c r="D5" s="121" t="s">
        <v>147</v>
      </c>
      <c r="E5" s="78" t="s">
        <v>89</v>
      </c>
      <c r="F5" s="362" t="s">
        <v>90</v>
      </c>
      <c r="G5" s="78" t="s">
        <v>91</v>
      </c>
      <c r="H5" s="2"/>
    </row>
    <row r="6" spans="2:8">
      <c r="H6" s="63" t="s">
        <v>43</v>
      </c>
    </row>
    <row r="7" spans="2:8">
      <c r="B7" s="79"/>
      <c r="C7" s="80"/>
      <c r="D7" s="81"/>
      <c r="E7" s="51" t="s">
        <v>84</v>
      </c>
      <c r="F7" s="51" t="s">
        <v>85</v>
      </c>
      <c r="G7" s="687" t="s">
        <v>41</v>
      </c>
      <c r="H7" s="687"/>
    </row>
    <row r="8" spans="2:8" s="65" customFormat="1" ht="13.5">
      <c r="B8" s="83" t="s">
        <v>92</v>
      </c>
      <c r="C8" s="46"/>
      <c r="D8" s="47"/>
      <c r="E8" s="153">
        <f>SUM(E9:E10)</f>
        <v>0</v>
      </c>
      <c r="F8" s="153">
        <f>SUM(F9:F10)</f>
        <v>0</v>
      </c>
      <c r="G8" s="720"/>
      <c r="H8" s="721"/>
    </row>
    <row r="9" spans="2:8" s="65" customFormat="1" ht="13.5">
      <c r="B9" s="22"/>
      <c r="C9" s="109" t="s">
        <v>83</v>
      </c>
      <c r="D9" s="104"/>
      <c r="E9" s="53"/>
      <c r="F9" s="53"/>
      <c r="G9" s="702"/>
      <c r="H9" s="704"/>
    </row>
    <row r="10" spans="2:8" s="65" customFormat="1" ht="13.5">
      <c r="B10" s="24"/>
      <c r="C10" s="110" t="s">
        <v>83</v>
      </c>
      <c r="D10" s="105"/>
      <c r="E10" s="55"/>
      <c r="F10" s="55"/>
      <c r="G10" s="705"/>
      <c r="H10" s="707"/>
    </row>
    <row r="11" spans="2:8" s="65" customFormat="1" ht="13.5">
      <c r="B11" s="31" t="s">
        <v>93</v>
      </c>
      <c r="C11" s="46"/>
      <c r="D11" s="47"/>
      <c r="E11" s="153">
        <f>SUM(E12:E13)</f>
        <v>0</v>
      </c>
      <c r="F11" s="153">
        <f>SUM(F12:F13)</f>
        <v>0</v>
      </c>
      <c r="G11" s="720"/>
      <c r="H11" s="721"/>
    </row>
    <row r="12" spans="2:8" s="65" customFormat="1" ht="13.5">
      <c r="B12" s="22"/>
      <c r="C12" s="109" t="s">
        <v>83</v>
      </c>
      <c r="D12" s="104"/>
      <c r="E12" s="53"/>
      <c r="F12" s="53"/>
      <c r="G12" s="702"/>
      <c r="H12" s="704"/>
    </row>
    <row r="13" spans="2:8" s="65" customFormat="1" ht="13.5">
      <c r="B13" s="82"/>
      <c r="C13" s="110" t="s">
        <v>83</v>
      </c>
      <c r="D13" s="105"/>
      <c r="E13" s="55"/>
      <c r="F13" s="55"/>
      <c r="G13" s="705"/>
      <c r="H13" s="707"/>
    </row>
    <row r="14" spans="2:8" s="65" customFormat="1" ht="13.5">
      <c r="B14" s="31" t="s">
        <v>94</v>
      </c>
      <c r="C14" s="46"/>
      <c r="D14" s="47"/>
      <c r="E14" s="153">
        <f>SUM(E15:E16)</f>
        <v>0</v>
      </c>
      <c r="F14" s="153">
        <f>SUM(F15:F16)</f>
        <v>0</v>
      </c>
      <c r="G14" s="720"/>
      <c r="H14" s="721"/>
    </row>
    <row r="15" spans="2:8" s="65" customFormat="1" ht="13.5">
      <c r="B15" s="22"/>
      <c r="C15" s="109" t="s">
        <v>83</v>
      </c>
      <c r="D15" s="104"/>
      <c r="E15" s="53"/>
      <c r="F15" s="53"/>
      <c r="G15" s="702"/>
      <c r="H15" s="704"/>
    </row>
    <row r="16" spans="2:8" s="65" customFormat="1" ht="13.5">
      <c r="B16" s="82"/>
      <c r="C16" s="110" t="s">
        <v>83</v>
      </c>
      <c r="D16" s="105"/>
      <c r="E16" s="55"/>
      <c r="F16" s="55"/>
      <c r="G16" s="705"/>
      <c r="H16" s="707"/>
    </row>
    <row r="17" spans="2:8" s="65" customFormat="1" ht="13.5">
      <c r="B17" s="31" t="s">
        <v>95</v>
      </c>
      <c r="C17" s="46"/>
      <c r="D17" s="47"/>
      <c r="E17" s="153">
        <f>SUM(E18:E19)</f>
        <v>0</v>
      </c>
      <c r="F17" s="153">
        <f>SUM(F18:F19)</f>
        <v>0</v>
      </c>
      <c r="G17" s="720"/>
      <c r="H17" s="721"/>
    </row>
    <row r="18" spans="2:8" s="65" customFormat="1" ht="13.5">
      <c r="B18" s="22"/>
      <c r="C18" s="109" t="s">
        <v>83</v>
      </c>
      <c r="D18" s="104"/>
      <c r="E18" s="53"/>
      <c r="F18" s="53"/>
      <c r="G18" s="702"/>
      <c r="H18" s="704"/>
    </row>
    <row r="19" spans="2:8" s="65" customFormat="1" ht="13.5">
      <c r="B19" s="82"/>
      <c r="C19" s="110" t="s">
        <v>83</v>
      </c>
      <c r="D19" s="105"/>
      <c r="E19" s="55"/>
      <c r="F19" s="55"/>
      <c r="G19" s="705"/>
      <c r="H19" s="707"/>
    </row>
    <row r="20" spans="2:8" s="65" customFormat="1" ht="13.5">
      <c r="B20" s="83" t="s">
        <v>96</v>
      </c>
      <c r="C20" s="46"/>
      <c r="D20" s="47"/>
      <c r="E20" s="153">
        <f>SUM(E21:E22)</f>
        <v>0</v>
      </c>
      <c r="F20" s="153">
        <f>SUM(F21:F22)</f>
        <v>0</v>
      </c>
      <c r="G20" s="720"/>
      <c r="H20" s="721"/>
    </row>
    <row r="21" spans="2:8" s="65" customFormat="1" ht="13.5">
      <c r="B21" s="22"/>
      <c r="C21" s="109" t="s">
        <v>83</v>
      </c>
      <c r="D21" s="104"/>
      <c r="E21" s="53"/>
      <c r="F21" s="53"/>
      <c r="G21" s="702"/>
      <c r="H21" s="704"/>
    </row>
    <row r="22" spans="2:8" s="65" customFormat="1" ht="13.5">
      <c r="B22" s="24"/>
      <c r="C22" s="110" t="s">
        <v>83</v>
      </c>
      <c r="D22" s="70"/>
      <c r="E22" s="55"/>
      <c r="F22" s="55"/>
      <c r="G22" s="705"/>
      <c r="H22" s="707"/>
    </row>
    <row r="23" spans="2:8" s="65" customFormat="1" ht="13.5">
      <c r="B23" s="31" t="s">
        <v>97</v>
      </c>
      <c r="C23" s="32"/>
      <c r="D23" s="33"/>
      <c r="E23" s="153">
        <f>SUM(E24:E26)</f>
        <v>0</v>
      </c>
      <c r="F23" s="153">
        <f>SUM(F24:F26)</f>
        <v>0</v>
      </c>
      <c r="G23" s="720"/>
      <c r="H23" s="721"/>
    </row>
    <row r="24" spans="2:8" s="65" customFormat="1" ht="13.5">
      <c r="B24" s="22"/>
      <c r="C24" s="334" t="s">
        <v>817</v>
      </c>
      <c r="D24" s="327"/>
      <c r="E24" s="53"/>
      <c r="F24" s="53"/>
      <c r="G24" s="640" t="s">
        <v>820</v>
      </c>
      <c r="H24" s="641"/>
    </row>
    <row r="25" spans="2:8" s="65" customFormat="1" ht="13.5">
      <c r="B25" s="22"/>
      <c r="C25" s="333" t="s">
        <v>818</v>
      </c>
      <c r="D25" s="332"/>
      <c r="E25" s="54"/>
      <c r="F25" s="54"/>
      <c r="G25" s="724"/>
      <c r="H25" s="725"/>
    </row>
    <row r="26" spans="2:8" s="65" customFormat="1" ht="13.5">
      <c r="B26" s="24"/>
      <c r="C26" s="335" t="s">
        <v>819</v>
      </c>
      <c r="D26" s="325"/>
      <c r="E26" s="55"/>
      <c r="F26" s="55"/>
      <c r="G26" s="726"/>
      <c r="H26" s="727"/>
    </row>
    <row r="27" spans="2:8" s="65" customFormat="1" ht="13.5">
      <c r="B27" s="31" t="s">
        <v>98</v>
      </c>
      <c r="C27" s="32"/>
      <c r="D27" s="33"/>
      <c r="E27" s="153">
        <f>SUM(E28:E29)</f>
        <v>0</v>
      </c>
      <c r="F27" s="153">
        <f>SUM(F28:F29)</f>
        <v>0</v>
      </c>
      <c r="G27" s="720"/>
      <c r="H27" s="721"/>
    </row>
    <row r="28" spans="2:8" s="65" customFormat="1" ht="13.5">
      <c r="B28" s="22"/>
      <c r="C28" s="109" t="s">
        <v>83</v>
      </c>
      <c r="D28" s="69"/>
      <c r="E28" s="53"/>
      <c r="F28" s="53"/>
      <c r="G28" s="702"/>
      <c r="H28" s="704"/>
    </row>
    <row r="29" spans="2:8" s="65" customFormat="1" ht="13.5">
      <c r="B29" s="24"/>
      <c r="C29" s="110" t="s">
        <v>83</v>
      </c>
      <c r="D29" s="70"/>
      <c r="E29" s="55"/>
      <c r="F29" s="55"/>
      <c r="G29" s="705"/>
      <c r="H29" s="707"/>
    </row>
    <row r="30" spans="2:8" s="65" customFormat="1" ht="13.5">
      <c r="B30" s="31" t="s">
        <v>99</v>
      </c>
      <c r="C30" s="32"/>
      <c r="D30" s="33"/>
      <c r="E30" s="153">
        <f>SUM(E31:E32)</f>
        <v>0</v>
      </c>
      <c r="F30" s="153">
        <f>SUM(F31:F32)</f>
        <v>0</v>
      </c>
      <c r="G30" s="720"/>
      <c r="H30" s="721"/>
    </row>
    <row r="31" spans="2:8" s="65" customFormat="1" ht="13.5">
      <c r="B31" s="22"/>
      <c r="C31" s="109" t="s">
        <v>83</v>
      </c>
      <c r="D31" s="69"/>
      <c r="E31" s="53"/>
      <c r="F31" s="53"/>
      <c r="G31" s="702"/>
      <c r="H31" s="704"/>
    </row>
    <row r="32" spans="2:8" s="65" customFormat="1" ht="13.5">
      <c r="B32" s="24"/>
      <c r="C32" s="110" t="s">
        <v>83</v>
      </c>
      <c r="D32" s="70"/>
      <c r="E32" s="55"/>
      <c r="F32" s="55"/>
      <c r="G32" s="705"/>
      <c r="H32" s="707"/>
    </row>
    <row r="33" spans="2:8" s="65" customFormat="1" ht="13.5">
      <c r="B33" s="31" t="s">
        <v>100</v>
      </c>
      <c r="C33" s="32"/>
      <c r="D33" s="33"/>
      <c r="E33" s="153">
        <f>SUM(E34:E35)</f>
        <v>0</v>
      </c>
      <c r="F33" s="153">
        <f>SUM(F34:F35)</f>
        <v>0</v>
      </c>
      <c r="G33" s="720"/>
      <c r="H33" s="721"/>
    </row>
    <row r="34" spans="2:8" s="65" customFormat="1" ht="13.5">
      <c r="B34" s="22"/>
      <c r="C34" s="109" t="s">
        <v>83</v>
      </c>
      <c r="D34" s="104"/>
      <c r="E34" s="53"/>
      <c r="F34" s="53"/>
      <c r="G34" s="702"/>
      <c r="H34" s="704"/>
    </row>
    <row r="35" spans="2:8" s="65" customFormat="1" ht="13.5">
      <c r="B35" s="24"/>
      <c r="C35" s="110" t="s">
        <v>83</v>
      </c>
      <c r="D35" s="105"/>
      <c r="E35" s="55"/>
      <c r="F35" s="55"/>
      <c r="G35" s="705"/>
      <c r="H35" s="707"/>
    </row>
    <row r="36" spans="2:8" s="65" customFormat="1" ht="13.5">
      <c r="B36" s="31" t="s">
        <v>101</v>
      </c>
      <c r="C36" s="32"/>
      <c r="D36" s="33"/>
      <c r="E36" s="153">
        <f>SUM(E37:E38)</f>
        <v>0</v>
      </c>
      <c r="F36" s="153">
        <f>SUM(F37:F38)</f>
        <v>0</v>
      </c>
      <c r="G36" s="720"/>
      <c r="H36" s="721"/>
    </row>
    <row r="37" spans="2:8" ht="13.5">
      <c r="B37" s="22"/>
      <c r="C37" s="109" t="s">
        <v>83</v>
      </c>
      <c r="D37" s="69"/>
      <c r="E37" s="53"/>
      <c r="F37" s="53"/>
      <c r="G37" s="702"/>
      <c r="H37" s="704"/>
    </row>
    <row r="38" spans="2:8" ht="14.25" thickBot="1">
      <c r="B38" s="76"/>
      <c r="C38" s="111" t="s">
        <v>83</v>
      </c>
      <c r="D38" s="126"/>
      <c r="E38" s="127"/>
      <c r="F38" s="127"/>
      <c r="G38" s="722"/>
      <c r="H38" s="723"/>
    </row>
    <row r="39" spans="2:8" ht="14.25" thickBot="1">
      <c r="B39" s="125" t="s">
        <v>148</v>
      </c>
      <c r="C39" s="124"/>
      <c r="D39" s="124"/>
      <c r="E39" s="157">
        <f>SUM(E8,E11,E14,E17,E20,E23,E27,E30,E33,E36)</f>
        <v>0</v>
      </c>
      <c r="F39" s="157">
        <f>SUM(F8,F11,F14,F17,F20,F23,F27,F30,F33,F36)</f>
        <v>0</v>
      </c>
      <c r="G39" s="731" t="s">
        <v>151</v>
      </c>
      <c r="H39" s="732"/>
    </row>
    <row r="40" spans="2:8" ht="14.25" thickBot="1">
      <c r="B40" s="56" t="s">
        <v>1133</v>
      </c>
      <c r="C40" s="57"/>
      <c r="D40" s="57"/>
      <c r="E40" s="156">
        <f>ROUNDDOWN(E39*8%,0)</f>
        <v>0</v>
      </c>
      <c r="F40" s="156">
        <f>ROUNDDOWN(F39*8%,0)</f>
        <v>0</v>
      </c>
      <c r="G40" s="728"/>
      <c r="H40" s="729"/>
    </row>
    <row r="41" spans="2:8" ht="14.25" thickBot="1">
      <c r="B41" s="56" t="s">
        <v>149</v>
      </c>
      <c r="C41" s="57"/>
      <c r="D41" s="57"/>
      <c r="E41" s="156">
        <f>SUM(E39,E40)</f>
        <v>0</v>
      </c>
      <c r="F41" s="156">
        <f>SUM(F39,F40)</f>
        <v>0</v>
      </c>
      <c r="G41" s="730" t="s">
        <v>150</v>
      </c>
      <c r="H41" s="729"/>
    </row>
    <row r="42" spans="2:8">
      <c r="B42" s="1" t="s">
        <v>88</v>
      </c>
    </row>
    <row r="43" spans="2:8">
      <c r="B43" s="1" t="s">
        <v>86</v>
      </c>
    </row>
    <row r="44" spans="2:8">
      <c r="C44" s="1" t="s">
        <v>1295</v>
      </c>
    </row>
    <row r="45" spans="2:8">
      <c r="B45" s="1" t="s">
        <v>87</v>
      </c>
    </row>
    <row r="46" spans="2:8">
      <c r="B46" s="1" t="s">
        <v>144</v>
      </c>
    </row>
    <row r="47" spans="2:8">
      <c r="B47" s="1" t="s">
        <v>218</v>
      </c>
    </row>
    <row r="48" spans="2:8">
      <c r="B48" s="1" t="s">
        <v>1134</v>
      </c>
    </row>
    <row r="49" spans="2:8">
      <c r="B49" s="1" t="s">
        <v>1136</v>
      </c>
    </row>
    <row r="50" spans="2:8">
      <c r="B50" s="1" t="s">
        <v>219</v>
      </c>
    </row>
    <row r="51" spans="2:8">
      <c r="C51" s="1" t="s">
        <v>816</v>
      </c>
    </row>
    <row r="53" spans="2:8" ht="21" customHeight="1">
      <c r="G53" s="3" t="s">
        <v>4</v>
      </c>
      <c r="H53" s="4"/>
    </row>
  </sheetData>
  <customSheetViews>
    <customSheetView guid="{1E432D73-D559-4735-96E9-E42C2997E3E5}" showPageBreaks="1" showGridLines="0" printArea="1" view="pageBreakPreview">
      <selection activeCell="E50" sqref="E50"/>
      <pageMargins left="0.7" right="0.7" top="0.75" bottom="0.75" header="0.3" footer="0.3"/>
      <pageSetup paperSize="9" orientation="portrait" horizontalDpi="300" verticalDpi="300" r:id="rId1"/>
    </customSheetView>
  </customSheetViews>
  <mergeCells count="35">
    <mergeCell ref="G24:H26"/>
    <mergeCell ref="G40:H40"/>
    <mergeCell ref="G41:H41"/>
    <mergeCell ref="G14:H14"/>
    <mergeCell ref="G9:H9"/>
    <mergeCell ref="G10:H10"/>
    <mergeCell ref="G11:H11"/>
    <mergeCell ref="G39:H39"/>
    <mergeCell ref="G32:H32"/>
    <mergeCell ref="G33:H33"/>
    <mergeCell ref="G21:H21"/>
    <mergeCell ref="G22:H22"/>
    <mergeCell ref="G23:H23"/>
    <mergeCell ref="G18:H18"/>
    <mergeCell ref="G19:H19"/>
    <mergeCell ref="G20:H20"/>
    <mergeCell ref="G37:H37"/>
    <mergeCell ref="G38:H38"/>
    <mergeCell ref="G27:H27"/>
    <mergeCell ref="G34:H34"/>
    <mergeCell ref="G35:H35"/>
    <mergeCell ref="G28:H28"/>
    <mergeCell ref="G29:H29"/>
    <mergeCell ref="G36:H36"/>
    <mergeCell ref="G30:H30"/>
    <mergeCell ref="G31:H31"/>
    <mergeCell ref="G16:H16"/>
    <mergeCell ref="G17:H17"/>
    <mergeCell ref="G12:H12"/>
    <mergeCell ref="G13:H13"/>
    <mergeCell ref="B1:H1"/>
    <mergeCell ref="B3:H3"/>
    <mergeCell ref="G7:H7"/>
    <mergeCell ref="G8:H8"/>
    <mergeCell ref="G15:H15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B1:I28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13.7109375" style="1" customWidth="1"/>
    <col min="3" max="3" width="13.28515625" style="1" bestFit="1" customWidth="1"/>
    <col min="4" max="4" width="9.7109375" style="1" customWidth="1"/>
    <col min="5" max="5" width="6.7109375" style="1" customWidth="1"/>
    <col min="6" max="6" width="11.7109375" style="1" customWidth="1"/>
    <col min="7" max="7" width="6.7109375" style="1" customWidth="1"/>
    <col min="8" max="8" width="13.28515625" style="1" bestFit="1" customWidth="1"/>
    <col min="9" max="9" width="18.7109375" style="1" customWidth="1"/>
    <col min="10" max="10" width="1.7109375" style="1" customWidth="1"/>
    <col min="11" max="16384" width="9.140625" style="1"/>
  </cols>
  <sheetData>
    <row r="1" spans="2:9">
      <c r="B1" s="628" t="s">
        <v>397</v>
      </c>
      <c r="C1" s="628"/>
      <c r="D1" s="628"/>
      <c r="E1" s="628"/>
      <c r="F1" s="628"/>
      <c r="G1" s="628"/>
      <c r="H1" s="628"/>
      <c r="I1" s="628"/>
    </row>
    <row r="3" spans="2:9" ht="19.5">
      <c r="B3" s="629" t="s">
        <v>273</v>
      </c>
      <c r="C3" s="629"/>
      <c r="D3" s="629"/>
      <c r="E3" s="629"/>
      <c r="F3" s="629"/>
      <c r="G3" s="629"/>
      <c r="H3" s="629"/>
      <c r="I3" s="629"/>
    </row>
    <row r="5" spans="2:9" s="2" customFormat="1" ht="18" customHeight="1">
      <c r="B5" s="687"/>
      <c r="C5" s="687" t="s">
        <v>282</v>
      </c>
      <c r="D5" s="648" t="s">
        <v>279</v>
      </c>
      <c r="E5" s="650"/>
      <c r="F5" s="648" t="s">
        <v>280</v>
      </c>
      <c r="G5" s="650"/>
      <c r="H5" s="687" t="s">
        <v>283</v>
      </c>
      <c r="I5" s="687" t="s">
        <v>281</v>
      </c>
    </row>
    <row r="6" spans="2:9" s="2" customFormat="1" ht="18" customHeight="1">
      <c r="B6" s="698"/>
      <c r="C6" s="698"/>
      <c r="D6" s="212" t="s">
        <v>277</v>
      </c>
      <c r="E6" s="213" t="s">
        <v>278</v>
      </c>
      <c r="F6" s="212" t="s">
        <v>289</v>
      </c>
      <c r="G6" s="213" t="s">
        <v>278</v>
      </c>
      <c r="H6" s="698"/>
      <c r="I6" s="698"/>
    </row>
    <row r="7" spans="2:9" ht="18" customHeight="1">
      <c r="B7" s="4" t="s">
        <v>284</v>
      </c>
      <c r="C7" s="35"/>
      <c r="D7" s="221"/>
      <c r="E7" s="215"/>
      <c r="F7" s="214"/>
      <c r="G7" s="215"/>
      <c r="H7" s="153">
        <f>ROUNDDOWN(C7+D7*F7,0)</f>
        <v>0</v>
      </c>
      <c r="I7" s="4"/>
    </row>
    <row r="8" spans="2:9" ht="18" customHeight="1">
      <c r="B8" s="4" t="s">
        <v>285</v>
      </c>
      <c r="C8" s="35"/>
      <c r="D8" s="221"/>
      <c r="E8" s="215"/>
      <c r="F8" s="214"/>
      <c r="G8" s="215"/>
      <c r="H8" s="153">
        <f t="shared" ref="H8:H11" si="0">ROUNDDOWN(C8+D8*F8,0)</f>
        <v>0</v>
      </c>
      <c r="I8" s="4"/>
    </row>
    <row r="9" spans="2:9" ht="18" customHeight="1">
      <c r="B9" s="4" t="s">
        <v>286</v>
      </c>
      <c r="C9" s="35"/>
      <c r="D9" s="221"/>
      <c r="E9" s="215"/>
      <c r="F9" s="214"/>
      <c r="G9" s="215"/>
      <c r="H9" s="153">
        <f t="shared" si="0"/>
        <v>0</v>
      </c>
      <c r="I9" s="4"/>
    </row>
    <row r="10" spans="2:9" ht="18" customHeight="1">
      <c r="B10" s="4" t="s">
        <v>287</v>
      </c>
      <c r="C10" s="35"/>
      <c r="D10" s="221"/>
      <c r="E10" s="215"/>
      <c r="F10" s="214"/>
      <c r="G10" s="215"/>
      <c r="H10" s="153">
        <f t="shared" si="0"/>
        <v>0</v>
      </c>
      <c r="I10" s="4"/>
    </row>
    <row r="11" spans="2:9" ht="18" customHeight="1" thickBot="1">
      <c r="B11" s="30" t="s">
        <v>288</v>
      </c>
      <c r="C11" s="37"/>
      <c r="D11" s="222"/>
      <c r="E11" s="217"/>
      <c r="F11" s="216"/>
      <c r="G11" s="217"/>
      <c r="H11" s="220">
        <f t="shared" si="0"/>
        <v>0</v>
      </c>
      <c r="I11" s="30"/>
    </row>
    <row r="12" spans="2:9" ht="18" customHeight="1" thickBot="1">
      <c r="B12" s="87" t="s">
        <v>298</v>
      </c>
      <c r="C12" s="218"/>
      <c r="D12" s="218"/>
      <c r="E12" s="218"/>
      <c r="F12" s="218"/>
      <c r="G12" s="219"/>
      <c r="H12" s="156">
        <f>SUM(H7:H11)</f>
        <v>0</v>
      </c>
      <c r="I12" s="223" t="s">
        <v>293</v>
      </c>
    </row>
    <row r="13" spans="2:9" ht="18" customHeight="1" thickBot="1">
      <c r="B13" s="87" t="s">
        <v>1131</v>
      </c>
      <c r="C13" s="218"/>
      <c r="D13" s="218"/>
      <c r="E13" s="218"/>
      <c r="F13" s="218"/>
      <c r="G13" s="219"/>
      <c r="H13" s="156">
        <f>ROUNDDOWN(H12*8%,0)</f>
        <v>0</v>
      </c>
      <c r="I13" s="224"/>
    </row>
    <row r="14" spans="2:9" ht="18" customHeight="1" thickBot="1">
      <c r="B14" s="87" t="s">
        <v>299</v>
      </c>
      <c r="C14" s="218"/>
      <c r="D14" s="218"/>
      <c r="E14" s="218"/>
      <c r="F14" s="218"/>
      <c r="G14" s="219"/>
      <c r="H14" s="156">
        <f>SUM(H12:H13)</f>
        <v>0</v>
      </c>
      <c r="I14" s="223" t="s">
        <v>294</v>
      </c>
    </row>
    <row r="15" spans="2:9" ht="6" customHeight="1" thickBot="1">
      <c r="B15" s="28"/>
      <c r="C15" s="136"/>
      <c r="D15" s="136"/>
      <c r="E15" s="136"/>
      <c r="F15" s="136"/>
      <c r="G15" s="136"/>
      <c r="H15" s="136"/>
      <c r="I15" s="225"/>
    </row>
    <row r="16" spans="2:9" ht="18" customHeight="1" thickBot="1">
      <c r="B16" s="226" t="s">
        <v>295</v>
      </c>
      <c r="C16" s="227"/>
      <c r="D16" s="228"/>
      <c r="E16" s="229" t="s">
        <v>296</v>
      </c>
      <c r="F16" s="228"/>
      <c r="G16" s="230" t="s">
        <v>297</v>
      </c>
      <c r="H16" s="136"/>
      <c r="I16" s="225"/>
    </row>
    <row r="17" spans="2:9" ht="6" customHeight="1" thickBot="1">
      <c r="B17" s="28"/>
      <c r="C17" s="136"/>
      <c r="D17" s="136"/>
      <c r="E17" s="136"/>
      <c r="F17" s="136"/>
      <c r="G17" s="136"/>
      <c r="H17" s="136"/>
      <c r="I17" s="225"/>
    </row>
    <row r="18" spans="2:9" ht="18" customHeight="1" thickBot="1">
      <c r="B18" s="87" t="s">
        <v>300</v>
      </c>
      <c r="C18" s="218"/>
      <c r="D18" s="218"/>
      <c r="E18" s="218"/>
      <c r="F18" s="218"/>
      <c r="G18" s="219"/>
      <c r="H18" s="625">
        <f>ROUNDDOWN(H12*(D16+F16/12),0)</f>
        <v>0</v>
      </c>
      <c r="I18" s="223" t="s">
        <v>302</v>
      </c>
    </row>
    <row r="19" spans="2:9" ht="18" customHeight="1" thickBot="1">
      <c r="B19" s="87" t="s">
        <v>1132</v>
      </c>
      <c r="C19" s="218"/>
      <c r="D19" s="218"/>
      <c r="E19" s="218"/>
      <c r="F19" s="218"/>
      <c r="G19" s="219"/>
      <c r="H19" s="156">
        <f>ROUNDDOWN(H18*8%,0)</f>
        <v>0</v>
      </c>
      <c r="I19" s="224"/>
    </row>
    <row r="20" spans="2:9" ht="18" customHeight="1" thickBot="1">
      <c r="B20" s="87" t="s">
        <v>301</v>
      </c>
      <c r="C20" s="218"/>
      <c r="D20" s="218"/>
      <c r="E20" s="218"/>
      <c r="F20" s="218"/>
      <c r="G20" s="219"/>
      <c r="H20" s="156">
        <f>SUM(H18:H19)</f>
        <v>0</v>
      </c>
      <c r="I20" s="223" t="s">
        <v>1130</v>
      </c>
    </row>
    <row r="21" spans="2:9">
      <c r="B21" s="1" t="s">
        <v>303</v>
      </c>
    </row>
    <row r="22" spans="2:9">
      <c r="B22" s="1" t="s">
        <v>292</v>
      </c>
    </row>
    <row r="23" spans="2:9">
      <c r="B23" s="1" t="s">
        <v>213</v>
      </c>
    </row>
    <row r="24" spans="2:9">
      <c r="B24" s="1" t="s">
        <v>1135</v>
      </c>
    </row>
    <row r="25" spans="2:9">
      <c r="B25" s="1" t="s">
        <v>449</v>
      </c>
    </row>
    <row r="26" spans="2:9">
      <c r="B26" s="1" t="s">
        <v>216</v>
      </c>
    </row>
    <row r="27" spans="2:9">
      <c r="B27" s="1" t="s">
        <v>815</v>
      </c>
    </row>
    <row r="28" spans="2:9" ht="20.25" customHeight="1">
      <c r="H28" s="3" t="s">
        <v>304</v>
      </c>
      <c r="I28" s="3"/>
    </row>
  </sheetData>
  <customSheetViews>
    <customSheetView guid="{1E432D73-D559-4735-96E9-E42C2997E3E5}" showPageBreaks="1" showGridLines="0" printArea="1" view="pageBreakPreview" topLeftCell="A4">
      <selection activeCell="B26" sqref="B26"/>
      <pageMargins left="0.7" right="0.7" top="0.75" bottom="0.75" header="0.3" footer="0.3"/>
      <pageSetup paperSize="9" orientation="portrait" horizontalDpi="300" verticalDpi="300" r:id="rId1"/>
    </customSheetView>
  </customSheetViews>
  <mergeCells count="8">
    <mergeCell ref="I5:I6"/>
    <mergeCell ref="B1:I1"/>
    <mergeCell ref="B3:I3"/>
    <mergeCell ref="B5:B6"/>
    <mergeCell ref="C5:C6"/>
    <mergeCell ref="D5:E5"/>
    <mergeCell ref="F5:G5"/>
    <mergeCell ref="H5:H6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L59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8.7109375" style="1" customWidth="1"/>
    <col min="4" max="4" width="3.7109375" style="1" customWidth="1"/>
    <col min="5" max="5" width="15.7109375" style="1" customWidth="1"/>
    <col min="6" max="6" width="3.5703125" style="1" bestFit="1" customWidth="1"/>
    <col min="7" max="7" width="15.7109375" style="1" customWidth="1"/>
    <col min="8" max="8" width="3.5703125" style="1" bestFit="1" customWidth="1"/>
    <col min="9" max="9" width="15.7109375" style="1" customWidth="1"/>
    <col min="10" max="10" width="3.5703125" style="1" bestFit="1" customWidth="1"/>
    <col min="11" max="11" width="12.5703125" style="1" customWidth="1"/>
    <col min="12" max="12" width="10.5703125" style="1" customWidth="1"/>
    <col min="13" max="13" width="1.7109375" style="1" customWidth="1"/>
    <col min="14" max="16384" width="9.140625" style="1"/>
  </cols>
  <sheetData>
    <row r="1" spans="2:12">
      <c r="B1" s="628" t="s">
        <v>478</v>
      </c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2" spans="2:12" ht="19.5">
      <c r="B2" s="629" t="s">
        <v>457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</row>
    <row r="4" spans="2:12">
      <c r="B4" s="648" t="s">
        <v>313</v>
      </c>
      <c r="C4" s="649"/>
      <c r="D4" s="650"/>
      <c r="E4" s="651" t="s">
        <v>314</v>
      </c>
      <c r="F4" s="651"/>
      <c r="G4" s="651" t="s">
        <v>1109</v>
      </c>
      <c r="H4" s="651"/>
      <c r="I4" s="651" t="s">
        <v>316</v>
      </c>
      <c r="J4" s="651"/>
    </row>
    <row r="5" spans="2:12" ht="13.5">
      <c r="B5" s="683" t="s">
        <v>317</v>
      </c>
      <c r="C5" s="741"/>
      <c r="D5" s="684"/>
      <c r="E5" s="143">
        <f>ROUNDDOWN(I5/1.08,0)</f>
        <v>7000000</v>
      </c>
      <c r="F5" s="100" t="s">
        <v>15</v>
      </c>
      <c r="G5" s="143">
        <f>I5-E5</f>
        <v>560000</v>
      </c>
      <c r="H5" s="100" t="s">
        <v>15</v>
      </c>
      <c r="I5" s="143">
        <v>7560000</v>
      </c>
      <c r="J5" s="100" t="s">
        <v>15</v>
      </c>
    </row>
    <row r="6" spans="2:12" ht="13.5">
      <c r="B6" s="683" t="s">
        <v>318</v>
      </c>
      <c r="C6" s="741"/>
      <c r="D6" s="684"/>
      <c r="E6" s="143" t="e">
        <f>ROUNDDOWN(I6/1.08,0)</f>
        <v>#DIV/0!</v>
      </c>
      <c r="F6" s="100" t="s">
        <v>15</v>
      </c>
      <c r="G6" s="143" t="e">
        <f t="shared" ref="G6:G8" si="0">I6-E6</f>
        <v>#DIV/0!</v>
      </c>
      <c r="H6" s="100" t="s">
        <v>15</v>
      </c>
      <c r="I6" s="143" t="e">
        <f>G41</f>
        <v>#DIV/0!</v>
      </c>
      <c r="J6" s="100" t="s">
        <v>15</v>
      </c>
    </row>
    <row r="7" spans="2:12" ht="13.5">
      <c r="B7" s="683" t="s">
        <v>319</v>
      </c>
      <c r="C7" s="741"/>
      <c r="D7" s="684"/>
      <c r="E7" s="143" t="e">
        <f t="shared" ref="E7:E8" si="1">ROUNDDOWN(I7/1.08,0)</f>
        <v>#DIV/0!</v>
      </c>
      <c r="F7" s="100" t="s">
        <v>15</v>
      </c>
      <c r="G7" s="143" t="e">
        <f t="shared" si="0"/>
        <v>#DIV/0!</v>
      </c>
      <c r="H7" s="100" t="s">
        <v>15</v>
      </c>
      <c r="I7" s="143" t="e">
        <f>G49</f>
        <v>#DIV/0!</v>
      </c>
      <c r="J7" s="100" t="s">
        <v>15</v>
      </c>
    </row>
    <row r="8" spans="2:12" ht="14.25" thickBot="1">
      <c r="B8" s="634" t="s">
        <v>320</v>
      </c>
      <c r="C8" s="675"/>
      <c r="D8" s="635"/>
      <c r="E8" s="249" t="e">
        <f t="shared" si="1"/>
        <v>#DIV/0!</v>
      </c>
      <c r="F8" s="86" t="s">
        <v>15</v>
      </c>
      <c r="G8" s="249" t="e">
        <f t="shared" si="0"/>
        <v>#DIV/0!</v>
      </c>
      <c r="H8" s="86" t="s">
        <v>15</v>
      </c>
      <c r="I8" s="249" t="e">
        <f>G57</f>
        <v>#DIV/0!</v>
      </c>
      <c r="J8" s="86" t="s">
        <v>15</v>
      </c>
    </row>
    <row r="9" spans="2:12" ht="14.25" thickBot="1">
      <c r="B9" s="742" t="s">
        <v>310</v>
      </c>
      <c r="C9" s="742"/>
      <c r="D9" s="742"/>
      <c r="E9" s="250" t="e">
        <f>SUM(E5:E8)</f>
        <v>#DIV/0!</v>
      </c>
      <c r="F9" s="95" t="s">
        <v>15</v>
      </c>
      <c r="G9" s="250" t="e">
        <f>SUM(G5:G8)</f>
        <v>#DIV/0!</v>
      </c>
      <c r="H9" s="95" t="s">
        <v>15</v>
      </c>
      <c r="I9" s="250" t="e">
        <f>SUM(I5:I8)</f>
        <v>#DIV/0!</v>
      </c>
      <c r="J9" s="95" t="s">
        <v>15</v>
      </c>
    </row>
    <row r="10" spans="2:12">
      <c r="B10" s="1" t="s">
        <v>812</v>
      </c>
    </row>
    <row r="11" spans="2:12">
      <c r="C11" s="1" t="s">
        <v>811</v>
      </c>
    </row>
    <row r="12" spans="2:12">
      <c r="B12" s="1" t="s">
        <v>352</v>
      </c>
    </row>
    <row r="13" spans="2:12">
      <c r="B13" s="1" t="s">
        <v>396</v>
      </c>
    </row>
    <row r="15" spans="2:12">
      <c r="B15" s="1" t="s">
        <v>321</v>
      </c>
    </row>
    <row r="16" spans="2:12" ht="14.25">
      <c r="B16" s="64" t="s">
        <v>328</v>
      </c>
    </row>
    <row r="17" spans="2:12">
      <c r="B17" s="648" t="s">
        <v>63</v>
      </c>
      <c r="C17" s="649"/>
      <c r="D17" s="650"/>
      <c r="E17" s="651" t="s">
        <v>20</v>
      </c>
      <c r="F17" s="651"/>
      <c r="G17" s="648" t="s">
        <v>209</v>
      </c>
      <c r="H17" s="649"/>
      <c r="I17" s="649"/>
      <c r="J17" s="649"/>
      <c r="K17" s="649"/>
      <c r="L17" s="650"/>
    </row>
    <row r="18" spans="2:12" ht="13.5">
      <c r="B18" s="41" t="s">
        <v>45</v>
      </c>
      <c r="C18" s="740" t="s">
        <v>30</v>
      </c>
      <c r="D18" s="684"/>
      <c r="E18" s="9"/>
      <c r="F18" s="100" t="s">
        <v>15</v>
      </c>
      <c r="G18" s="328" t="s">
        <v>1129</v>
      </c>
      <c r="H18" s="336"/>
      <c r="I18" s="336"/>
      <c r="J18" s="336"/>
      <c r="K18" s="336"/>
      <c r="L18" s="329"/>
    </row>
    <row r="19" spans="2:12" ht="13.5">
      <c r="B19" s="41" t="s">
        <v>46</v>
      </c>
      <c r="C19" s="740" t="s">
        <v>322</v>
      </c>
      <c r="D19" s="684"/>
      <c r="E19" s="9"/>
      <c r="F19" s="100" t="s">
        <v>15</v>
      </c>
      <c r="G19" s="328" t="s">
        <v>327</v>
      </c>
      <c r="H19" s="336"/>
      <c r="I19" s="336"/>
      <c r="J19" s="336"/>
      <c r="K19" s="336"/>
      <c r="L19" s="329"/>
    </row>
    <row r="20" spans="2:12" ht="13.5">
      <c r="B20" s="41" t="s">
        <v>47</v>
      </c>
      <c r="C20" s="740" t="s">
        <v>323</v>
      </c>
      <c r="D20" s="684"/>
      <c r="E20" s="9"/>
      <c r="F20" s="100" t="s">
        <v>15</v>
      </c>
      <c r="G20" s="328" t="s">
        <v>1128</v>
      </c>
      <c r="H20" s="336"/>
      <c r="I20" s="336"/>
      <c r="J20" s="336"/>
      <c r="K20" s="336"/>
      <c r="L20" s="329"/>
    </row>
    <row r="21" spans="2:12">
      <c r="B21" s="1" t="s">
        <v>353</v>
      </c>
    </row>
    <row r="23" spans="2:12" ht="14.25">
      <c r="B23" s="64" t="s">
        <v>336</v>
      </c>
    </row>
    <row r="24" spans="2:12">
      <c r="B24" s="648"/>
      <c r="C24" s="649"/>
      <c r="D24" s="650"/>
      <c r="E24" s="651" t="s">
        <v>346</v>
      </c>
      <c r="F24" s="651"/>
      <c r="G24" s="648" t="s">
        <v>330</v>
      </c>
      <c r="H24" s="649"/>
      <c r="I24" s="650"/>
      <c r="J24" s="651" t="s">
        <v>323</v>
      </c>
      <c r="K24" s="651"/>
      <c r="L24" s="651"/>
    </row>
    <row r="25" spans="2:12" ht="13.5">
      <c r="B25" s="231" t="s">
        <v>311</v>
      </c>
      <c r="C25" s="232"/>
      <c r="D25" s="233" t="s">
        <v>48</v>
      </c>
      <c r="E25" s="143">
        <v>0</v>
      </c>
      <c r="F25" s="100" t="s">
        <v>15</v>
      </c>
      <c r="G25" s="234" t="e">
        <f>E25/$E$28</f>
        <v>#DIV/0!</v>
      </c>
      <c r="H25" s="235" t="s">
        <v>55</v>
      </c>
      <c r="I25" s="42" t="s">
        <v>332</v>
      </c>
      <c r="J25" s="41" t="s">
        <v>337</v>
      </c>
      <c r="K25" s="172" t="e">
        <f>ROUNDDOWN($E$20*G25,0)</f>
        <v>#DIV/0!</v>
      </c>
      <c r="L25" s="42" t="s">
        <v>341</v>
      </c>
    </row>
    <row r="26" spans="2:12" ht="13.5">
      <c r="B26" s="231" t="s">
        <v>50</v>
      </c>
      <c r="C26" s="232"/>
      <c r="D26" s="233" t="s">
        <v>49</v>
      </c>
      <c r="E26" s="9"/>
      <c r="F26" s="100" t="s">
        <v>15</v>
      </c>
      <c r="G26" s="234" t="e">
        <f t="shared" ref="G26:G28" si="2">E26/$E$28</f>
        <v>#DIV/0!</v>
      </c>
      <c r="H26" s="235" t="s">
        <v>56</v>
      </c>
      <c r="I26" s="42" t="s">
        <v>333</v>
      </c>
      <c r="J26" s="41" t="s">
        <v>338</v>
      </c>
      <c r="K26" s="172" t="e">
        <f t="shared" ref="K26:K28" si="3">ROUNDDOWN($E$20*G26,0)</f>
        <v>#DIV/0!</v>
      </c>
      <c r="L26" s="42" t="s">
        <v>342</v>
      </c>
    </row>
    <row r="27" spans="2:12" ht="13.5">
      <c r="B27" s="231" t="s">
        <v>51</v>
      </c>
      <c r="C27" s="232"/>
      <c r="D27" s="233" t="s">
        <v>53</v>
      </c>
      <c r="E27" s="9"/>
      <c r="F27" s="100" t="s">
        <v>15</v>
      </c>
      <c r="G27" s="234" t="e">
        <f t="shared" si="2"/>
        <v>#DIV/0!</v>
      </c>
      <c r="H27" s="235" t="s">
        <v>57</v>
      </c>
      <c r="I27" s="42" t="s">
        <v>334</v>
      </c>
      <c r="J27" s="41" t="s">
        <v>339</v>
      </c>
      <c r="K27" s="172" t="e">
        <f t="shared" si="3"/>
        <v>#DIV/0!</v>
      </c>
      <c r="L27" s="42" t="s">
        <v>343</v>
      </c>
    </row>
    <row r="28" spans="2:12" ht="13.5">
      <c r="B28" s="231" t="s">
        <v>52</v>
      </c>
      <c r="C28" s="232"/>
      <c r="D28" s="233" t="s">
        <v>54</v>
      </c>
      <c r="E28" s="143">
        <f>E19</f>
        <v>0</v>
      </c>
      <c r="F28" s="100" t="s">
        <v>15</v>
      </c>
      <c r="G28" s="234" t="e">
        <f t="shared" si="2"/>
        <v>#DIV/0!</v>
      </c>
      <c r="H28" s="235" t="s">
        <v>331</v>
      </c>
      <c r="I28" s="42" t="s">
        <v>335</v>
      </c>
      <c r="J28" s="41" t="s">
        <v>340</v>
      </c>
      <c r="K28" s="172" t="e">
        <f t="shared" si="3"/>
        <v>#DIV/0!</v>
      </c>
      <c r="L28" s="42" t="s">
        <v>344</v>
      </c>
    </row>
    <row r="29" spans="2:12">
      <c r="B29" s="1" t="s">
        <v>354</v>
      </c>
    </row>
    <row r="30" spans="2:12">
      <c r="B30" s="369" t="s">
        <v>1256</v>
      </c>
    </row>
    <row r="31" spans="2:12">
      <c r="B31" s="1" t="s">
        <v>813</v>
      </c>
    </row>
    <row r="32" spans="2:12">
      <c r="B32" s="1" t="s">
        <v>814</v>
      </c>
    </row>
    <row r="34" spans="2:12" ht="14.25">
      <c r="B34" s="64" t="s">
        <v>345</v>
      </c>
    </row>
    <row r="35" spans="2:12">
      <c r="B35" s="652"/>
      <c r="C35" s="716"/>
      <c r="D35" s="653"/>
      <c r="E35" s="651" t="s">
        <v>347</v>
      </c>
      <c r="F35" s="651"/>
      <c r="G35" s="651" t="s">
        <v>20</v>
      </c>
      <c r="H35" s="651"/>
      <c r="I35" s="648" t="s">
        <v>209</v>
      </c>
      <c r="J35" s="649"/>
      <c r="K35" s="649"/>
      <c r="L35" s="650"/>
    </row>
    <row r="36" spans="2:12" ht="13.5">
      <c r="B36" s="85" t="s">
        <v>58</v>
      </c>
      <c r="C36" s="86"/>
      <c r="D36" s="239" t="s">
        <v>348</v>
      </c>
      <c r="E36" s="96" t="s">
        <v>30</v>
      </c>
      <c r="F36" s="97"/>
      <c r="G36" s="242">
        <f>E18</f>
        <v>0</v>
      </c>
      <c r="H36" s="97" t="s">
        <v>15</v>
      </c>
      <c r="I36" s="737" t="s">
        <v>378</v>
      </c>
      <c r="J36" s="738"/>
      <c r="K36" s="738"/>
      <c r="L36" s="739"/>
    </row>
    <row r="37" spans="2:12" ht="13.5">
      <c r="B37" s="77"/>
      <c r="C37" s="236"/>
      <c r="D37" s="240" t="s">
        <v>349</v>
      </c>
      <c r="E37" s="92" t="s">
        <v>329</v>
      </c>
      <c r="F37" s="93"/>
      <c r="G37" s="243">
        <f>E26</f>
        <v>0</v>
      </c>
      <c r="H37" s="93" t="s">
        <v>15</v>
      </c>
      <c r="I37" s="733" t="s">
        <v>379</v>
      </c>
      <c r="J37" s="734"/>
      <c r="K37" s="734"/>
      <c r="L37" s="735"/>
    </row>
    <row r="38" spans="2:12" ht="13.5">
      <c r="B38" s="77"/>
      <c r="C38" s="236"/>
      <c r="D38" s="240" t="s">
        <v>350</v>
      </c>
      <c r="E38" s="92" t="s">
        <v>323</v>
      </c>
      <c r="F38" s="93"/>
      <c r="G38" s="243" t="e">
        <f>K26</f>
        <v>#DIV/0!</v>
      </c>
      <c r="H38" s="93" t="s">
        <v>15</v>
      </c>
      <c r="I38" s="733" t="s">
        <v>380</v>
      </c>
      <c r="J38" s="734"/>
      <c r="K38" s="734"/>
      <c r="L38" s="735"/>
    </row>
    <row r="39" spans="2:12" ht="13.5">
      <c r="B39" s="77"/>
      <c r="C39" s="236"/>
      <c r="D39" s="240" t="s">
        <v>351</v>
      </c>
      <c r="E39" s="92" t="s">
        <v>383</v>
      </c>
      <c r="F39" s="93"/>
      <c r="G39" s="243" t="e">
        <f>SUM(G36:G38)</f>
        <v>#DIV/0!</v>
      </c>
      <c r="H39" s="93" t="s">
        <v>15</v>
      </c>
      <c r="I39" s="733" t="s">
        <v>381</v>
      </c>
      <c r="J39" s="734"/>
      <c r="K39" s="734"/>
      <c r="L39" s="735"/>
    </row>
    <row r="40" spans="2:12" ht="14.25" thickBot="1">
      <c r="B40" s="77"/>
      <c r="C40" s="236"/>
      <c r="D40" s="240" t="s">
        <v>358</v>
      </c>
      <c r="E40" s="92" t="s">
        <v>365</v>
      </c>
      <c r="F40" s="93"/>
      <c r="G40" s="245" t="e">
        <f>ROUNDDOWN(G39*0.75,0)</f>
        <v>#DIV/0!</v>
      </c>
      <c r="H40" s="93" t="s">
        <v>15</v>
      </c>
      <c r="I40" s="733" t="s">
        <v>382</v>
      </c>
      <c r="J40" s="734"/>
      <c r="K40" s="734"/>
      <c r="L40" s="735"/>
    </row>
    <row r="41" spans="2:12" ht="14.25" thickBot="1">
      <c r="B41" s="237"/>
      <c r="C41" s="238"/>
      <c r="D41" s="241" t="s">
        <v>359</v>
      </c>
      <c r="E41" s="98" t="s">
        <v>390</v>
      </c>
      <c r="F41" s="244"/>
      <c r="G41" s="62" t="e">
        <f>ROUNDDOWN(G40,-4)</f>
        <v>#DIV/0!</v>
      </c>
      <c r="H41" s="99" t="s">
        <v>15</v>
      </c>
      <c r="I41" s="676" t="s">
        <v>389</v>
      </c>
      <c r="J41" s="736"/>
      <c r="K41" s="736"/>
      <c r="L41" s="677"/>
    </row>
    <row r="42" spans="2:12" ht="13.5">
      <c r="B42" s="85" t="s">
        <v>59</v>
      </c>
      <c r="C42" s="86"/>
      <c r="D42" s="239" t="s">
        <v>360</v>
      </c>
      <c r="E42" s="96" t="s">
        <v>30</v>
      </c>
      <c r="F42" s="97"/>
      <c r="G42" s="246">
        <f>E18</f>
        <v>0</v>
      </c>
      <c r="H42" s="97" t="s">
        <v>15</v>
      </c>
      <c r="I42" s="737" t="s">
        <v>378</v>
      </c>
      <c r="J42" s="738"/>
      <c r="K42" s="738"/>
      <c r="L42" s="739"/>
    </row>
    <row r="43" spans="2:12" ht="13.5">
      <c r="B43" s="77"/>
      <c r="C43" s="236"/>
      <c r="D43" s="240" t="s">
        <v>361</v>
      </c>
      <c r="E43" s="92" t="s">
        <v>329</v>
      </c>
      <c r="F43" s="93"/>
      <c r="G43" s="243">
        <f>E27</f>
        <v>0</v>
      </c>
      <c r="H43" s="93" t="s">
        <v>15</v>
      </c>
      <c r="I43" s="733" t="s">
        <v>384</v>
      </c>
      <c r="J43" s="734"/>
      <c r="K43" s="734"/>
      <c r="L43" s="735"/>
    </row>
    <row r="44" spans="2:12" ht="13.5">
      <c r="B44" s="77"/>
      <c r="C44" s="236"/>
      <c r="D44" s="240" t="s">
        <v>362</v>
      </c>
      <c r="E44" s="92" t="s">
        <v>323</v>
      </c>
      <c r="F44" s="93"/>
      <c r="G44" s="243" t="e">
        <f>K27</f>
        <v>#DIV/0!</v>
      </c>
      <c r="H44" s="93" t="s">
        <v>15</v>
      </c>
      <c r="I44" s="733" t="s">
        <v>385</v>
      </c>
      <c r="J44" s="734"/>
      <c r="K44" s="734"/>
      <c r="L44" s="735"/>
    </row>
    <row r="45" spans="2:12" ht="13.5">
      <c r="B45" s="77"/>
      <c r="C45" s="236"/>
      <c r="D45" s="240" t="s">
        <v>364</v>
      </c>
      <c r="E45" s="92" t="s">
        <v>383</v>
      </c>
      <c r="F45" s="93"/>
      <c r="G45" s="243" t="e">
        <f>SUM(G42:G44)</f>
        <v>#DIV/0!</v>
      </c>
      <c r="H45" s="93" t="s">
        <v>15</v>
      </c>
      <c r="I45" s="733" t="s">
        <v>386</v>
      </c>
      <c r="J45" s="734"/>
      <c r="K45" s="734"/>
      <c r="L45" s="735"/>
    </row>
    <row r="46" spans="2:12" ht="13.5">
      <c r="B46" s="77"/>
      <c r="C46" s="236"/>
      <c r="D46" s="240" t="s">
        <v>363</v>
      </c>
      <c r="E46" s="92" t="s">
        <v>1125</v>
      </c>
      <c r="F46" s="93"/>
      <c r="G46" s="243" t="e">
        <f>ROUNDDOWN(G45*0.75,0)</f>
        <v>#DIV/0!</v>
      </c>
      <c r="H46" s="93" t="s">
        <v>15</v>
      </c>
      <c r="I46" s="733" t="s">
        <v>387</v>
      </c>
      <c r="J46" s="734"/>
      <c r="K46" s="734"/>
      <c r="L46" s="735"/>
    </row>
    <row r="47" spans="2:12" ht="13.5">
      <c r="B47" s="77"/>
      <c r="C47" s="236"/>
      <c r="D47" s="240" t="s">
        <v>366</v>
      </c>
      <c r="E47" s="92" t="s">
        <v>395</v>
      </c>
      <c r="F47" s="93"/>
      <c r="G47" s="243" t="e">
        <f>G41</f>
        <v>#DIV/0!</v>
      </c>
      <c r="H47" s="93" t="s">
        <v>15</v>
      </c>
      <c r="I47" s="733" t="s">
        <v>388</v>
      </c>
      <c r="J47" s="734"/>
      <c r="K47" s="734"/>
      <c r="L47" s="735"/>
    </row>
    <row r="48" spans="2:12" ht="14.25" thickBot="1">
      <c r="B48" s="77"/>
      <c r="C48" s="236"/>
      <c r="D48" s="240" t="s">
        <v>367</v>
      </c>
      <c r="E48" s="92" t="s">
        <v>365</v>
      </c>
      <c r="F48" s="93"/>
      <c r="G48" s="245" t="e">
        <f>G46-G47</f>
        <v>#DIV/0!</v>
      </c>
      <c r="H48" s="93" t="s">
        <v>15</v>
      </c>
      <c r="I48" s="733" t="s">
        <v>1296</v>
      </c>
      <c r="J48" s="734"/>
      <c r="K48" s="734"/>
      <c r="L48" s="735"/>
    </row>
    <row r="49" spans="2:12" ht="14.25" thickBot="1">
      <c r="B49" s="237"/>
      <c r="C49" s="238"/>
      <c r="D49" s="241" t="s">
        <v>368</v>
      </c>
      <c r="E49" s="98" t="s">
        <v>390</v>
      </c>
      <c r="F49" s="244"/>
      <c r="G49" s="62" t="e">
        <f>ROUNDDOWN(G48,-4)</f>
        <v>#DIV/0!</v>
      </c>
      <c r="H49" s="99" t="s">
        <v>15</v>
      </c>
      <c r="I49" s="676" t="s">
        <v>389</v>
      </c>
      <c r="J49" s="736"/>
      <c r="K49" s="736"/>
      <c r="L49" s="677"/>
    </row>
    <row r="50" spans="2:12" ht="13.5">
      <c r="B50" s="85" t="s">
        <v>60</v>
      </c>
      <c r="C50" s="86"/>
      <c r="D50" s="239" t="s">
        <v>369</v>
      </c>
      <c r="E50" s="96" t="s">
        <v>355</v>
      </c>
      <c r="F50" s="97"/>
      <c r="G50" s="246">
        <f>E18</f>
        <v>0</v>
      </c>
      <c r="H50" s="97" t="s">
        <v>15</v>
      </c>
      <c r="I50" s="737" t="s">
        <v>378</v>
      </c>
      <c r="J50" s="738"/>
      <c r="K50" s="738"/>
      <c r="L50" s="739"/>
    </row>
    <row r="51" spans="2:12" ht="13.5">
      <c r="B51" s="77"/>
      <c r="C51" s="236"/>
      <c r="D51" s="240" t="s">
        <v>370</v>
      </c>
      <c r="E51" s="92" t="s">
        <v>356</v>
      </c>
      <c r="F51" s="93"/>
      <c r="G51" s="243">
        <f>E28</f>
        <v>0</v>
      </c>
      <c r="H51" s="93" t="s">
        <v>15</v>
      </c>
      <c r="I51" s="733" t="s">
        <v>391</v>
      </c>
      <c r="J51" s="734"/>
      <c r="K51" s="734"/>
      <c r="L51" s="735"/>
    </row>
    <row r="52" spans="2:12" ht="13.5">
      <c r="B52" s="77"/>
      <c r="C52" s="236"/>
      <c r="D52" s="240" t="s">
        <v>371</v>
      </c>
      <c r="E52" s="92" t="s">
        <v>357</v>
      </c>
      <c r="F52" s="93"/>
      <c r="G52" s="243" t="e">
        <f>K28</f>
        <v>#DIV/0!</v>
      </c>
      <c r="H52" s="93" t="s">
        <v>15</v>
      </c>
      <c r="I52" s="733" t="s">
        <v>392</v>
      </c>
      <c r="J52" s="734"/>
      <c r="K52" s="734"/>
      <c r="L52" s="735"/>
    </row>
    <row r="53" spans="2:12" ht="13.5">
      <c r="B53" s="77"/>
      <c r="C53" s="236"/>
      <c r="D53" s="240" t="s">
        <v>372</v>
      </c>
      <c r="E53" s="92" t="s">
        <v>377</v>
      </c>
      <c r="F53" s="93"/>
      <c r="G53" s="243" t="e">
        <f>SUM(G50:G52)</f>
        <v>#DIV/0!</v>
      </c>
      <c r="H53" s="93" t="s">
        <v>15</v>
      </c>
      <c r="I53" s="733" t="s">
        <v>393</v>
      </c>
      <c r="J53" s="734"/>
      <c r="K53" s="734"/>
      <c r="L53" s="735"/>
    </row>
    <row r="54" spans="2:12" ht="13.5">
      <c r="B54" s="77"/>
      <c r="C54" s="236"/>
      <c r="D54" s="240" t="s">
        <v>373</v>
      </c>
      <c r="E54" s="92" t="s">
        <v>1125</v>
      </c>
      <c r="F54" s="93"/>
      <c r="G54" s="243" t="e">
        <f>ROUNDDOWN(G53*0.75,0)</f>
        <v>#DIV/0!</v>
      </c>
      <c r="H54" s="93" t="s">
        <v>15</v>
      </c>
      <c r="I54" s="733" t="s">
        <v>394</v>
      </c>
      <c r="J54" s="734"/>
      <c r="K54" s="734"/>
      <c r="L54" s="735"/>
    </row>
    <row r="55" spans="2:12" ht="13.5">
      <c r="B55" s="77"/>
      <c r="C55" s="236"/>
      <c r="D55" s="240" t="s">
        <v>374</v>
      </c>
      <c r="E55" s="92" t="s">
        <v>395</v>
      </c>
      <c r="F55" s="93"/>
      <c r="G55" s="243" t="e">
        <f>(G41+G49)</f>
        <v>#DIV/0!</v>
      </c>
      <c r="H55" s="93" t="s">
        <v>15</v>
      </c>
      <c r="I55" s="733" t="s">
        <v>1126</v>
      </c>
      <c r="J55" s="734"/>
      <c r="K55" s="734"/>
      <c r="L55" s="735"/>
    </row>
    <row r="56" spans="2:12" ht="14.25" thickBot="1">
      <c r="B56" s="77"/>
      <c r="C56" s="236"/>
      <c r="D56" s="240" t="s">
        <v>375</v>
      </c>
      <c r="E56" s="92" t="s">
        <v>365</v>
      </c>
      <c r="F56" s="93"/>
      <c r="G56" s="245" t="e">
        <f>G54-G55</f>
        <v>#DIV/0!</v>
      </c>
      <c r="H56" s="93" t="s">
        <v>15</v>
      </c>
      <c r="I56" s="733" t="s">
        <v>1127</v>
      </c>
      <c r="J56" s="734"/>
      <c r="K56" s="734"/>
      <c r="L56" s="735"/>
    </row>
    <row r="57" spans="2:12" ht="14.25" thickBot="1">
      <c r="B57" s="237"/>
      <c r="C57" s="238"/>
      <c r="D57" s="241" t="s">
        <v>376</v>
      </c>
      <c r="E57" s="98" t="s">
        <v>390</v>
      </c>
      <c r="F57" s="244"/>
      <c r="G57" s="62" t="e">
        <f>ROUNDDOWN(G56,-4)</f>
        <v>#DIV/0!</v>
      </c>
      <c r="H57" s="99" t="s">
        <v>15</v>
      </c>
      <c r="I57" s="676" t="s">
        <v>389</v>
      </c>
      <c r="J57" s="736"/>
      <c r="K57" s="736"/>
      <c r="L57" s="677"/>
    </row>
    <row r="59" spans="2:12">
      <c r="K59" s="3" t="s">
        <v>4</v>
      </c>
      <c r="L59" s="3"/>
    </row>
  </sheetData>
  <customSheetViews>
    <customSheetView guid="{1E432D73-D559-4735-96E9-E42C2997E3E5}" showPageBreaks="1" showGridLines="0" printArea="1" view="pageBreakPreview">
      <selection activeCell="B3" sqref="B3"/>
      <pageMargins left="0.7" right="0.7" top="0.75" bottom="0.75" header="0.3" footer="0.3"/>
      <pageSetup paperSize="9" scale="97" orientation="portrait" horizontalDpi="300" verticalDpi="300" r:id="rId1"/>
    </customSheetView>
  </customSheetViews>
  <mergeCells count="47">
    <mergeCell ref="G4:H4"/>
    <mergeCell ref="I41:L41"/>
    <mergeCell ref="E35:F35"/>
    <mergeCell ref="B35:D35"/>
    <mergeCell ref="I4:J4"/>
    <mergeCell ref="B4:D4"/>
    <mergeCell ref="B5:D5"/>
    <mergeCell ref="B6:D6"/>
    <mergeCell ref="B8:D8"/>
    <mergeCell ref="B1:L1"/>
    <mergeCell ref="B2:L2"/>
    <mergeCell ref="G24:I24"/>
    <mergeCell ref="J24:L24"/>
    <mergeCell ref="G35:H35"/>
    <mergeCell ref="C18:D18"/>
    <mergeCell ref="C19:D19"/>
    <mergeCell ref="C20:D20"/>
    <mergeCell ref="E24:F24"/>
    <mergeCell ref="B24:D24"/>
    <mergeCell ref="E17:F17"/>
    <mergeCell ref="B7:D7"/>
    <mergeCell ref="G17:L17"/>
    <mergeCell ref="B9:D9"/>
    <mergeCell ref="B17:D17"/>
    <mergeCell ref="E4:F4"/>
    <mergeCell ref="I45:L45"/>
    <mergeCell ref="I52:L52"/>
    <mergeCell ref="I53:L53"/>
    <mergeCell ref="I54:L54"/>
    <mergeCell ref="I46:L46"/>
    <mergeCell ref="I47:L47"/>
    <mergeCell ref="I55:L55"/>
    <mergeCell ref="I56:L56"/>
    <mergeCell ref="I57:L57"/>
    <mergeCell ref="I35:L35"/>
    <mergeCell ref="I36:L36"/>
    <mergeCell ref="I37:L37"/>
    <mergeCell ref="I38:L38"/>
    <mergeCell ref="I39:L39"/>
    <mergeCell ref="I40:L40"/>
    <mergeCell ref="I48:L48"/>
    <mergeCell ref="I49:L49"/>
    <mergeCell ref="I50:L50"/>
    <mergeCell ref="I51:L51"/>
    <mergeCell ref="I42:L42"/>
    <mergeCell ref="I43:L43"/>
    <mergeCell ref="I44:L44"/>
  </mergeCells>
  <phoneticPr fontId="2"/>
  <pageMargins left="0.7" right="0.7" top="0.75" bottom="0.75" header="0.3" footer="0.3"/>
  <pageSetup paperSize="9" scale="97" orientation="portrait" horizontalDpi="300" verticalDpi="300"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45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4" width="14.7109375" style="1" customWidth="1"/>
    <col min="15" max="15" width="1.7109375" style="1" customWidth="1"/>
    <col min="16" max="16384" width="9.140625" style="1"/>
  </cols>
  <sheetData>
    <row r="1" spans="2:14">
      <c r="B1" s="628" t="s">
        <v>479</v>
      </c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</row>
    <row r="3" spans="2:14" ht="19.5">
      <c r="B3" s="629" t="s">
        <v>458</v>
      </c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</row>
    <row r="4" spans="2:14">
      <c r="N4" s="84" t="s">
        <v>43</v>
      </c>
    </row>
    <row r="5" spans="2:14">
      <c r="B5" s="687" t="s">
        <v>398</v>
      </c>
      <c r="C5" s="687" t="s">
        <v>399</v>
      </c>
      <c r="D5" s="687"/>
      <c r="E5" s="687"/>
      <c r="F5" s="687"/>
      <c r="G5" s="687"/>
      <c r="H5" s="687" t="s">
        <v>312</v>
      </c>
      <c r="I5" s="687"/>
      <c r="J5" s="158" t="s">
        <v>404</v>
      </c>
      <c r="K5" s="160" t="s">
        <v>405</v>
      </c>
      <c r="L5" s="89" t="s">
        <v>310</v>
      </c>
      <c r="M5" s="89" t="s">
        <v>315</v>
      </c>
      <c r="N5" s="89" t="s">
        <v>310</v>
      </c>
    </row>
    <row r="6" spans="2:14">
      <c r="B6" s="697"/>
      <c r="C6" s="697"/>
      <c r="D6" s="697"/>
      <c r="E6" s="697"/>
      <c r="F6" s="697"/>
      <c r="G6" s="697"/>
      <c r="H6" s="697"/>
      <c r="I6" s="697"/>
      <c r="J6" s="163" t="s">
        <v>480</v>
      </c>
      <c r="K6" s="165" t="s">
        <v>1124</v>
      </c>
      <c r="L6" s="128"/>
      <c r="M6" s="128" t="s">
        <v>1123</v>
      </c>
      <c r="N6" s="128"/>
    </row>
    <row r="7" spans="2:14">
      <c r="B7" s="698"/>
      <c r="C7" s="698"/>
      <c r="D7" s="698"/>
      <c r="E7" s="698"/>
      <c r="F7" s="698"/>
      <c r="G7" s="698"/>
      <c r="H7" s="698"/>
      <c r="I7" s="698"/>
      <c r="J7" s="168" t="s">
        <v>408</v>
      </c>
      <c r="K7" s="254" t="s">
        <v>409</v>
      </c>
      <c r="L7" s="90" t="s">
        <v>408</v>
      </c>
      <c r="M7" s="90" t="s">
        <v>447</v>
      </c>
      <c r="N7" s="90" t="s">
        <v>410</v>
      </c>
    </row>
    <row r="8" spans="2:14" ht="13.5">
      <c r="B8" s="239">
        <v>1</v>
      </c>
      <c r="C8" s="96" t="s">
        <v>400</v>
      </c>
      <c r="D8" s="274" t="s">
        <v>418</v>
      </c>
      <c r="E8" s="251" t="s">
        <v>403</v>
      </c>
      <c r="F8" s="247" t="s">
        <v>412</v>
      </c>
      <c r="G8" s="278" t="s">
        <v>414</v>
      </c>
      <c r="H8" s="96" t="s">
        <v>412</v>
      </c>
      <c r="I8" s="278" t="s">
        <v>416</v>
      </c>
      <c r="J8" s="174"/>
      <c r="K8" s="261"/>
      <c r="L8" s="129">
        <f>SUM(J8:K8)</f>
        <v>0</v>
      </c>
      <c r="M8" s="129">
        <f>ROUNDDOWN(J8*8%,0)</f>
        <v>0</v>
      </c>
      <c r="N8" s="129">
        <f>SUM(L8:M8)</f>
        <v>0</v>
      </c>
    </row>
    <row r="9" spans="2:14" ht="13.5">
      <c r="B9" s="240">
        <v>2</v>
      </c>
      <c r="C9" s="92" t="s">
        <v>411</v>
      </c>
      <c r="D9" s="275" t="s">
        <v>415</v>
      </c>
      <c r="E9" s="252" t="s">
        <v>403</v>
      </c>
      <c r="F9" s="248" t="s">
        <v>412</v>
      </c>
      <c r="G9" s="279" t="s">
        <v>418</v>
      </c>
      <c r="H9" s="92" t="s">
        <v>412</v>
      </c>
      <c r="I9" s="279" t="s">
        <v>402</v>
      </c>
      <c r="J9" s="176"/>
      <c r="K9" s="262"/>
      <c r="L9" s="130">
        <f t="shared" ref="L9:L36" si="0">SUM(J9:K9)</f>
        <v>0</v>
      </c>
      <c r="M9" s="130">
        <f t="shared" ref="M9:M36" si="1">ROUNDDOWN(J9*8%,0)</f>
        <v>0</v>
      </c>
      <c r="N9" s="130">
        <f t="shared" ref="N9:N36" si="2">SUM(L9:M9)</f>
        <v>0</v>
      </c>
    </row>
    <row r="10" spans="2:14" ht="13.5">
      <c r="B10" s="240">
        <v>3</v>
      </c>
      <c r="C10" s="92" t="s">
        <v>411</v>
      </c>
      <c r="D10" s="275" t="s">
        <v>401</v>
      </c>
      <c r="E10" s="252" t="s">
        <v>403</v>
      </c>
      <c r="F10" s="248" t="s">
        <v>420</v>
      </c>
      <c r="G10" s="279" t="s">
        <v>414</v>
      </c>
      <c r="H10" s="92" t="s">
        <v>419</v>
      </c>
      <c r="I10" s="279" t="s">
        <v>416</v>
      </c>
      <c r="J10" s="176"/>
      <c r="K10" s="262"/>
      <c r="L10" s="130">
        <f t="shared" si="0"/>
        <v>0</v>
      </c>
      <c r="M10" s="130">
        <f t="shared" si="1"/>
        <v>0</v>
      </c>
      <c r="N10" s="130">
        <f t="shared" si="2"/>
        <v>0</v>
      </c>
    </row>
    <row r="11" spans="2:14" ht="13.5">
      <c r="B11" s="240">
        <v>4</v>
      </c>
      <c r="C11" s="92" t="s">
        <v>419</v>
      </c>
      <c r="D11" s="275" t="s">
        <v>415</v>
      </c>
      <c r="E11" s="252" t="s">
        <v>403</v>
      </c>
      <c r="F11" s="248" t="s">
        <v>420</v>
      </c>
      <c r="G11" s="279" t="s">
        <v>418</v>
      </c>
      <c r="H11" s="92" t="s">
        <v>419</v>
      </c>
      <c r="I11" s="279" t="s">
        <v>402</v>
      </c>
      <c r="J11" s="176"/>
      <c r="K11" s="262"/>
      <c r="L11" s="130">
        <f t="shared" si="0"/>
        <v>0</v>
      </c>
      <c r="M11" s="130">
        <f t="shared" si="1"/>
        <v>0</v>
      </c>
      <c r="N11" s="130">
        <f t="shared" si="2"/>
        <v>0</v>
      </c>
    </row>
    <row r="12" spans="2:14" ht="13.5">
      <c r="B12" s="241">
        <v>5</v>
      </c>
      <c r="C12" s="98" t="s">
        <v>419</v>
      </c>
      <c r="D12" s="276" t="s">
        <v>401</v>
      </c>
      <c r="E12" s="253" t="s">
        <v>403</v>
      </c>
      <c r="F12" s="244" t="s">
        <v>421</v>
      </c>
      <c r="G12" s="280" t="s">
        <v>413</v>
      </c>
      <c r="H12" s="98" t="s">
        <v>434</v>
      </c>
      <c r="I12" s="280" t="s">
        <v>415</v>
      </c>
      <c r="J12" s="178"/>
      <c r="K12" s="263"/>
      <c r="L12" s="131">
        <f t="shared" si="0"/>
        <v>0</v>
      </c>
      <c r="M12" s="131">
        <f t="shared" si="1"/>
        <v>0</v>
      </c>
      <c r="N12" s="131">
        <f t="shared" si="2"/>
        <v>0</v>
      </c>
    </row>
    <row r="13" spans="2:14" ht="13.5">
      <c r="B13" s="239">
        <v>6</v>
      </c>
      <c r="C13" s="96" t="s">
        <v>434</v>
      </c>
      <c r="D13" s="274" t="s">
        <v>415</v>
      </c>
      <c r="E13" s="251" t="s">
        <v>403</v>
      </c>
      <c r="F13" s="247" t="s">
        <v>421</v>
      </c>
      <c r="G13" s="278" t="s">
        <v>417</v>
      </c>
      <c r="H13" s="96" t="s">
        <v>434</v>
      </c>
      <c r="I13" s="278" t="s">
        <v>401</v>
      </c>
      <c r="J13" s="174"/>
      <c r="K13" s="261"/>
      <c r="L13" s="129">
        <f t="shared" si="0"/>
        <v>0</v>
      </c>
      <c r="M13" s="129">
        <f t="shared" si="1"/>
        <v>0</v>
      </c>
      <c r="N13" s="129">
        <f t="shared" si="2"/>
        <v>0</v>
      </c>
    </row>
    <row r="14" spans="2:14" ht="13.5">
      <c r="B14" s="240">
        <v>7</v>
      </c>
      <c r="C14" s="92" t="s">
        <v>434</v>
      </c>
      <c r="D14" s="275" t="s">
        <v>401</v>
      </c>
      <c r="E14" s="252" t="s">
        <v>403</v>
      </c>
      <c r="F14" s="248" t="s">
        <v>422</v>
      </c>
      <c r="G14" s="279" t="s">
        <v>413</v>
      </c>
      <c r="H14" s="92" t="s">
        <v>435</v>
      </c>
      <c r="I14" s="279" t="s">
        <v>415</v>
      </c>
      <c r="J14" s="176"/>
      <c r="K14" s="262"/>
      <c r="L14" s="130">
        <f t="shared" si="0"/>
        <v>0</v>
      </c>
      <c r="M14" s="130">
        <f t="shared" si="1"/>
        <v>0</v>
      </c>
      <c r="N14" s="130">
        <f t="shared" si="2"/>
        <v>0</v>
      </c>
    </row>
    <row r="15" spans="2:14" ht="13.5">
      <c r="B15" s="240">
        <v>8</v>
      </c>
      <c r="C15" s="92" t="s">
        <v>435</v>
      </c>
      <c r="D15" s="275" t="s">
        <v>415</v>
      </c>
      <c r="E15" s="252" t="s">
        <v>403</v>
      </c>
      <c r="F15" s="248" t="s">
        <v>422</v>
      </c>
      <c r="G15" s="279" t="s">
        <v>417</v>
      </c>
      <c r="H15" s="92" t="s">
        <v>435</v>
      </c>
      <c r="I15" s="279" t="s">
        <v>401</v>
      </c>
      <c r="J15" s="176"/>
      <c r="K15" s="262"/>
      <c r="L15" s="130">
        <f t="shared" si="0"/>
        <v>0</v>
      </c>
      <c r="M15" s="130">
        <f t="shared" si="1"/>
        <v>0</v>
      </c>
      <c r="N15" s="130">
        <f t="shared" si="2"/>
        <v>0</v>
      </c>
    </row>
    <row r="16" spans="2:14" ht="13.5">
      <c r="B16" s="240">
        <v>9</v>
      </c>
      <c r="C16" s="92" t="s">
        <v>435</v>
      </c>
      <c r="D16" s="275" t="s">
        <v>401</v>
      </c>
      <c r="E16" s="252" t="s">
        <v>403</v>
      </c>
      <c r="F16" s="248" t="s">
        <v>423</v>
      </c>
      <c r="G16" s="279" t="s">
        <v>413</v>
      </c>
      <c r="H16" s="92" t="s">
        <v>436</v>
      </c>
      <c r="I16" s="279" t="s">
        <v>415</v>
      </c>
      <c r="J16" s="176"/>
      <c r="K16" s="262"/>
      <c r="L16" s="130">
        <f t="shared" si="0"/>
        <v>0</v>
      </c>
      <c r="M16" s="130">
        <f t="shared" si="1"/>
        <v>0</v>
      </c>
      <c r="N16" s="130">
        <f t="shared" si="2"/>
        <v>0</v>
      </c>
    </row>
    <row r="17" spans="2:14" ht="13.5">
      <c r="B17" s="241">
        <v>10</v>
      </c>
      <c r="C17" s="98" t="s">
        <v>436</v>
      </c>
      <c r="D17" s="276" t="s">
        <v>415</v>
      </c>
      <c r="E17" s="253" t="s">
        <v>403</v>
      </c>
      <c r="F17" s="244" t="s">
        <v>423</v>
      </c>
      <c r="G17" s="280" t="s">
        <v>417</v>
      </c>
      <c r="H17" s="98" t="s">
        <v>436</v>
      </c>
      <c r="I17" s="280" t="s">
        <v>401</v>
      </c>
      <c r="J17" s="178"/>
      <c r="K17" s="263"/>
      <c r="L17" s="131">
        <f t="shared" si="0"/>
        <v>0</v>
      </c>
      <c r="M17" s="131">
        <f t="shared" si="1"/>
        <v>0</v>
      </c>
      <c r="N17" s="131">
        <f t="shared" si="2"/>
        <v>0</v>
      </c>
    </row>
    <row r="18" spans="2:14" ht="13.5">
      <c r="B18" s="239">
        <v>11</v>
      </c>
      <c r="C18" s="96" t="s">
        <v>436</v>
      </c>
      <c r="D18" s="274" t="s">
        <v>401</v>
      </c>
      <c r="E18" s="251" t="s">
        <v>403</v>
      </c>
      <c r="F18" s="247" t="s">
        <v>424</v>
      </c>
      <c r="G18" s="278" t="s">
        <v>413</v>
      </c>
      <c r="H18" s="96" t="s">
        <v>437</v>
      </c>
      <c r="I18" s="278" t="s">
        <v>415</v>
      </c>
      <c r="J18" s="174"/>
      <c r="K18" s="261"/>
      <c r="L18" s="129">
        <f t="shared" si="0"/>
        <v>0</v>
      </c>
      <c r="M18" s="129">
        <f t="shared" si="1"/>
        <v>0</v>
      </c>
      <c r="N18" s="129">
        <f t="shared" si="2"/>
        <v>0</v>
      </c>
    </row>
    <row r="19" spans="2:14" ht="13.5">
      <c r="B19" s="240">
        <v>12</v>
      </c>
      <c r="C19" s="92" t="s">
        <v>437</v>
      </c>
      <c r="D19" s="275" t="s">
        <v>415</v>
      </c>
      <c r="E19" s="252" t="s">
        <v>403</v>
      </c>
      <c r="F19" s="248" t="s">
        <v>424</v>
      </c>
      <c r="G19" s="279" t="s">
        <v>417</v>
      </c>
      <c r="H19" s="92" t="s">
        <v>437</v>
      </c>
      <c r="I19" s="279" t="s">
        <v>401</v>
      </c>
      <c r="J19" s="176"/>
      <c r="K19" s="262"/>
      <c r="L19" s="130">
        <f t="shared" si="0"/>
        <v>0</v>
      </c>
      <c r="M19" s="130">
        <f t="shared" si="1"/>
        <v>0</v>
      </c>
      <c r="N19" s="130">
        <f t="shared" si="2"/>
        <v>0</v>
      </c>
    </row>
    <row r="20" spans="2:14" ht="13.5">
      <c r="B20" s="240">
        <v>13</v>
      </c>
      <c r="C20" s="92" t="s">
        <v>437</v>
      </c>
      <c r="D20" s="275" t="s">
        <v>401</v>
      </c>
      <c r="E20" s="252" t="s">
        <v>403</v>
      </c>
      <c r="F20" s="248" t="s">
        <v>425</v>
      </c>
      <c r="G20" s="279" t="s">
        <v>413</v>
      </c>
      <c r="H20" s="92" t="s">
        <v>438</v>
      </c>
      <c r="I20" s="279" t="s">
        <v>415</v>
      </c>
      <c r="J20" s="176"/>
      <c r="K20" s="262"/>
      <c r="L20" s="130">
        <f t="shared" si="0"/>
        <v>0</v>
      </c>
      <c r="M20" s="130">
        <f t="shared" si="1"/>
        <v>0</v>
      </c>
      <c r="N20" s="130">
        <f t="shared" si="2"/>
        <v>0</v>
      </c>
    </row>
    <row r="21" spans="2:14" ht="13.5">
      <c r="B21" s="240">
        <v>14</v>
      </c>
      <c r="C21" s="92" t="s">
        <v>438</v>
      </c>
      <c r="D21" s="275" t="s">
        <v>415</v>
      </c>
      <c r="E21" s="252" t="s">
        <v>403</v>
      </c>
      <c r="F21" s="248" t="s">
        <v>425</v>
      </c>
      <c r="G21" s="279" t="s">
        <v>417</v>
      </c>
      <c r="H21" s="92" t="s">
        <v>438</v>
      </c>
      <c r="I21" s="279" t="s">
        <v>401</v>
      </c>
      <c r="J21" s="176"/>
      <c r="K21" s="262"/>
      <c r="L21" s="130">
        <f t="shared" si="0"/>
        <v>0</v>
      </c>
      <c r="M21" s="130">
        <f t="shared" si="1"/>
        <v>0</v>
      </c>
      <c r="N21" s="130">
        <f t="shared" si="2"/>
        <v>0</v>
      </c>
    </row>
    <row r="22" spans="2:14" ht="13.5">
      <c r="B22" s="241">
        <v>15</v>
      </c>
      <c r="C22" s="98" t="s">
        <v>438</v>
      </c>
      <c r="D22" s="276" t="s">
        <v>401</v>
      </c>
      <c r="E22" s="253" t="s">
        <v>403</v>
      </c>
      <c r="F22" s="244" t="s">
        <v>426</v>
      </c>
      <c r="G22" s="280" t="s">
        <v>413</v>
      </c>
      <c r="H22" s="98" t="s">
        <v>439</v>
      </c>
      <c r="I22" s="280" t="s">
        <v>415</v>
      </c>
      <c r="J22" s="178"/>
      <c r="K22" s="263"/>
      <c r="L22" s="131">
        <f t="shared" si="0"/>
        <v>0</v>
      </c>
      <c r="M22" s="131">
        <f t="shared" si="1"/>
        <v>0</v>
      </c>
      <c r="N22" s="131">
        <f t="shared" si="2"/>
        <v>0</v>
      </c>
    </row>
    <row r="23" spans="2:14" ht="13.5">
      <c r="B23" s="239">
        <v>16</v>
      </c>
      <c r="C23" s="96" t="s">
        <v>439</v>
      </c>
      <c r="D23" s="274" t="s">
        <v>415</v>
      </c>
      <c r="E23" s="251" t="s">
        <v>403</v>
      </c>
      <c r="F23" s="247" t="s">
        <v>426</v>
      </c>
      <c r="G23" s="278" t="s">
        <v>417</v>
      </c>
      <c r="H23" s="96" t="s">
        <v>439</v>
      </c>
      <c r="I23" s="278" t="s">
        <v>401</v>
      </c>
      <c r="J23" s="174"/>
      <c r="K23" s="261"/>
      <c r="L23" s="129">
        <f t="shared" si="0"/>
        <v>0</v>
      </c>
      <c r="M23" s="129">
        <f t="shared" si="1"/>
        <v>0</v>
      </c>
      <c r="N23" s="129">
        <f t="shared" si="2"/>
        <v>0</v>
      </c>
    </row>
    <row r="24" spans="2:14" ht="13.5">
      <c r="B24" s="240">
        <v>17</v>
      </c>
      <c r="C24" s="92" t="s">
        <v>439</v>
      </c>
      <c r="D24" s="275" t="s">
        <v>401</v>
      </c>
      <c r="E24" s="252" t="s">
        <v>403</v>
      </c>
      <c r="F24" s="248" t="s">
        <v>427</v>
      </c>
      <c r="G24" s="279" t="s">
        <v>413</v>
      </c>
      <c r="H24" s="92" t="s">
        <v>440</v>
      </c>
      <c r="I24" s="279" t="s">
        <v>415</v>
      </c>
      <c r="J24" s="176"/>
      <c r="K24" s="262"/>
      <c r="L24" s="130">
        <f t="shared" si="0"/>
        <v>0</v>
      </c>
      <c r="M24" s="130">
        <f t="shared" si="1"/>
        <v>0</v>
      </c>
      <c r="N24" s="130">
        <f t="shared" si="2"/>
        <v>0</v>
      </c>
    </row>
    <row r="25" spans="2:14" ht="13.5">
      <c r="B25" s="240">
        <v>18</v>
      </c>
      <c r="C25" s="92" t="s">
        <v>440</v>
      </c>
      <c r="D25" s="275" t="s">
        <v>415</v>
      </c>
      <c r="E25" s="252" t="s">
        <v>403</v>
      </c>
      <c r="F25" s="248" t="s">
        <v>427</v>
      </c>
      <c r="G25" s="279" t="s">
        <v>417</v>
      </c>
      <c r="H25" s="92" t="s">
        <v>440</v>
      </c>
      <c r="I25" s="279" t="s">
        <v>401</v>
      </c>
      <c r="J25" s="176"/>
      <c r="K25" s="262"/>
      <c r="L25" s="130">
        <f t="shared" si="0"/>
        <v>0</v>
      </c>
      <c r="M25" s="130">
        <f t="shared" si="1"/>
        <v>0</v>
      </c>
      <c r="N25" s="130">
        <f t="shared" si="2"/>
        <v>0</v>
      </c>
    </row>
    <row r="26" spans="2:14" ht="13.5">
      <c r="B26" s="240">
        <v>19</v>
      </c>
      <c r="C26" s="92" t="s">
        <v>440</v>
      </c>
      <c r="D26" s="275" t="s">
        <v>401</v>
      </c>
      <c r="E26" s="252" t="s">
        <v>403</v>
      </c>
      <c r="F26" s="248" t="s">
        <v>428</v>
      </c>
      <c r="G26" s="279" t="s">
        <v>413</v>
      </c>
      <c r="H26" s="92" t="s">
        <v>441</v>
      </c>
      <c r="I26" s="279" t="s">
        <v>415</v>
      </c>
      <c r="J26" s="176"/>
      <c r="K26" s="262"/>
      <c r="L26" s="130">
        <f t="shared" si="0"/>
        <v>0</v>
      </c>
      <c r="M26" s="130">
        <f t="shared" si="1"/>
        <v>0</v>
      </c>
      <c r="N26" s="130">
        <f t="shared" si="2"/>
        <v>0</v>
      </c>
    </row>
    <row r="27" spans="2:14" ht="13.5">
      <c r="B27" s="241">
        <v>20</v>
      </c>
      <c r="C27" s="98" t="s">
        <v>441</v>
      </c>
      <c r="D27" s="276" t="s">
        <v>415</v>
      </c>
      <c r="E27" s="253" t="s">
        <v>403</v>
      </c>
      <c r="F27" s="244" t="s">
        <v>428</v>
      </c>
      <c r="G27" s="280" t="s">
        <v>417</v>
      </c>
      <c r="H27" s="98" t="s">
        <v>441</v>
      </c>
      <c r="I27" s="280" t="s">
        <v>401</v>
      </c>
      <c r="J27" s="178"/>
      <c r="K27" s="263"/>
      <c r="L27" s="131">
        <f t="shared" si="0"/>
        <v>0</v>
      </c>
      <c r="M27" s="131">
        <f t="shared" si="1"/>
        <v>0</v>
      </c>
      <c r="N27" s="131">
        <f t="shared" si="2"/>
        <v>0</v>
      </c>
    </row>
    <row r="28" spans="2:14" ht="13.5">
      <c r="B28" s="239">
        <v>21</v>
      </c>
      <c r="C28" s="96" t="s">
        <v>441</v>
      </c>
      <c r="D28" s="274" t="s">
        <v>401</v>
      </c>
      <c r="E28" s="251" t="s">
        <v>403</v>
      </c>
      <c r="F28" s="247" t="s">
        <v>429</v>
      </c>
      <c r="G28" s="278" t="s">
        <v>413</v>
      </c>
      <c r="H28" s="96" t="s">
        <v>442</v>
      </c>
      <c r="I28" s="278" t="s">
        <v>415</v>
      </c>
      <c r="J28" s="174"/>
      <c r="K28" s="261"/>
      <c r="L28" s="129">
        <f t="shared" si="0"/>
        <v>0</v>
      </c>
      <c r="M28" s="129">
        <f t="shared" si="1"/>
        <v>0</v>
      </c>
      <c r="N28" s="129">
        <f t="shared" si="2"/>
        <v>0</v>
      </c>
    </row>
    <row r="29" spans="2:14" ht="13.5">
      <c r="B29" s="240">
        <v>22</v>
      </c>
      <c r="C29" s="92" t="s">
        <v>442</v>
      </c>
      <c r="D29" s="275" t="s">
        <v>415</v>
      </c>
      <c r="E29" s="252" t="s">
        <v>403</v>
      </c>
      <c r="F29" s="248" t="s">
        <v>429</v>
      </c>
      <c r="G29" s="279" t="s">
        <v>417</v>
      </c>
      <c r="H29" s="92" t="s">
        <v>442</v>
      </c>
      <c r="I29" s="279" t="s">
        <v>401</v>
      </c>
      <c r="J29" s="176"/>
      <c r="K29" s="262"/>
      <c r="L29" s="130">
        <f t="shared" si="0"/>
        <v>0</v>
      </c>
      <c r="M29" s="130">
        <f t="shared" si="1"/>
        <v>0</v>
      </c>
      <c r="N29" s="130">
        <f t="shared" si="2"/>
        <v>0</v>
      </c>
    </row>
    <row r="30" spans="2:14" ht="13.5">
      <c r="B30" s="240">
        <v>23</v>
      </c>
      <c r="C30" s="92" t="s">
        <v>442</v>
      </c>
      <c r="D30" s="275" t="s">
        <v>401</v>
      </c>
      <c r="E30" s="252" t="s">
        <v>403</v>
      </c>
      <c r="F30" s="248" t="s">
        <v>430</v>
      </c>
      <c r="G30" s="279" t="s">
        <v>413</v>
      </c>
      <c r="H30" s="92" t="s">
        <v>443</v>
      </c>
      <c r="I30" s="279" t="s">
        <v>415</v>
      </c>
      <c r="J30" s="176"/>
      <c r="K30" s="262"/>
      <c r="L30" s="130">
        <f t="shared" si="0"/>
        <v>0</v>
      </c>
      <c r="M30" s="130">
        <f t="shared" si="1"/>
        <v>0</v>
      </c>
      <c r="N30" s="130">
        <f t="shared" si="2"/>
        <v>0</v>
      </c>
    </row>
    <row r="31" spans="2:14" ht="13.5">
      <c r="B31" s="240">
        <v>24</v>
      </c>
      <c r="C31" s="92" t="s">
        <v>443</v>
      </c>
      <c r="D31" s="275" t="s">
        <v>415</v>
      </c>
      <c r="E31" s="252" t="s">
        <v>403</v>
      </c>
      <c r="F31" s="248" t="s">
        <v>430</v>
      </c>
      <c r="G31" s="279" t="s">
        <v>417</v>
      </c>
      <c r="H31" s="92" t="s">
        <v>443</v>
      </c>
      <c r="I31" s="279" t="s">
        <v>401</v>
      </c>
      <c r="J31" s="176"/>
      <c r="K31" s="262"/>
      <c r="L31" s="130">
        <f t="shared" si="0"/>
        <v>0</v>
      </c>
      <c r="M31" s="130">
        <f t="shared" si="1"/>
        <v>0</v>
      </c>
      <c r="N31" s="130">
        <f t="shared" si="2"/>
        <v>0</v>
      </c>
    </row>
    <row r="32" spans="2:14" ht="13.5">
      <c r="B32" s="241">
        <v>25</v>
      </c>
      <c r="C32" s="98" t="s">
        <v>443</v>
      </c>
      <c r="D32" s="276" t="s">
        <v>401</v>
      </c>
      <c r="E32" s="253" t="s">
        <v>403</v>
      </c>
      <c r="F32" s="244" t="s">
        <v>431</v>
      </c>
      <c r="G32" s="280" t="s">
        <v>413</v>
      </c>
      <c r="H32" s="98" t="s">
        <v>444</v>
      </c>
      <c r="I32" s="280" t="s">
        <v>415</v>
      </c>
      <c r="J32" s="178"/>
      <c r="K32" s="263"/>
      <c r="L32" s="131">
        <f t="shared" si="0"/>
        <v>0</v>
      </c>
      <c r="M32" s="131">
        <f t="shared" si="1"/>
        <v>0</v>
      </c>
      <c r="N32" s="131">
        <f t="shared" si="2"/>
        <v>0</v>
      </c>
    </row>
    <row r="33" spans="2:14" ht="13.5">
      <c r="B33" s="239">
        <v>26</v>
      </c>
      <c r="C33" s="96" t="s">
        <v>444</v>
      </c>
      <c r="D33" s="274" t="s">
        <v>415</v>
      </c>
      <c r="E33" s="251" t="s">
        <v>403</v>
      </c>
      <c r="F33" s="247" t="s">
        <v>431</v>
      </c>
      <c r="G33" s="278" t="s">
        <v>417</v>
      </c>
      <c r="H33" s="96" t="s">
        <v>444</v>
      </c>
      <c r="I33" s="278" t="s">
        <v>401</v>
      </c>
      <c r="J33" s="174"/>
      <c r="K33" s="261"/>
      <c r="L33" s="129">
        <f t="shared" si="0"/>
        <v>0</v>
      </c>
      <c r="M33" s="129">
        <f t="shared" si="1"/>
        <v>0</v>
      </c>
      <c r="N33" s="129">
        <f t="shared" si="2"/>
        <v>0</v>
      </c>
    </row>
    <row r="34" spans="2:14" ht="13.5">
      <c r="B34" s="240">
        <v>27</v>
      </c>
      <c r="C34" s="92" t="s">
        <v>444</v>
      </c>
      <c r="D34" s="275" t="s">
        <v>401</v>
      </c>
      <c r="E34" s="252" t="s">
        <v>403</v>
      </c>
      <c r="F34" s="248" t="s">
        <v>432</v>
      </c>
      <c r="G34" s="279" t="s">
        <v>413</v>
      </c>
      <c r="H34" s="92" t="s">
        <v>445</v>
      </c>
      <c r="I34" s="279" t="s">
        <v>415</v>
      </c>
      <c r="J34" s="176"/>
      <c r="K34" s="262"/>
      <c r="L34" s="130">
        <f t="shared" si="0"/>
        <v>0</v>
      </c>
      <c r="M34" s="130">
        <f t="shared" si="1"/>
        <v>0</v>
      </c>
      <c r="N34" s="130">
        <f t="shared" si="2"/>
        <v>0</v>
      </c>
    </row>
    <row r="35" spans="2:14" ht="13.5">
      <c r="B35" s="240">
        <v>28</v>
      </c>
      <c r="C35" s="92" t="s">
        <v>445</v>
      </c>
      <c r="D35" s="275" t="s">
        <v>415</v>
      </c>
      <c r="E35" s="252" t="s">
        <v>403</v>
      </c>
      <c r="F35" s="248" t="s">
        <v>432</v>
      </c>
      <c r="G35" s="279" t="s">
        <v>417</v>
      </c>
      <c r="H35" s="92" t="s">
        <v>445</v>
      </c>
      <c r="I35" s="279" t="s">
        <v>401</v>
      </c>
      <c r="J35" s="176"/>
      <c r="K35" s="262"/>
      <c r="L35" s="130">
        <f t="shared" si="0"/>
        <v>0</v>
      </c>
      <c r="M35" s="130">
        <f t="shared" si="1"/>
        <v>0</v>
      </c>
      <c r="N35" s="130">
        <f t="shared" si="2"/>
        <v>0</v>
      </c>
    </row>
    <row r="36" spans="2:14" ht="14.25" thickBot="1">
      <c r="B36" s="257">
        <v>29</v>
      </c>
      <c r="C36" s="94" t="s">
        <v>445</v>
      </c>
      <c r="D36" s="277" t="s">
        <v>401</v>
      </c>
      <c r="E36" s="259" t="s">
        <v>403</v>
      </c>
      <c r="F36" s="258" t="s">
        <v>433</v>
      </c>
      <c r="G36" s="281" t="s">
        <v>413</v>
      </c>
      <c r="H36" s="94" t="s">
        <v>446</v>
      </c>
      <c r="I36" s="281" t="s">
        <v>415</v>
      </c>
      <c r="J36" s="264"/>
      <c r="K36" s="265"/>
      <c r="L36" s="211">
        <f t="shared" si="0"/>
        <v>0</v>
      </c>
      <c r="M36" s="211">
        <f t="shared" si="1"/>
        <v>0</v>
      </c>
      <c r="N36" s="211">
        <f t="shared" si="2"/>
        <v>0</v>
      </c>
    </row>
    <row r="37" spans="2:14" ht="14.25" thickBot="1">
      <c r="B37" s="742" t="s">
        <v>310</v>
      </c>
      <c r="C37" s="742"/>
      <c r="D37" s="742"/>
      <c r="E37" s="742"/>
      <c r="F37" s="742"/>
      <c r="G37" s="742"/>
      <c r="H37" s="742"/>
      <c r="I37" s="742"/>
      <c r="J37" s="156">
        <f>SUM(J8:J36)</f>
        <v>0</v>
      </c>
      <c r="K37" s="156">
        <f t="shared" ref="K37:N37" si="3">SUM(K8:K36)</f>
        <v>0</v>
      </c>
      <c r="L37" s="156">
        <f t="shared" si="3"/>
        <v>0</v>
      </c>
      <c r="M37" s="156">
        <f t="shared" si="3"/>
        <v>0</v>
      </c>
      <c r="N37" s="156">
        <f t="shared" si="3"/>
        <v>0</v>
      </c>
    </row>
    <row r="38" spans="2:14">
      <c r="B38" s="1" t="s">
        <v>451</v>
      </c>
    </row>
    <row r="39" spans="2:14">
      <c r="B39" s="1" t="s">
        <v>448</v>
      </c>
    </row>
    <row r="40" spans="2:14">
      <c r="B40" s="1" t="s">
        <v>450</v>
      </c>
    </row>
    <row r="41" spans="2:14">
      <c r="B41" s="1" t="s">
        <v>453</v>
      </c>
    </row>
    <row r="42" spans="2:14">
      <c r="B42" s="1" t="s">
        <v>810</v>
      </c>
    </row>
    <row r="43" spans="2:14">
      <c r="B43" s="1" t="s">
        <v>455</v>
      </c>
    </row>
    <row r="45" spans="2:14">
      <c r="M45" s="3" t="s">
        <v>456</v>
      </c>
      <c r="N45" s="3"/>
    </row>
  </sheetData>
  <customSheetViews>
    <customSheetView guid="{1E432D73-D559-4735-96E9-E42C2997E3E5}" scale="85" showPageBreaks="1" showGridLines="0" printArea="1" view="pageBreakPreview" topLeftCell="A19">
      <selection activeCell="I10" sqref="I10"/>
      <pageMargins left="0.7" right="0.7" top="0.75" bottom="0.75" header="0.3" footer="0.3"/>
      <pageSetup paperSize="9" scale="77" orientation="portrait" horizontalDpi="300" verticalDpi="300" r:id="rId1"/>
    </customSheetView>
  </customSheetViews>
  <mergeCells count="6">
    <mergeCell ref="B37:I37"/>
    <mergeCell ref="B3:N3"/>
    <mergeCell ref="B1:N1"/>
    <mergeCell ref="B5:B7"/>
    <mergeCell ref="C5:G7"/>
    <mergeCell ref="H5:I7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L16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85546875" style="1" bestFit="1" customWidth="1"/>
    <col min="8" max="8" width="9.28515625" style="1" bestFit="1" customWidth="1"/>
    <col min="9" max="9" width="5.5703125" style="1" bestFit="1" customWidth="1"/>
    <col min="10" max="12" width="14.7109375" style="1" customWidth="1"/>
    <col min="13" max="13" width="1.7109375" style="1" customWidth="1"/>
    <col min="14" max="16384" width="9.140625" style="1"/>
  </cols>
  <sheetData>
    <row r="1" spans="2:12">
      <c r="B1" s="628" t="s">
        <v>481</v>
      </c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3" spans="2:12" ht="19.5">
      <c r="B3" s="629" t="s">
        <v>459</v>
      </c>
      <c r="C3" s="629"/>
      <c r="D3" s="629"/>
      <c r="E3" s="629"/>
      <c r="F3" s="629"/>
      <c r="G3" s="629"/>
      <c r="H3" s="629"/>
      <c r="I3" s="629"/>
      <c r="J3" s="629"/>
      <c r="K3" s="629"/>
      <c r="L3" s="629"/>
    </row>
    <row r="4" spans="2:12">
      <c r="L4" s="84" t="s">
        <v>43</v>
      </c>
    </row>
    <row r="5" spans="2:12">
      <c r="B5" s="687" t="s">
        <v>398</v>
      </c>
      <c r="C5" s="687" t="s">
        <v>399</v>
      </c>
      <c r="D5" s="687"/>
      <c r="E5" s="687"/>
      <c r="F5" s="687"/>
      <c r="G5" s="687"/>
      <c r="H5" s="687" t="s">
        <v>312</v>
      </c>
      <c r="I5" s="687"/>
      <c r="J5" s="158" t="s">
        <v>462</v>
      </c>
      <c r="K5" s="743" t="s">
        <v>1122</v>
      </c>
      <c r="L5" s="89" t="s">
        <v>310</v>
      </c>
    </row>
    <row r="6" spans="2:12">
      <c r="B6" s="698"/>
      <c r="C6" s="698"/>
      <c r="D6" s="698"/>
      <c r="E6" s="698"/>
      <c r="F6" s="698"/>
      <c r="G6" s="698"/>
      <c r="H6" s="698"/>
      <c r="I6" s="698"/>
      <c r="J6" s="168" t="s">
        <v>408</v>
      </c>
      <c r="K6" s="698"/>
      <c r="L6" s="90" t="s">
        <v>410</v>
      </c>
    </row>
    <row r="7" spans="2:12" ht="14.25" thickBot="1">
      <c r="B7" s="239">
        <v>1</v>
      </c>
      <c r="C7" s="96" t="s">
        <v>460</v>
      </c>
      <c r="D7" s="274" t="s">
        <v>416</v>
      </c>
      <c r="E7" s="251" t="s">
        <v>403</v>
      </c>
      <c r="F7" s="247" t="s">
        <v>400</v>
      </c>
      <c r="G7" s="278" t="s">
        <v>809</v>
      </c>
      <c r="H7" s="96" t="s">
        <v>400</v>
      </c>
      <c r="I7" s="97" t="s">
        <v>461</v>
      </c>
      <c r="J7" s="174"/>
      <c r="K7" s="129">
        <f>ROUNDDOWN(J7*8%,0)</f>
        <v>0</v>
      </c>
      <c r="L7" s="129">
        <f>SUM(J7:K7)</f>
        <v>0</v>
      </c>
    </row>
    <row r="8" spans="2:12" ht="14.25" thickBot="1">
      <c r="B8" s="742" t="s">
        <v>310</v>
      </c>
      <c r="C8" s="742"/>
      <c r="D8" s="742"/>
      <c r="E8" s="742"/>
      <c r="F8" s="742"/>
      <c r="G8" s="742"/>
      <c r="H8" s="742"/>
      <c r="I8" s="742"/>
      <c r="J8" s="156">
        <f>SUM(J7:J7)</f>
        <v>0</v>
      </c>
      <c r="K8" s="156">
        <f>SUM(K7:K7)</f>
        <v>0</v>
      </c>
      <c r="L8" s="156">
        <f>SUM(L7:L7)</f>
        <v>0</v>
      </c>
    </row>
    <row r="9" spans="2:12">
      <c r="B9" s="1" t="s">
        <v>451</v>
      </c>
    </row>
    <row r="10" spans="2:12">
      <c r="B10" s="1" t="s">
        <v>448</v>
      </c>
    </row>
    <row r="11" spans="2:12">
      <c r="B11" s="1" t="s">
        <v>450</v>
      </c>
    </row>
    <row r="12" spans="2:12">
      <c r="B12" s="1" t="s">
        <v>463</v>
      </c>
    </row>
    <row r="13" spans="2:12">
      <c r="C13" s="1" t="s">
        <v>808</v>
      </c>
    </row>
    <row r="14" spans="2:12">
      <c r="B14" s="1" t="s">
        <v>452</v>
      </c>
    </row>
    <row r="16" spans="2:12">
      <c r="K16" s="3" t="s">
        <v>456</v>
      </c>
      <c r="L16" s="3"/>
    </row>
  </sheetData>
  <customSheetViews>
    <customSheetView guid="{1E432D73-D559-4735-96E9-E42C2997E3E5}" scale="85" showPageBreaks="1" showGridLines="0" printArea="1" view="pageBreakPreview">
      <selection activeCell="G7" sqref="G7"/>
      <pageMargins left="0.7" right="0.7" top="0.75" bottom="0.75" header="0.3" footer="0.3"/>
      <pageSetup paperSize="9" scale="95" orientation="portrait" horizontalDpi="300" verticalDpi="300" r:id="rId1"/>
    </customSheetView>
  </customSheetViews>
  <mergeCells count="7">
    <mergeCell ref="B8:I8"/>
    <mergeCell ref="B1:L1"/>
    <mergeCell ref="K5:K6"/>
    <mergeCell ref="B3:L3"/>
    <mergeCell ref="B5:B6"/>
    <mergeCell ref="C5:G6"/>
    <mergeCell ref="H5:I6"/>
  </mergeCells>
  <phoneticPr fontId="2"/>
  <pageMargins left="0.7" right="0.7" top="0.75" bottom="0.75" header="0.3" footer="0.3"/>
  <pageSetup paperSize="9" scale="95" orientation="portrait" horizontalDpi="300" verticalDpi="300"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1:L74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2" width="14.7109375" style="1" customWidth="1"/>
    <col min="13" max="13" width="1.7109375" style="1" customWidth="1"/>
    <col min="14" max="16384" width="9.140625" style="1"/>
  </cols>
  <sheetData>
    <row r="1" spans="2:12">
      <c r="B1" s="628" t="s">
        <v>488</v>
      </c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3" spans="2:12" ht="19.5">
      <c r="B3" s="629" t="s">
        <v>464</v>
      </c>
      <c r="C3" s="629"/>
      <c r="D3" s="629"/>
      <c r="E3" s="629"/>
      <c r="F3" s="629"/>
      <c r="G3" s="629"/>
      <c r="H3" s="629"/>
      <c r="I3" s="629"/>
      <c r="J3" s="629"/>
      <c r="K3" s="629"/>
      <c r="L3" s="629"/>
    </row>
    <row r="4" spans="2:12">
      <c r="L4" s="84" t="s">
        <v>43</v>
      </c>
    </row>
    <row r="5" spans="2:12">
      <c r="B5" s="687" t="s">
        <v>398</v>
      </c>
      <c r="C5" s="687" t="s">
        <v>399</v>
      </c>
      <c r="D5" s="687"/>
      <c r="E5" s="687"/>
      <c r="F5" s="687"/>
      <c r="G5" s="687"/>
      <c r="H5" s="687" t="s">
        <v>312</v>
      </c>
      <c r="I5" s="687"/>
      <c r="J5" s="158" t="s">
        <v>483</v>
      </c>
      <c r="K5" s="743" t="s">
        <v>1122</v>
      </c>
      <c r="L5" s="89" t="s">
        <v>310</v>
      </c>
    </row>
    <row r="6" spans="2:12">
      <c r="B6" s="698"/>
      <c r="C6" s="698"/>
      <c r="D6" s="698"/>
      <c r="E6" s="698"/>
      <c r="F6" s="698"/>
      <c r="G6" s="698"/>
      <c r="H6" s="698"/>
      <c r="I6" s="698"/>
      <c r="J6" s="168" t="s">
        <v>408</v>
      </c>
      <c r="K6" s="698"/>
      <c r="L6" s="90" t="s">
        <v>410</v>
      </c>
    </row>
    <row r="7" spans="2:12" ht="13.5">
      <c r="B7" s="239">
        <v>1</v>
      </c>
      <c r="C7" s="96" t="s">
        <v>1119</v>
      </c>
      <c r="D7" s="274" t="s">
        <v>461</v>
      </c>
      <c r="E7" s="251" t="s">
        <v>1121</v>
      </c>
      <c r="F7" s="247" t="s">
        <v>400</v>
      </c>
      <c r="G7" s="278" t="s">
        <v>461</v>
      </c>
      <c r="H7" s="96" t="s">
        <v>412</v>
      </c>
      <c r="I7" s="278" t="s">
        <v>465</v>
      </c>
      <c r="J7" s="174"/>
      <c r="K7" s="129">
        <f>ROUNDDOWN(J7*8%,0)</f>
        <v>0</v>
      </c>
      <c r="L7" s="129">
        <f>SUM(J7:K7)</f>
        <v>0</v>
      </c>
    </row>
    <row r="8" spans="2:12" ht="13.5">
      <c r="B8" s="241">
        <v>2</v>
      </c>
      <c r="C8" s="98" t="s">
        <v>411</v>
      </c>
      <c r="D8" s="276" t="s">
        <v>465</v>
      </c>
      <c r="E8" s="253" t="s">
        <v>1121</v>
      </c>
      <c r="F8" s="244" t="s">
        <v>411</v>
      </c>
      <c r="G8" s="280" t="s">
        <v>414</v>
      </c>
      <c r="H8" s="98" t="s">
        <v>412</v>
      </c>
      <c r="I8" s="280" t="s">
        <v>416</v>
      </c>
      <c r="J8" s="178"/>
      <c r="K8" s="131">
        <f t="shared" ref="K8:K64" si="0">ROUNDDOWN(J8*8%,0)</f>
        <v>0</v>
      </c>
      <c r="L8" s="131">
        <f t="shared" ref="L8:L64" si="1">SUM(J8:K8)</f>
        <v>0</v>
      </c>
    </row>
    <row r="9" spans="2:12" ht="13.5">
      <c r="B9" s="239">
        <v>3</v>
      </c>
      <c r="C9" s="96" t="s">
        <v>411</v>
      </c>
      <c r="D9" s="274" t="s">
        <v>416</v>
      </c>
      <c r="E9" s="251" t="s">
        <v>1121</v>
      </c>
      <c r="F9" s="247" t="s">
        <v>411</v>
      </c>
      <c r="G9" s="278" t="s">
        <v>467</v>
      </c>
      <c r="H9" s="96" t="s">
        <v>411</v>
      </c>
      <c r="I9" s="278" t="s">
        <v>466</v>
      </c>
      <c r="J9" s="174"/>
      <c r="K9" s="129">
        <f t="shared" si="0"/>
        <v>0</v>
      </c>
      <c r="L9" s="129">
        <f t="shared" si="1"/>
        <v>0</v>
      </c>
    </row>
    <row r="10" spans="2:12" ht="13.5">
      <c r="B10" s="240">
        <v>4</v>
      </c>
      <c r="C10" s="92" t="s">
        <v>411</v>
      </c>
      <c r="D10" s="275" t="s">
        <v>466</v>
      </c>
      <c r="E10" s="252" t="s">
        <v>1121</v>
      </c>
      <c r="F10" s="248" t="s">
        <v>411</v>
      </c>
      <c r="G10" s="279" t="s">
        <v>418</v>
      </c>
      <c r="H10" s="92" t="s">
        <v>411</v>
      </c>
      <c r="I10" s="279" t="s">
        <v>401</v>
      </c>
      <c r="J10" s="176"/>
      <c r="K10" s="130">
        <f t="shared" si="0"/>
        <v>0</v>
      </c>
      <c r="L10" s="130">
        <f t="shared" si="1"/>
        <v>0</v>
      </c>
    </row>
    <row r="11" spans="2:12" ht="13.5">
      <c r="B11" s="240">
        <v>5</v>
      </c>
      <c r="C11" s="92" t="s">
        <v>411</v>
      </c>
      <c r="D11" s="275" t="s">
        <v>401</v>
      </c>
      <c r="E11" s="252" t="s">
        <v>1121</v>
      </c>
      <c r="F11" s="248" t="s">
        <v>411</v>
      </c>
      <c r="G11" s="279" t="s">
        <v>461</v>
      </c>
      <c r="H11" s="92" t="s">
        <v>419</v>
      </c>
      <c r="I11" s="279" t="s">
        <v>465</v>
      </c>
      <c r="J11" s="176"/>
      <c r="K11" s="130">
        <f t="shared" si="0"/>
        <v>0</v>
      </c>
      <c r="L11" s="130">
        <f t="shared" si="1"/>
        <v>0</v>
      </c>
    </row>
    <row r="12" spans="2:12" ht="13.5">
      <c r="B12" s="241">
        <v>6</v>
      </c>
      <c r="C12" s="98" t="s">
        <v>419</v>
      </c>
      <c r="D12" s="276" t="s">
        <v>465</v>
      </c>
      <c r="E12" s="253" t="s">
        <v>1121</v>
      </c>
      <c r="F12" s="244" t="s">
        <v>419</v>
      </c>
      <c r="G12" s="280" t="s">
        <v>414</v>
      </c>
      <c r="H12" s="98" t="s">
        <v>419</v>
      </c>
      <c r="I12" s="280" t="s">
        <v>416</v>
      </c>
      <c r="J12" s="178"/>
      <c r="K12" s="131">
        <f t="shared" si="0"/>
        <v>0</v>
      </c>
      <c r="L12" s="131">
        <f t="shared" si="1"/>
        <v>0</v>
      </c>
    </row>
    <row r="13" spans="2:12" ht="13.5">
      <c r="B13" s="239">
        <v>7</v>
      </c>
      <c r="C13" s="96" t="s">
        <v>419</v>
      </c>
      <c r="D13" s="274" t="s">
        <v>416</v>
      </c>
      <c r="E13" s="251" t="s">
        <v>1121</v>
      </c>
      <c r="F13" s="247" t="s">
        <v>419</v>
      </c>
      <c r="G13" s="278" t="s">
        <v>467</v>
      </c>
      <c r="H13" s="96" t="s">
        <v>419</v>
      </c>
      <c r="I13" s="278" t="s">
        <v>466</v>
      </c>
      <c r="J13" s="174"/>
      <c r="K13" s="129">
        <f t="shared" si="0"/>
        <v>0</v>
      </c>
      <c r="L13" s="129">
        <f t="shared" si="1"/>
        <v>0</v>
      </c>
    </row>
    <row r="14" spans="2:12" ht="13.5">
      <c r="B14" s="240">
        <v>8</v>
      </c>
      <c r="C14" s="92" t="s">
        <v>419</v>
      </c>
      <c r="D14" s="275" t="s">
        <v>466</v>
      </c>
      <c r="E14" s="252" t="s">
        <v>1121</v>
      </c>
      <c r="F14" s="248" t="s">
        <v>419</v>
      </c>
      <c r="G14" s="279" t="s">
        <v>418</v>
      </c>
      <c r="H14" s="92" t="s">
        <v>419</v>
      </c>
      <c r="I14" s="279" t="s">
        <v>401</v>
      </c>
      <c r="J14" s="176"/>
      <c r="K14" s="130">
        <f t="shared" si="0"/>
        <v>0</v>
      </c>
      <c r="L14" s="130">
        <f t="shared" si="1"/>
        <v>0</v>
      </c>
    </row>
    <row r="15" spans="2:12" ht="13.5">
      <c r="B15" s="240">
        <v>9</v>
      </c>
      <c r="C15" s="92" t="s">
        <v>419</v>
      </c>
      <c r="D15" s="275" t="s">
        <v>401</v>
      </c>
      <c r="E15" s="252" t="s">
        <v>1121</v>
      </c>
      <c r="F15" s="248" t="s">
        <v>419</v>
      </c>
      <c r="G15" s="279" t="s">
        <v>461</v>
      </c>
      <c r="H15" s="92" t="s">
        <v>434</v>
      </c>
      <c r="I15" s="279" t="s">
        <v>465</v>
      </c>
      <c r="J15" s="176"/>
      <c r="K15" s="130">
        <f t="shared" si="0"/>
        <v>0</v>
      </c>
      <c r="L15" s="130">
        <f t="shared" si="1"/>
        <v>0</v>
      </c>
    </row>
    <row r="16" spans="2:12" ht="13.5">
      <c r="B16" s="241">
        <v>10</v>
      </c>
      <c r="C16" s="98" t="s">
        <v>434</v>
      </c>
      <c r="D16" s="276" t="s">
        <v>465</v>
      </c>
      <c r="E16" s="253" t="s">
        <v>1121</v>
      </c>
      <c r="F16" s="244" t="s">
        <v>434</v>
      </c>
      <c r="G16" s="280" t="s">
        <v>414</v>
      </c>
      <c r="H16" s="98" t="s">
        <v>434</v>
      </c>
      <c r="I16" s="280" t="s">
        <v>416</v>
      </c>
      <c r="J16" s="178"/>
      <c r="K16" s="131">
        <f t="shared" si="0"/>
        <v>0</v>
      </c>
      <c r="L16" s="131">
        <f t="shared" si="1"/>
        <v>0</v>
      </c>
    </row>
    <row r="17" spans="2:12" ht="13.5">
      <c r="B17" s="239">
        <v>11</v>
      </c>
      <c r="C17" s="96" t="s">
        <v>434</v>
      </c>
      <c r="D17" s="274" t="s">
        <v>416</v>
      </c>
      <c r="E17" s="251" t="s">
        <v>1121</v>
      </c>
      <c r="F17" s="247" t="s">
        <v>434</v>
      </c>
      <c r="G17" s="278" t="s">
        <v>467</v>
      </c>
      <c r="H17" s="96" t="s">
        <v>434</v>
      </c>
      <c r="I17" s="278" t="s">
        <v>466</v>
      </c>
      <c r="J17" s="174"/>
      <c r="K17" s="129">
        <f t="shared" si="0"/>
        <v>0</v>
      </c>
      <c r="L17" s="129">
        <f t="shared" si="1"/>
        <v>0</v>
      </c>
    </row>
    <row r="18" spans="2:12" ht="13.5">
      <c r="B18" s="240">
        <v>12</v>
      </c>
      <c r="C18" s="92" t="s">
        <v>434</v>
      </c>
      <c r="D18" s="275" t="s">
        <v>466</v>
      </c>
      <c r="E18" s="252" t="s">
        <v>1121</v>
      </c>
      <c r="F18" s="248" t="s">
        <v>434</v>
      </c>
      <c r="G18" s="279" t="s">
        <v>418</v>
      </c>
      <c r="H18" s="92" t="s">
        <v>434</v>
      </c>
      <c r="I18" s="279" t="s">
        <v>401</v>
      </c>
      <c r="J18" s="176"/>
      <c r="K18" s="130">
        <f t="shared" si="0"/>
        <v>0</v>
      </c>
      <c r="L18" s="130">
        <f t="shared" si="1"/>
        <v>0</v>
      </c>
    </row>
    <row r="19" spans="2:12" ht="13.5">
      <c r="B19" s="240">
        <v>13</v>
      </c>
      <c r="C19" s="92" t="s">
        <v>434</v>
      </c>
      <c r="D19" s="275" t="s">
        <v>401</v>
      </c>
      <c r="E19" s="252" t="s">
        <v>1121</v>
      </c>
      <c r="F19" s="248" t="s">
        <v>434</v>
      </c>
      <c r="G19" s="279" t="s">
        <v>461</v>
      </c>
      <c r="H19" s="92" t="s">
        <v>435</v>
      </c>
      <c r="I19" s="279" t="s">
        <v>465</v>
      </c>
      <c r="J19" s="176"/>
      <c r="K19" s="130">
        <f t="shared" si="0"/>
        <v>0</v>
      </c>
      <c r="L19" s="130">
        <f t="shared" si="1"/>
        <v>0</v>
      </c>
    </row>
    <row r="20" spans="2:12" ht="13.5">
      <c r="B20" s="241">
        <v>14</v>
      </c>
      <c r="C20" s="98" t="s">
        <v>435</v>
      </c>
      <c r="D20" s="276" t="s">
        <v>465</v>
      </c>
      <c r="E20" s="253" t="s">
        <v>1121</v>
      </c>
      <c r="F20" s="244" t="s">
        <v>435</v>
      </c>
      <c r="G20" s="280" t="s">
        <v>414</v>
      </c>
      <c r="H20" s="98" t="s">
        <v>435</v>
      </c>
      <c r="I20" s="280" t="s">
        <v>416</v>
      </c>
      <c r="J20" s="178"/>
      <c r="K20" s="131">
        <f t="shared" si="0"/>
        <v>0</v>
      </c>
      <c r="L20" s="131">
        <f t="shared" si="1"/>
        <v>0</v>
      </c>
    </row>
    <row r="21" spans="2:12" ht="13.5">
      <c r="B21" s="239">
        <v>15</v>
      </c>
      <c r="C21" s="96" t="s">
        <v>435</v>
      </c>
      <c r="D21" s="274" t="s">
        <v>416</v>
      </c>
      <c r="E21" s="251" t="s">
        <v>1121</v>
      </c>
      <c r="F21" s="247" t="s">
        <v>435</v>
      </c>
      <c r="G21" s="278" t="s">
        <v>467</v>
      </c>
      <c r="H21" s="96" t="s">
        <v>435</v>
      </c>
      <c r="I21" s="278" t="s">
        <v>466</v>
      </c>
      <c r="J21" s="174"/>
      <c r="K21" s="129">
        <f t="shared" si="0"/>
        <v>0</v>
      </c>
      <c r="L21" s="129">
        <f t="shared" si="1"/>
        <v>0</v>
      </c>
    </row>
    <row r="22" spans="2:12" ht="13.5">
      <c r="B22" s="240">
        <v>16</v>
      </c>
      <c r="C22" s="92" t="s">
        <v>435</v>
      </c>
      <c r="D22" s="275" t="s">
        <v>466</v>
      </c>
      <c r="E22" s="252" t="s">
        <v>1121</v>
      </c>
      <c r="F22" s="248" t="s">
        <v>435</v>
      </c>
      <c r="G22" s="279" t="s">
        <v>418</v>
      </c>
      <c r="H22" s="92" t="s">
        <v>435</v>
      </c>
      <c r="I22" s="279" t="s">
        <v>401</v>
      </c>
      <c r="J22" s="176"/>
      <c r="K22" s="130">
        <f t="shared" si="0"/>
        <v>0</v>
      </c>
      <c r="L22" s="130">
        <f t="shared" si="1"/>
        <v>0</v>
      </c>
    </row>
    <row r="23" spans="2:12" ht="13.5">
      <c r="B23" s="240">
        <v>17</v>
      </c>
      <c r="C23" s="92" t="s">
        <v>435</v>
      </c>
      <c r="D23" s="275" t="s">
        <v>401</v>
      </c>
      <c r="E23" s="252" t="s">
        <v>1121</v>
      </c>
      <c r="F23" s="248" t="s">
        <v>435</v>
      </c>
      <c r="G23" s="279" t="s">
        <v>461</v>
      </c>
      <c r="H23" s="92" t="s">
        <v>436</v>
      </c>
      <c r="I23" s="279" t="s">
        <v>465</v>
      </c>
      <c r="J23" s="176"/>
      <c r="K23" s="130">
        <f t="shared" si="0"/>
        <v>0</v>
      </c>
      <c r="L23" s="130">
        <f t="shared" si="1"/>
        <v>0</v>
      </c>
    </row>
    <row r="24" spans="2:12" ht="13.5">
      <c r="B24" s="241">
        <v>18</v>
      </c>
      <c r="C24" s="98" t="s">
        <v>436</v>
      </c>
      <c r="D24" s="276" t="s">
        <v>465</v>
      </c>
      <c r="E24" s="253" t="s">
        <v>1121</v>
      </c>
      <c r="F24" s="244" t="s">
        <v>436</v>
      </c>
      <c r="G24" s="280" t="s">
        <v>414</v>
      </c>
      <c r="H24" s="98" t="s">
        <v>436</v>
      </c>
      <c r="I24" s="280" t="s">
        <v>416</v>
      </c>
      <c r="J24" s="178"/>
      <c r="K24" s="131">
        <f t="shared" si="0"/>
        <v>0</v>
      </c>
      <c r="L24" s="131">
        <f t="shared" si="1"/>
        <v>0</v>
      </c>
    </row>
    <row r="25" spans="2:12" ht="13.5">
      <c r="B25" s="239">
        <v>19</v>
      </c>
      <c r="C25" s="96" t="s">
        <v>436</v>
      </c>
      <c r="D25" s="274" t="s">
        <v>416</v>
      </c>
      <c r="E25" s="251" t="s">
        <v>1121</v>
      </c>
      <c r="F25" s="247" t="s">
        <v>436</v>
      </c>
      <c r="G25" s="278" t="s">
        <v>467</v>
      </c>
      <c r="H25" s="96" t="s">
        <v>436</v>
      </c>
      <c r="I25" s="278" t="s">
        <v>466</v>
      </c>
      <c r="J25" s="174"/>
      <c r="K25" s="129">
        <f t="shared" si="0"/>
        <v>0</v>
      </c>
      <c r="L25" s="129">
        <f t="shared" si="1"/>
        <v>0</v>
      </c>
    </row>
    <row r="26" spans="2:12" ht="13.5">
      <c r="B26" s="240">
        <v>20</v>
      </c>
      <c r="C26" s="92" t="s">
        <v>436</v>
      </c>
      <c r="D26" s="275" t="s">
        <v>466</v>
      </c>
      <c r="E26" s="252" t="s">
        <v>1121</v>
      </c>
      <c r="F26" s="248" t="s">
        <v>436</v>
      </c>
      <c r="G26" s="279" t="s">
        <v>418</v>
      </c>
      <c r="H26" s="92" t="s">
        <v>436</v>
      </c>
      <c r="I26" s="279" t="s">
        <v>401</v>
      </c>
      <c r="J26" s="176"/>
      <c r="K26" s="130">
        <f t="shared" si="0"/>
        <v>0</v>
      </c>
      <c r="L26" s="130">
        <f t="shared" si="1"/>
        <v>0</v>
      </c>
    </row>
    <row r="27" spans="2:12" ht="13.5">
      <c r="B27" s="240">
        <v>21</v>
      </c>
      <c r="C27" s="92" t="s">
        <v>436</v>
      </c>
      <c r="D27" s="275" t="s">
        <v>401</v>
      </c>
      <c r="E27" s="252" t="s">
        <v>1121</v>
      </c>
      <c r="F27" s="248" t="s">
        <v>436</v>
      </c>
      <c r="G27" s="279" t="s">
        <v>461</v>
      </c>
      <c r="H27" s="92" t="s">
        <v>437</v>
      </c>
      <c r="I27" s="279" t="s">
        <v>465</v>
      </c>
      <c r="J27" s="176"/>
      <c r="K27" s="130">
        <f t="shared" si="0"/>
        <v>0</v>
      </c>
      <c r="L27" s="130">
        <f t="shared" si="1"/>
        <v>0</v>
      </c>
    </row>
    <row r="28" spans="2:12" ht="13.5">
      <c r="B28" s="241">
        <v>22</v>
      </c>
      <c r="C28" s="98" t="s">
        <v>437</v>
      </c>
      <c r="D28" s="276" t="s">
        <v>465</v>
      </c>
      <c r="E28" s="253" t="s">
        <v>1121</v>
      </c>
      <c r="F28" s="244" t="s">
        <v>437</v>
      </c>
      <c r="G28" s="280" t="s">
        <v>414</v>
      </c>
      <c r="H28" s="98" t="s">
        <v>437</v>
      </c>
      <c r="I28" s="280" t="s">
        <v>416</v>
      </c>
      <c r="J28" s="178"/>
      <c r="K28" s="131">
        <f t="shared" si="0"/>
        <v>0</v>
      </c>
      <c r="L28" s="131">
        <f t="shared" si="1"/>
        <v>0</v>
      </c>
    </row>
    <row r="29" spans="2:12" ht="13.5">
      <c r="B29" s="239">
        <v>23</v>
      </c>
      <c r="C29" s="96" t="s">
        <v>437</v>
      </c>
      <c r="D29" s="274" t="s">
        <v>416</v>
      </c>
      <c r="E29" s="251" t="s">
        <v>1121</v>
      </c>
      <c r="F29" s="247" t="s">
        <v>437</v>
      </c>
      <c r="G29" s="278" t="s">
        <v>467</v>
      </c>
      <c r="H29" s="96" t="s">
        <v>437</v>
      </c>
      <c r="I29" s="278" t="s">
        <v>466</v>
      </c>
      <c r="J29" s="174"/>
      <c r="K29" s="129">
        <f t="shared" si="0"/>
        <v>0</v>
      </c>
      <c r="L29" s="129">
        <f t="shared" si="1"/>
        <v>0</v>
      </c>
    </row>
    <row r="30" spans="2:12" ht="13.5">
      <c r="B30" s="240">
        <v>24</v>
      </c>
      <c r="C30" s="92" t="s">
        <v>437</v>
      </c>
      <c r="D30" s="275" t="s">
        <v>466</v>
      </c>
      <c r="E30" s="252" t="s">
        <v>1121</v>
      </c>
      <c r="F30" s="248" t="s">
        <v>437</v>
      </c>
      <c r="G30" s="279" t="s">
        <v>418</v>
      </c>
      <c r="H30" s="92" t="s">
        <v>437</v>
      </c>
      <c r="I30" s="279" t="s">
        <v>401</v>
      </c>
      <c r="J30" s="176"/>
      <c r="K30" s="130">
        <f t="shared" si="0"/>
        <v>0</v>
      </c>
      <c r="L30" s="130">
        <f t="shared" si="1"/>
        <v>0</v>
      </c>
    </row>
    <row r="31" spans="2:12" ht="13.5">
      <c r="B31" s="240">
        <v>25</v>
      </c>
      <c r="C31" s="92" t="s">
        <v>437</v>
      </c>
      <c r="D31" s="275" t="s">
        <v>401</v>
      </c>
      <c r="E31" s="252" t="s">
        <v>1121</v>
      </c>
      <c r="F31" s="248" t="s">
        <v>437</v>
      </c>
      <c r="G31" s="279" t="s">
        <v>461</v>
      </c>
      <c r="H31" s="92" t="s">
        <v>438</v>
      </c>
      <c r="I31" s="279" t="s">
        <v>465</v>
      </c>
      <c r="J31" s="176"/>
      <c r="K31" s="130">
        <f t="shared" si="0"/>
        <v>0</v>
      </c>
      <c r="L31" s="130">
        <f t="shared" si="1"/>
        <v>0</v>
      </c>
    </row>
    <row r="32" spans="2:12" ht="13.5">
      <c r="B32" s="241">
        <v>26</v>
      </c>
      <c r="C32" s="98" t="s">
        <v>438</v>
      </c>
      <c r="D32" s="276" t="s">
        <v>465</v>
      </c>
      <c r="E32" s="253" t="s">
        <v>1121</v>
      </c>
      <c r="F32" s="244" t="s">
        <v>438</v>
      </c>
      <c r="G32" s="280" t="s">
        <v>414</v>
      </c>
      <c r="H32" s="98" t="s">
        <v>438</v>
      </c>
      <c r="I32" s="280" t="s">
        <v>416</v>
      </c>
      <c r="J32" s="178"/>
      <c r="K32" s="131">
        <f t="shared" si="0"/>
        <v>0</v>
      </c>
      <c r="L32" s="131">
        <f t="shared" si="1"/>
        <v>0</v>
      </c>
    </row>
    <row r="33" spans="2:12" ht="13.5">
      <c r="B33" s="239">
        <v>27</v>
      </c>
      <c r="C33" s="96" t="s">
        <v>438</v>
      </c>
      <c r="D33" s="274" t="s">
        <v>416</v>
      </c>
      <c r="E33" s="251" t="s">
        <v>1121</v>
      </c>
      <c r="F33" s="247" t="s">
        <v>438</v>
      </c>
      <c r="G33" s="278" t="s">
        <v>467</v>
      </c>
      <c r="H33" s="96" t="s">
        <v>438</v>
      </c>
      <c r="I33" s="278" t="s">
        <v>466</v>
      </c>
      <c r="J33" s="174"/>
      <c r="K33" s="129">
        <f t="shared" si="0"/>
        <v>0</v>
      </c>
      <c r="L33" s="129">
        <f t="shared" si="1"/>
        <v>0</v>
      </c>
    </row>
    <row r="34" spans="2:12" ht="13.5">
      <c r="B34" s="240">
        <v>28</v>
      </c>
      <c r="C34" s="92" t="s">
        <v>438</v>
      </c>
      <c r="D34" s="275" t="s">
        <v>466</v>
      </c>
      <c r="E34" s="252" t="s">
        <v>1121</v>
      </c>
      <c r="F34" s="248" t="s">
        <v>438</v>
      </c>
      <c r="G34" s="279" t="s">
        <v>418</v>
      </c>
      <c r="H34" s="92" t="s">
        <v>438</v>
      </c>
      <c r="I34" s="279" t="s">
        <v>401</v>
      </c>
      <c r="J34" s="176"/>
      <c r="K34" s="130">
        <f t="shared" si="0"/>
        <v>0</v>
      </c>
      <c r="L34" s="130">
        <f t="shared" si="1"/>
        <v>0</v>
      </c>
    </row>
    <row r="35" spans="2:12" ht="13.5">
      <c r="B35" s="240">
        <v>29</v>
      </c>
      <c r="C35" s="92" t="s">
        <v>438</v>
      </c>
      <c r="D35" s="275" t="s">
        <v>401</v>
      </c>
      <c r="E35" s="252" t="s">
        <v>1121</v>
      </c>
      <c r="F35" s="248" t="s">
        <v>438</v>
      </c>
      <c r="G35" s="279" t="s">
        <v>461</v>
      </c>
      <c r="H35" s="92" t="s">
        <v>439</v>
      </c>
      <c r="I35" s="279" t="s">
        <v>465</v>
      </c>
      <c r="J35" s="176"/>
      <c r="K35" s="130">
        <f t="shared" si="0"/>
        <v>0</v>
      </c>
      <c r="L35" s="130">
        <f t="shared" si="1"/>
        <v>0</v>
      </c>
    </row>
    <row r="36" spans="2:12" ht="13.5">
      <c r="B36" s="241">
        <v>30</v>
      </c>
      <c r="C36" s="98" t="s">
        <v>439</v>
      </c>
      <c r="D36" s="276" t="s">
        <v>465</v>
      </c>
      <c r="E36" s="253" t="s">
        <v>1121</v>
      </c>
      <c r="F36" s="244" t="s">
        <v>439</v>
      </c>
      <c r="G36" s="280" t="s">
        <v>414</v>
      </c>
      <c r="H36" s="98" t="s">
        <v>439</v>
      </c>
      <c r="I36" s="280" t="s">
        <v>416</v>
      </c>
      <c r="J36" s="178"/>
      <c r="K36" s="131">
        <f t="shared" si="0"/>
        <v>0</v>
      </c>
      <c r="L36" s="131">
        <f t="shared" si="1"/>
        <v>0</v>
      </c>
    </row>
    <row r="37" spans="2:12" ht="13.5">
      <c r="B37" s="239">
        <v>31</v>
      </c>
      <c r="C37" s="96" t="s">
        <v>439</v>
      </c>
      <c r="D37" s="274" t="s">
        <v>416</v>
      </c>
      <c r="E37" s="251" t="s">
        <v>1121</v>
      </c>
      <c r="F37" s="247" t="s">
        <v>439</v>
      </c>
      <c r="G37" s="278" t="s">
        <v>467</v>
      </c>
      <c r="H37" s="96" t="s">
        <v>439</v>
      </c>
      <c r="I37" s="278" t="s">
        <v>466</v>
      </c>
      <c r="J37" s="174"/>
      <c r="K37" s="129">
        <f t="shared" si="0"/>
        <v>0</v>
      </c>
      <c r="L37" s="129">
        <f t="shared" si="1"/>
        <v>0</v>
      </c>
    </row>
    <row r="38" spans="2:12" ht="13.5">
      <c r="B38" s="240">
        <v>32</v>
      </c>
      <c r="C38" s="92" t="s">
        <v>439</v>
      </c>
      <c r="D38" s="275" t="s">
        <v>466</v>
      </c>
      <c r="E38" s="252" t="s">
        <v>1121</v>
      </c>
      <c r="F38" s="248" t="s">
        <v>439</v>
      </c>
      <c r="G38" s="279" t="s">
        <v>418</v>
      </c>
      <c r="H38" s="92" t="s">
        <v>439</v>
      </c>
      <c r="I38" s="279" t="s">
        <v>401</v>
      </c>
      <c r="J38" s="176"/>
      <c r="K38" s="130">
        <f t="shared" si="0"/>
        <v>0</v>
      </c>
      <c r="L38" s="130">
        <f t="shared" si="1"/>
        <v>0</v>
      </c>
    </row>
    <row r="39" spans="2:12" ht="13.5">
      <c r="B39" s="240">
        <v>33</v>
      </c>
      <c r="C39" s="92" t="s">
        <v>439</v>
      </c>
      <c r="D39" s="275" t="s">
        <v>401</v>
      </c>
      <c r="E39" s="252" t="s">
        <v>1121</v>
      </c>
      <c r="F39" s="248" t="s">
        <v>439</v>
      </c>
      <c r="G39" s="279" t="s">
        <v>461</v>
      </c>
      <c r="H39" s="92" t="s">
        <v>440</v>
      </c>
      <c r="I39" s="279" t="s">
        <v>465</v>
      </c>
      <c r="J39" s="176"/>
      <c r="K39" s="130">
        <f t="shared" si="0"/>
        <v>0</v>
      </c>
      <c r="L39" s="130">
        <f t="shared" si="1"/>
        <v>0</v>
      </c>
    </row>
    <row r="40" spans="2:12" ht="13.5">
      <c r="B40" s="241">
        <v>34</v>
      </c>
      <c r="C40" s="98" t="s">
        <v>440</v>
      </c>
      <c r="D40" s="276" t="s">
        <v>465</v>
      </c>
      <c r="E40" s="253" t="s">
        <v>1121</v>
      </c>
      <c r="F40" s="244" t="s">
        <v>440</v>
      </c>
      <c r="G40" s="280" t="s">
        <v>414</v>
      </c>
      <c r="H40" s="98" t="s">
        <v>440</v>
      </c>
      <c r="I40" s="280" t="s">
        <v>416</v>
      </c>
      <c r="J40" s="178"/>
      <c r="K40" s="131">
        <f t="shared" si="0"/>
        <v>0</v>
      </c>
      <c r="L40" s="131">
        <f t="shared" si="1"/>
        <v>0</v>
      </c>
    </row>
    <row r="41" spans="2:12" ht="13.5">
      <c r="B41" s="239">
        <v>35</v>
      </c>
      <c r="C41" s="96" t="s">
        <v>440</v>
      </c>
      <c r="D41" s="274" t="s">
        <v>416</v>
      </c>
      <c r="E41" s="251" t="s">
        <v>1121</v>
      </c>
      <c r="F41" s="247" t="s">
        <v>440</v>
      </c>
      <c r="G41" s="278" t="s">
        <v>467</v>
      </c>
      <c r="H41" s="96" t="s">
        <v>440</v>
      </c>
      <c r="I41" s="278" t="s">
        <v>466</v>
      </c>
      <c r="J41" s="174"/>
      <c r="K41" s="129">
        <f t="shared" si="0"/>
        <v>0</v>
      </c>
      <c r="L41" s="129">
        <f t="shared" si="1"/>
        <v>0</v>
      </c>
    </row>
    <row r="42" spans="2:12" ht="13.5">
      <c r="B42" s="240">
        <v>36</v>
      </c>
      <c r="C42" s="92" t="s">
        <v>440</v>
      </c>
      <c r="D42" s="275" t="s">
        <v>466</v>
      </c>
      <c r="E42" s="252" t="s">
        <v>1121</v>
      </c>
      <c r="F42" s="248" t="s">
        <v>440</v>
      </c>
      <c r="G42" s="279" t="s">
        <v>418</v>
      </c>
      <c r="H42" s="92" t="s">
        <v>440</v>
      </c>
      <c r="I42" s="279" t="s">
        <v>401</v>
      </c>
      <c r="J42" s="176"/>
      <c r="K42" s="130">
        <f t="shared" si="0"/>
        <v>0</v>
      </c>
      <c r="L42" s="130">
        <f t="shared" si="1"/>
        <v>0</v>
      </c>
    </row>
    <row r="43" spans="2:12" ht="13.5">
      <c r="B43" s="240">
        <v>37</v>
      </c>
      <c r="C43" s="92" t="s">
        <v>440</v>
      </c>
      <c r="D43" s="275" t="s">
        <v>401</v>
      </c>
      <c r="E43" s="252" t="s">
        <v>1121</v>
      </c>
      <c r="F43" s="248" t="s">
        <v>440</v>
      </c>
      <c r="G43" s="279" t="s">
        <v>461</v>
      </c>
      <c r="H43" s="92" t="s">
        <v>441</v>
      </c>
      <c r="I43" s="279" t="s">
        <v>465</v>
      </c>
      <c r="J43" s="176"/>
      <c r="K43" s="130">
        <f t="shared" si="0"/>
        <v>0</v>
      </c>
      <c r="L43" s="130">
        <f t="shared" si="1"/>
        <v>0</v>
      </c>
    </row>
    <row r="44" spans="2:12" ht="13.5">
      <c r="B44" s="241">
        <v>38</v>
      </c>
      <c r="C44" s="98" t="s">
        <v>441</v>
      </c>
      <c r="D44" s="276" t="s">
        <v>465</v>
      </c>
      <c r="E44" s="253" t="s">
        <v>1121</v>
      </c>
      <c r="F44" s="244" t="s">
        <v>441</v>
      </c>
      <c r="G44" s="280" t="s">
        <v>414</v>
      </c>
      <c r="H44" s="98" t="s">
        <v>441</v>
      </c>
      <c r="I44" s="280" t="s">
        <v>416</v>
      </c>
      <c r="J44" s="178"/>
      <c r="K44" s="131">
        <f t="shared" si="0"/>
        <v>0</v>
      </c>
      <c r="L44" s="131">
        <f t="shared" si="1"/>
        <v>0</v>
      </c>
    </row>
    <row r="45" spans="2:12" ht="13.5">
      <c r="B45" s="239">
        <v>39</v>
      </c>
      <c r="C45" s="96" t="s">
        <v>441</v>
      </c>
      <c r="D45" s="274" t="s">
        <v>416</v>
      </c>
      <c r="E45" s="251" t="s">
        <v>1121</v>
      </c>
      <c r="F45" s="247" t="s">
        <v>441</v>
      </c>
      <c r="G45" s="278" t="s">
        <v>467</v>
      </c>
      <c r="H45" s="96" t="s">
        <v>441</v>
      </c>
      <c r="I45" s="278" t="s">
        <v>466</v>
      </c>
      <c r="J45" s="174"/>
      <c r="K45" s="129">
        <f t="shared" si="0"/>
        <v>0</v>
      </c>
      <c r="L45" s="129">
        <f t="shared" si="1"/>
        <v>0</v>
      </c>
    </row>
    <row r="46" spans="2:12" ht="13.5">
      <c r="B46" s="240">
        <v>40</v>
      </c>
      <c r="C46" s="92" t="s">
        <v>441</v>
      </c>
      <c r="D46" s="275" t="s">
        <v>466</v>
      </c>
      <c r="E46" s="252" t="s">
        <v>1121</v>
      </c>
      <c r="F46" s="248" t="s">
        <v>441</v>
      </c>
      <c r="G46" s="279" t="s">
        <v>418</v>
      </c>
      <c r="H46" s="92" t="s">
        <v>441</v>
      </c>
      <c r="I46" s="279" t="s">
        <v>401</v>
      </c>
      <c r="J46" s="176"/>
      <c r="K46" s="130">
        <f t="shared" si="0"/>
        <v>0</v>
      </c>
      <c r="L46" s="130">
        <f t="shared" si="1"/>
        <v>0</v>
      </c>
    </row>
    <row r="47" spans="2:12" ht="13.5">
      <c r="B47" s="240">
        <v>41</v>
      </c>
      <c r="C47" s="92" t="s">
        <v>441</v>
      </c>
      <c r="D47" s="275" t="s">
        <v>401</v>
      </c>
      <c r="E47" s="252" t="s">
        <v>1121</v>
      </c>
      <c r="F47" s="248" t="s">
        <v>441</v>
      </c>
      <c r="G47" s="279" t="s">
        <v>461</v>
      </c>
      <c r="H47" s="92" t="s">
        <v>442</v>
      </c>
      <c r="I47" s="279" t="s">
        <v>465</v>
      </c>
      <c r="J47" s="176"/>
      <c r="K47" s="130">
        <f t="shared" si="0"/>
        <v>0</v>
      </c>
      <c r="L47" s="130">
        <f t="shared" si="1"/>
        <v>0</v>
      </c>
    </row>
    <row r="48" spans="2:12" ht="13.5">
      <c r="B48" s="241">
        <v>42</v>
      </c>
      <c r="C48" s="98" t="s">
        <v>442</v>
      </c>
      <c r="D48" s="276" t="s">
        <v>465</v>
      </c>
      <c r="E48" s="253" t="s">
        <v>1121</v>
      </c>
      <c r="F48" s="244" t="s">
        <v>442</v>
      </c>
      <c r="G48" s="280" t="s">
        <v>414</v>
      </c>
      <c r="H48" s="98" t="s">
        <v>442</v>
      </c>
      <c r="I48" s="280" t="s">
        <v>416</v>
      </c>
      <c r="J48" s="178"/>
      <c r="K48" s="131">
        <f t="shared" si="0"/>
        <v>0</v>
      </c>
      <c r="L48" s="131">
        <f t="shared" si="1"/>
        <v>0</v>
      </c>
    </row>
    <row r="49" spans="2:12" ht="13.5">
      <c r="B49" s="239">
        <v>43</v>
      </c>
      <c r="C49" s="96" t="s">
        <v>442</v>
      </c>
      <c r="D49" s="274" t="s">
        <v>416</v>
      </c>
      <c r="E49" s="251" t="s">
        <v>1121</v>
      </c>
      <c r="F49" s="247" t="s">
        <v>442</v>
      </c>
      <c r="G49" s="278" t="s">
        <v>467</v>
      </c>
      <c r="H49" s="96" t="s">
        <v>442</v>
      </c>
      <c r="I49" s="278" t="s">
        <v>466</v>
      </c>
      <c r="J49" s="174"/>
      <c r="K49" s="129">
        <f t="shared" si="0"/>
        <v>0</v>
      </c>
      <c r="L49" s="129">
        <f t="shared" si="1"/>
        <v>0</v>
      </c>
    </row>
    <row r="50" spans="2:12" ht="13.5">
      <c r="B50" s="240">
        <v>44</v>
      </c>
      <c r="C50" s="92" t="s">
        <v>442</v>
      </c>
      <c r="D50" s="275" t="s">
        <v>466</v>
      </c>
      <c r="E50" s="252" t="s">
        <v>1121</v>
      </c>
      <c r="F50" s="248" t="s">
        <v>442</v>
      </c>
      <c r="G50" s="279" t="s">
        <v>418</v>
      </c>
      <c r="H50" s="92" t="s">
        <v>442</v>
      </c>
      <c r="I50" s="279" t="s">
        <v>401</v>
      </c>
      <c r="J50" s="176"/>
      <c r="K50" s="130">
        <f t="shared" si="0"/>
        <v>0</v>
      </c>
      <c r="L50" s="130">
        <f t="shared" si="1"/>
        <v>0</v>
      </c>
    </row>
    <row r="51" spans="2:12" ht="13.5">
      <c r="B51" s="240">
        <v>45</v>
      </c>
      <c r="C51" s="92" t="s">
        <v>442</v>
      </c>
      <c r="D51" s="275" t="s">
        <v>401</v>
      </c>
      <c r="E51" s="252" t="s">
        <v>1121</v>
      </c>
      <c r="F51" s="248" t="s">
        <v>442</v>
      </c>
      <c r="G51" s="279" t="s">
        <v>461</v>
      </c>
      <c r="H51" s="92" t="s">
        <v>443</v>
      </c>
      <c r="I51" s="279" t="s">
        <v>465</v>
      </c>
      <c r="J51" s="176"/>
      <c r="K51" s="130">
        <f t="shared" si="0"/>
        <v>0</v>
      </c>
      <c r="L51" s="130">
        <f t="shared" si="1"/>
        <v>0</v>
      </c>
    </row>
    <row r="52" spans="2:12" ht="13.5">
      <c r="B52" s="241">
        <v>46</v>
      </c>
      <c r="C52" s="98" t="s">
        <v>443</v>
      </c>
      <c r="D52" s="276" t="s">
        <v>465</v>
      </c>
      <c r="E52" s="253" t="s">
        <v>1121</v>
      </c>
      <c r="F52" s="244" t="s">
        <v>443</v>
      </c>
      <c r="G52" s="280" t="s">
        <v>414</v>
      </c>
      <c r="H52" s="98" t="s">
        <v>443</v>
      </c>
      <c r="I52" s="280" t="s">
        <v>416</v>
      </c>
      <c r="J52" s="178"/>
      <c r="K52" s="131">
        <f t="shared" si="0"/>
        <v>0</v>
      </c>
      <c r="L52" s="131">
        <f t="shared" si="1"/>
        <v>0</v>
      </c>
    </row>
    <row r="53" spans="2:12" ht="13.5">
      <c r="B53" s="239">
        <v>47</v>
      </c>
      <c r="C53" s="96" t="s">
        <v>443</v>
      </c>
      <c r="D53" s="274" t="s">
        <v>416</v>
      </c>
      <c r="E53" s="251" t="s">
        <v>1121</v>
      </c>
      <c r="F53" s="247" t="s">
        <v>443</v>
      </c>
      <c r="G53" s="278" t="s">
        <v>467</v>
      </c>
      <c r="H53" s="96" t="s">
        <v>443</v>
      </c>
      <c r="I53" s="278" t="s">
        <v>466</v>
      </c>
      <c r="J53" s="174"/>
      <c r="K53" s="129">
        <f t="shared" si="0"/>
        <v>0</v>
      </c>
      <c r="L53" s="129">
        <f t="shared" si="1"/>
        <v>0</v>
      </c>
    </row>
    <row r="54" spans="2:12" ht="13.5">
      <c r="B54" s="240">
        <v>48</v>
      </c>
      <c r="C54" s="92" t="s">
        <v>443</v>
      </c>
      <c r="D54" s="275" t="s">
        <v>466</v>
      </c>
      <c r="E54" s="252" t="s">
        <v>1121</v>
      </c>
      <c r="F54" s="248" t="s">
        <v>443</v>
      </c>
      <c r="G54" s="279" t="s">
        <v>418</v>
      </c>
      <c r="H54" s="92" t="s">
        <v>443</v>
      </c>
      <c r="I54" s="279" t="s">
        <v>401</v>
      </c>
      <c r="J54" s="176"/>
      <c r="K54" s="130">
        <f t="shared" si="0"/>
        <v>0</v>
      </c>
      <c r="L54" s="130">
        <f t="shared" si="1"/>
        <v>0</v>
      </c>
    </row>
    <row r="55" spans="2:12" ht="13.5">
      <c r="B55" s="240">
        <v>49</v>
      </c>
      <c r="C55" s="92" t="s">
        <v>443</v>
      </c>
      <c r="D55" s="275" t="s">
        <v>401</v>
      </c>
      <c r="E55" s="252" t="s">
        <v>1121</v>
      </c>
      <c r="F55" s="248" t="s">
        <v>443</v>
      </c>
      <c r="G55" s="279" t="s">
        <v>461</v>
      </c>
      <c r="H55" s="92" t="s">
        <v>444</v>
      </c>
      <c r="I55" s="279" t="s">
        <v>465</v>
      </c>
      <c r="J55" s="176"/>
      <c r="K55" s="130">
        <f t="shared" si="0"/>
        <v>0</v>
      </c>
      <c r="L55" s="130">
        <f t="shared" si="1"/>
        <v>0</v>
      </c>
    </row>
    <row r="56" spans="2:12" ht="13.5">
      <c r="B56" s="241">
        <v>50</v>
      </c>
      <c r="C56" s="98" t="s">
        <v>444</v>
      </c>
      <c r="D56" s="276" t="s">
        <v>465</v>
      </c>
      <c r="E56" s="253" t="s">
        <v>1121</v>
      </c>
      <c r="F56" s="244" t="s">
        <v>444</v>
      </c>
      <c r="G56" s="280" t="s">
        <v>414</v>
      </c>
      <c r="H56" s="98" t="s">
        <v>444</v>
      </c>
      <c r="I56" s="280" t="s">
        <v>416</v>
      </c>
      <c r="J56" s="178"/>
      <c r="K56" s="131">
        <f t="shared" si="0"/>
        <v>0</v>
      </c>
      <c r="L56" s="131">
        <f t="shared" si="1"/>
        <v>0</v>
      </c>
    </row>
    <row r="57" spans="2:12" ht="13.5">
      <c r="B57" s="239">
        <v>51</v>
      </c>
      <c r="C57" s="96" t="s">
        <v>444</v>
      </c>
      <c r="D57" s="274" t="s">
        <v>416</v>
      </c>
      <c r="E57" s="251" t="s">
        <v>1121</v>
      </c>
      <c r="F57" s="247" t="s">
        <v>444</v>
      </c>
      <c r="G57" s="278" t="s">
        <v>467</v>
      </c>
      <c r="H57" s="96" t="s">
        <v>444</v>
      </c>
      <c r="I57" s="278" t="s">
        <v>466</v>
      </c>
      <c r="J57" s="174"/>
      <c r="K57" s="129">
        <f t="shared" si="0"/>
        <v>0</v>
      </c>
      <c r="L57" s="129">
        <f t="shared" si="1"/>
        <v>0</v>
      </c>
    </row>
    <row r="58" spans="2:12" ht="13.5">
      <c r="B58" s="240">
        <v>52</v>
      </c>
      <c r="C58" s="92" t="s">
        <v>444</v>
      </c>
      <c r="D58" s="275" t="s">
        <v>466</v>
      </c>
      <c r="E58" s="252" t="s">
        <v>1121</v>
      </c>
      <c r="F58" s="248" t="s">
        <v>444</v>
      </c>
      <c r="G58" s="279" t="s">
        <v>418</v>
      </c>
      <c r="H58" s="92" t="s">
        <v>444</v>
      </c>
      <c r="I58" s="279" t="s">
        <v>401</v>
      </c>
      <c r="J58" s="176"/>
      <c r="K58" s="130">
        <f t="shared" si="0"/>
        <v>0</v>
      </c>
      <c r="L58" s="130">
        <f t="shared" si="1"/>
        <v>0</v>
      </c>
    </row>
    <row r="59" spans="2:12" ht="13.5">
      <c r="B59" s="240">
        <v>53</v>
      </c>
      <c r="C59" s="92" t="s">
        <v>444</v>
      </c>
      <c r="D59" s="275" t="s">
        <v>401</v>
      </c>
      <c r="E59" s="252" t="s">
        <v>1121</v>
      </c>
      <c r="F59" s="248" t="s">
        <v>444</v>
      </c>
      <c r="G59" s="279" t="s">
        <v>461</v>
      </c>
      <c r="H59" s="92" t="s">
        <v>445</v>
      </c>
      <c r="I59" s="279" t="s">
        <v>465</v>
      </c>
      <c r="J59" s="176"/>
      <c r="K59" s="130">
        <f t="shared" si="0"/>
        <v>0</v>
      </c>
      <c r="L59" s="130">
        <f t="shared" si="1"/>
        <v>0</v>
      </c>
    </row>
    <row r="60" spans="2:12" ht="13.5">
      <c r="B60" s="241">
        <v>54</v>
      </c>
      <c r="C60" s="98" t="s">
        <v>445</v>
      </c>
      <c r="D60" s="276" t="s">
        <v>465</v>
      </c>
      <c r="E60" s="253" t="s">
        <v>1121</v>
      </c>
      <c r="F60" s="244" t="s">
        <v>445</v>
      </c>
      <c r="G60" s="280" t="s">
        <v>414</v>
      </c>
      <c r="H60" s="98" t="s">
        <v>445</v>
      </c>
      <c r="I60" s="280" t="s">
        <v>416</v>
      </c>
      <c r="J60" s="178"/>
      <c r="K60" s="131">
        <f t="shared" si="0"/>
        <v>0</v>
      </c>
      <c r="L60" s="131">
        <f t="shared" si="1"/>
        <v>0</v>
      </c>
    </row>
    <row r="61" spans="2:12" ht="13.5">
      <c r="B61" s="239">
        <v>55</v>
      </c>
      <c r="C61" s="96" t="s">
        <v>445</v>
      </c>
      <c r="D61" s="274" t="s">
        <v>416</v>
      </c>
      <c r="E61" s="251" t="s">
        <v>1121</v>
      </c>
      <c r="F61" s="247" t="s">
        <v>445</v>
      </c>
      <c r="G61" s="278" t="s">
        <v>467</v>
      </c>
      <c r="H61" s="96" t="s">
        <v>445</v>
      </c>
      <c r="I61" s="278" t="s">
        <v>466</v>
      </c>
      <c r="J61" s="174"/>
      <c r="K61" s="129">
        <f t="shared" si="0"/>
        <v>0</v>
      </c>
      <c r="L61" s="129">
        <f t="shared" si="1"/>
        <v>0</v>
      </c>
    </row>
    <row r="62" spans="2:12" ht="13.5">
      <c r="B62" s="240">
        <v>56</v>
      </c>
      <c r="C62" s="92" t="s">
        <v>445</v>
      </c>
      <c r="D62" s="275" t="s">
        <v>466</v>
      </c>
      <c r="E62" s="252" t="s">
        <v>1121</v>
      </c>
      <c r="F62" s="248" t="s">
        <v>445</v>
      </c>
      <c r="G62" s="279" t="s">
        <v>418</v>
      </c>
      <c r="H62" s="92" t="s">
        <v>445</v>
      </c>
      <c r="I62" s="279" t="s">
        <v>401</v>
      </c>
      <c r="J62" s="176"/>
      <c r="K62" s="130">
        <f t="shared" si="0"/>
        <v>0</v>
      </c>
      <c r="L62" s="130">
        <f t="shared" si="1"/>
        <v>0</v>
      </c>
    </row>
    <row r="63" spans="2:12" ht="13.5">
      <c r="B63" s="240">
        <v>57</v>
      </c>
      <c r="C63" s="92" t="s">
        <v>445</v>
      </c>
      <c r="D63" s="275" t="s">
        <v>401</v>
      </c>
      <c r="E63" s="252" t="s">
        <v>1121</v>
      </c>
      <c r="F63" s="248" t="s">
        <v>445</v>
      </c>
      <c r="G63" s="279" t="s">
        <v>461</v>
      </c>
      <c r="H63" s="92" t="s">
        <v>446</v>
      </c>
      <c r="I63" s="279" t="s">
        <v>465</v>
      </c>
      <c r="J63" s="176"/>
      <c r="K63" s="130">
        <f t="shared" si="0"/>
        <v>0</v>
      </c>
      <c r="L63" s="130">
        <f t="shared" si="1"/>
        <v>0</v>
      </c>
    </row>
    <row r="64" spans="2:12" ht="14.25" thickBot="1">
      <c r="B64" s="257">
        <v>58</v>
      </c>
      <c r="C64" s="94" t="s">
        <v>446</v>
      </c>
      <c r="D64" s="277" t="s">
        <v>465</v>
      </c>
      <c r="E64" s="259" t="s">
        <v>1121</v>
      </c>
      <c r="F64" s="258" t="s">
        <v>446</v>
      </c>
      <c r="G64" s="281" t="s">
        <v>413</v>
      </c>
      <c r="H64" s="94" t="s">
        <v>446</v>
      </c>
      <c r="I64" s="281" t="s">
        <v>415</v>
      </c>
      <c r="J64" s="264"/>
      <c r="K64" s="211">
        <f t="shared" si="0"/>
        <v>0</v>
      </c>
      <c r="L64" s="211">
        <f t="shared" si="1"/>
        <v>0</v>
      </c>
    </row>
    <row r="65" spans="2:12" ht="14.25" thickBot="1">
      <c r="B65" s="742" t="s">
        <v>310</v>
      </c>
      <c r="C65" s="742"/>
      <c r="D65" s="742"/>
      <c r="E65" s="742"/>
      <c r="F65" s="742"/>
      <c r="G65" s="742"/>
      <c r="H65" s="742"/>
      <c r="I65" s="742"/>
      <c r="J65" s="156">
        <f>SUM(J7:J64)</f>
        <v>0</v>
      </c>
      <c r="K65" s="156">
        <f t="shared" ref="K65:L65" si="2">SUM(K7:K64)</f>
        <v>0</v>
      </c>
      <c r="L65" s="156">
        <f t="shared" si="2"/>
        <v>0</v>
      </c>
    </row>
    <row r="66" spans="2:12">
      <c r="B66" s="1" t="s">
        <v>451</v>
      </c>
    </row>
    <row r="67" spans="2:12">
      <c r="B67" s="1" t="s">
        <v>448</v>
      </c>
    </row>
    <row r="68" spans="2:12">
      <c r="B68" s="1" t="s">
        <v>450</v>
      </c>
    </row>
    <row r="69" spans="2:12">
      <c r="B69" s="1" t="s">
        <v>499</v>
      </c>
    </row>
    <row r="70" spans="2:12">
      <c r="B70" s="1" t="s">
        <v>454</v>
      </c>
    </row>
    <row r="71" spans="2:12">
      <c r="C71" s="1" t="s">
        <v>808</v>
      </c>
    </row>
    <row r="72" spans="2:12">
      <c r="B72" s="1" t="s">
        <v>455</v>
      </c>
    </row>
    <row r="74" spans="2:12">
      <c r="K74" s="3" t="s">
        <v>456</v>
      </c>
      <c r="L74" s="3"/>
    </row>
  </sheetData>
  <customSheetViews>
    <customSheetView guid="{1E432D73-D559-4735-96E9-E42C2997E3E5}" scale="85" showPageBreaks="1" showGridLines="0" printArea="1" view="pageBreakPreview" topLeftCell="A46">
      <selection activeCell="B71" sqref="B71"/>
      <pageMargins left="0.7" right="0.7" top="0.75" bottom="0.75" header="0.3" footer="0.3"/>
      <pageSetup paperSize="9" scale="77" orientation="portrait" horizontalDpi="300" verticalDpi="300" r:id="rId1"/>
    </customSheetView>
  </customSheetViews>
  <mergeCells count="7">
    <mergeCell ref="B65:I65"/>
    <mergeCell ref="K5:K6"/>
    <mergeCell ref="B1:L1"/>
    <mergeCell ref="B3:L3"/>
    <mergeCell ref="B5:B6"/>
    <mergeCell ref="C5:G6"/>
    <mergeCell ref="H5:I6"/>
  </mergeCells>
  <phoneticPr fontId="2"/>
  <pageMargins left="0.7" right="0.7" top="0.75" bottom="0.75" header="0.3" footer="0.3"/>
  <pageSetup paperSize="9" scale="77" orientation="portrait" horizontalDpi="300" verticalDpi="300"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N74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4" width="14.7109375" style="1" customWidth="1"/>
    <col min="15" max="15" width="1.7109375" style="1" customWidth="1"/>
    <col min="16" max="16384" width="9.140625" style="1"/>
  </cols>
  <sheetData>
    <row r="1" spans="2:14">
      <c r="B1" s="628" t="s">
        <v>501</v>
      </c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</row>
    <row r="2" spans="2:14" ht="19.5">
      <c r="B2" s="629" t="s">
        <v>482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</row>
    <row r="3" spans="2:14">
      <c r="N3" s="84" t="s">
        <v>43</v>
      </c>
    </row>
    <row r="4" spans="2:14">
      <c r="B4" s="687" t="s">
        <v>398</v>
      </c>
      <c r="C4" s="687" t="s">
        <v>399</v>
      </c>
      <c r="D4" s="687"/>
      <c r="E4" s="687"/>
      <c r="F4" s="687"/>
      <c r="G4" s="687"/>
      <c r="H4" s="687" t="s">
        <v>312</v>
      </c>
      <c r="I4" s="687"/>
      <c r="J4" s="158" t="s">
        <v>484</v>
      </c>
      <c r="K4" s="160" t="s">
        <v>805</v>
      </c>
      <c r="L4" s="687" t="s">
        <v>310</v>
      </c>
      <c r="M4" s="743" t="s">
        <v>1122</v>
      </c>
      <c r="N4" s="687" t="s">
        <v>310</v>
      </c>
    </row>
    <row r="5" spans="2:14">
      <c r="B5" s="697"/>
      <c r="C5" s="697"/>
      <c r="D5" s="697"/>
      <c r="E5" s="697"/>
      <c r="F5" s="697"/>
      <c r="G5" s="697"/>
      <c r="H5" s="697"/>
      <c r="I5" s="697"/>
      <c r="J5" s="163" t="s">
        <v>485</v>
      </c>
      <c r="K5" s="165" t="s">
        <v>486</v>
      </c>
      <c r="L5" s="697"/>
      <c r="M5" s="697"/>
      <c r="N5" s="697"/>
    </row>
    <row r="6" spans="2:14">
      <c r="B6" s="698"/>
      <c r="C6" s="698"/>
      <c r="D6" s="698"/>
      <c r="E6" s="698"/>
      <c r="F6" s="698"/>
      <c r="G6" s="698"/>
      <c r="H6" s="698"/>
      <c r="I6" s="698"/>
      <c r="J6" s="168" t="s">
        <v>408</v>
      </c>
      <c r="K6" s="254" t="s">
        <v>408</v>
      </c>
      <c r="L6" s="90" t="s">
        <v>408</v>
      </c>
      <c r="M6" s="698"/>
      <c r="N6" s="90" t="s">
        <v>410</v>
      </c>
    </row>
    <row r="7" spans="2:14" ht="13.5">
      <c r="B7" s="239">
        <v>1</v>
      </c>
      <c r="C7" s="96" t="s">
        <v>1119</v>
      </c>
      <c r="D7" s="274" t="s">
        <v>461</v>
      </c>
      <c r="E7" s="251" t="s">
        <v>1121</v>
      </c>
      <c r="F7" s="247" t="s">
        <v>400</v>
      </c>
      <c r="G7" s="278" t="s">
        <v>461</v>
      </c>
      <c r="H7" s="96" t="s">
        <v>412</v>
      </c>
      <c r="I7" s="278" t="s">
        <v>465</v>
      </c>
      <c r="J7" s="174"/>
      <c r="K7" s="181">
        <v>0</v>
      </c>
      <c r="L7" s="129">
        <f>SUM(J7:K7)</f>
        <v>0</v>
      </c>
      <c r="M7" s="129">
        <f>ROUNDDOWN(L7*8%,0)</f>
        <v>0</v>
      </c>
      <c r="N7" s="129">
        <f>SUM(L7:M7)</f>
        <v>0</v>
      </c>
    </row>
    <row r="8" spans="2:14" ht="13.5">
      <c r="B8" s="241">
        <v>2</v>
      </c>
      <c r="C8" s="98" t="s">
        <v>411</v>
      </c>
      <c r="D8" s="276" t="s">
        <v>465</v>
      </c>
      <c r="E8" s="253" t="s">
        <v>1121</v>
      </c>
      <c r="F8" s="244" t="s">
        <v>411</v>
      </c>
      <c r="G8" s="280" t="s">
        <v>414</v>
      </c>
      <c r="H8" s="98" t="s">
        <v>412</v>
      </c>
      <c r="I8" s="280" t="s">
        <v>416</v>
      </c>
      <c r="J8" s="178"/>
      <c r="K8" s="263"/>
      <c r="L8" s="131">
        <f t="shared" ref="L8:L64" si="0">SUM(J8:K8)</f>
        <v>0</v>
      </c>
      <c r="M8" s="131">
        <f t="shared" ref="M8:M64" si="1">ROUNDDOWN(L8*8%,0)</f>
        <v>0</v>
      </c>
      <c r="N8" s="131">
        <f t="shared" ref="N8:N64" si="2">SUM(L8:M8)</f>
        <v>0</v>
      </c>
    </row>
    <row r="9" spans="2:14" ht="13.5">
      <c r="B9" s="239">
        <v>3</v>
      </c>
      <c r="C9" s="96" t="s">
        <v>411</v>
      </c>
      <c r="D9" s="274" t="s">
        <v>416</v>
      </c>
      <c r="E9" s="251" t="s">
        <v>1121</v>
      </c>
      <c r="F9" s="247" t="s">
        <v>411</v>
      </c>
      <c r="G9" s="278" t="s">
        <v>467</v>
      </c>
      <c r="H9" s="96" t="s">
        <v>411</v>
      </c>
      <c r="I9" s="278" t="s">
        <v>466</v>
      </c>
      <c r="J9" s="174"/>
      <c r="K9" s="261"/>
      <c r="L9" s="129">
        <f t="shared" si="0"/>
        <v>0</v>
      </c>
      <c r="M9" s="129">
        <f t="shared" si="1"/>
        <v>0</v>
      </c>
      <c r="N9" s="129">
        <f t="shared" si="2"/>
        <v>0</v>
      </c>
    </row>
    <row r="10" spans="2:14" ht="13.5">
      <c r="B10" s="240">
        <v>4</v>
      </c>
      <c r="C10" s="92" t="s">
        <v>411</v>
      </c>
      <c r="D10" s="275" t="s">
        <v>466</v>
      </c>
      <c r="E10" s="252" t="s">
        <v>1121</v>
      </c>
      <c r="F10" s="248" t="s">
        <v>411</v>
      </c>
      <c r="G10" s="279" t="s">
        <v>418</v>
      </c>
      <c r="H10" s="92" t="s">
        <v>411</v>
      </c>
      <c r="I10" s="279" t="s">
        <v>401</v>
      </c>
      <c r="J10" s="176"/>
      <c r="K10" s="262"/>
      <c r="L10" s="130">
        <f t="shared" si="0"/>
        <v>0</v>
      </c>
      <c r="M10" s="130">
        <f t="shared" si="1"/>
        <v>0</v>
      </c>
      <c r="N10" s="130">
        <f t="shared" si="2"/>
        <v>0</v>
      </c>
    </row>
    <row r="11" spans="2:14" ht="13.5">
      <c r="B11" s="240">
        <v>5</v>
      </c>
      <c r="C11" s="92" t="s">
        <v>411</v>
      </c>
      <c r="D11" s="275" t="s">
        <v>401</v>
      </c>
      <c r="E11" s="252" t="s">
        <v>1121</v>
      </c>
      <c r="F11" s="248" t="s">
        <v>411</v>
      </c>
      <c r="G11" s="279" t="s">
        <v>461</v>
      </c>
      <c r="H11" s="92" t="s">
        <v>419</v>
      </c>
      <c r="I11" s="279" t="s">
        <v>465</v>
      </c>
      <c r="J11" s="176"/>
      <c r="K11" s="262"/>
      <c r="L11" s="130">
        <f t="shared" si="0"/>
        <v>0</v>
      </c>
      <c r="M11" s="130">
        <f t="shared" si="1"/>
        <v>0</v>
      </c>
      <c r="N11" s="130">
        <f t="shared" si="2"/>
        <v>0</v>
      </c>
    </row>
    <row r="12" spans="2:14" ht="13.5">
      <c r="B12" s="241">
        <v>6</v>
      </c>
      <c r="C12" s="98" t="s">
        <v>419</v>
      </c>
      <c r="D12" s="276" t="s">
        <v>465</v>
      </c>
      <c r="E12" s="253" t="s">
        <v>1121</v>
      </c>
      <c r="F12" s="244" t="s">
        <v>419</v>
      </c>
      <c r="G12" s="280" t="s">
        <v>414</v>
      </c>
      <c r="H12" s="98" t="s">
        <v>419</v>
      </c>
      <c r="I12" s="280" t="s">
        <v>416</v>
      </c>
      <c r="J12" s="178"/>
      <c r="K12" s="263"/>
      <c r="L12" s="131">
        <f t="shared" si="0"/>
        <v>0</v>
      </c>
      <c r="M12" s="131">
        <f t="shared" si="1"/>
        <v>0</v>
      </c>
      <c r="N12" s="131">
        <f t="shared" si="2"/>
        <v>0</v>
      </c>
    </row>
    <row r="13" spans="2:14" ht="13.5">
      <c r="B13" s="239">
        <v>7</v>
      </c>
      <c r="C13" s="96" t="s">
        <v>419</v>
      </c>
      <c r="D13" s="274" t="s">
        <v>416</v>
      </c>
      <c r="E13" s="251" t="s">
        <v>1121</v>
      </c>
      <c r="F13" s="247" t="s">
        <v>419</v>
      </c>
      <c r="G13" s="278" t="s">
        <v>467</v>
      </c>
      <c r="H13" s="96" t="s">
        <v>419</v>
      </c>
      <c r="I13" s="278" t="s">
        <v>466</v>
      </c>
      <c r="J13" s="174"/>
      <c r="K13" s="261"/>
      <c r="L13" s="129">
        <f t="shared" si="0"/>
        <v>0</v>
      </c>
      <c r="M13" s="129">
        <f t="shared" si="1"/>
        <v>0</v>
      </c>
      <c r="N13" s="129">
        <f t="shared" si="2"/>
        <v>0</v>
      </c>
    </row>
    <row r="14" spans="2:14" ht="13.5">
      <c r="B14" s="240">
        <v>8</v>
      </c>
      <c r="C14" s="92" t="s">
        <v>419</v>
      </c>
      <c r="D14" s="275" t="s">
        <v>466</v>
      </c>
      <c r="E14" s="252" t="s">
        <v>1121</v>
      </c>
      <c r="F14" s="248" t="s">
        <v>419</v>
      </c>
      <c r="G14" s="279" t="s">
        <v>418</v>
      </c>
      <c r="H14" s="92" t="s">
        <v>419</v>
      </c>
      <c r="I14" s="279" t="s">
        <v>401</v>
      </c>
      <c r="J14" s="176"/>
      <c r="K14" s="262"/>
      <c r="L14" s="130">
        <f t="shared" si="0"/>
        <v>0</v>
      </c>
      <c r="M14" s="130">
        <f t="shared" si="1"/>
        <v>0</v>
      </c>
      <c r="N14" s="130">
        <f t="shared" si="2"/>
        <v>0</v>
      </c>
    </row>
    <row r="15" spans="2:14" ht="13.5">
      <c r="B15" s="240">
        <v>9</v>
      </c>
      <c r="C15" s="92" t="s">
        <v>419</v>
      </c>
      <c r="D15" s="275" t="s">
        <v>401</v>
      </c>
      <c r="E15" s="252" t="s">
        <v>1121</v>
      </c>
      <c r="F15" s="248" t="s">
        <v>419</v>
      </c>
      <c r="G15" s="279" t="s">
        <v>461</v>
      </c>
      <c r="H15" s="92" t="s">
        <v>434</v>
      </c>
      <c r="I15" s="279" t="s">
        <v>465</v>
      </c>
      <c r="J15" s="176"/>
      <c r="K15" s="262"/>
      <c r="L15" s="130">
        <f t="shared" si="0"/>
        <v>0</v>
      </c>
      <c r="M15" s="130">
        <f t="shared" si="1"/>
        <v>0</v>
      </c>
      <c r="N15" s="130">
        <f t="shared" si="2"/>
        <v>0</v>
      </c>
    </row>
    <row r="16" spans="2:14" ht="13.5">
      <c r="B16" s="241">
        <v>10</v>
      </c>
      <c r="C16" s="98" t="s">
        <v>434</v>
      </c>
      <c r="D16" s="276" t="s">
        <v>465</v>
      </c>
      <c r="E16" s="253" t="s">
        <v>1121</v>
      </c>
      <c r="F16" s="244" t="s">
        <v>434</v>
      </c>
      <c r="G16" s="280" t="s">
        <v>414</v>
      </c>
      <c r="H16" s="98" t="s">
        <v>434</v>
      </c>
      <c r="I16" s="280" t="s">
        <v>416</v>
      </c>
      <c r="J16" s="178"/>
      <c r="K16" s="263"/>
      <c r="L16" s="131">
        <f t="shared" si="0"/>
        <v>0</v>
      </c>
      <c r="M16" s="131">
        <f t="shared" si="1"/>
        <v>0</v>
      </c>
      <c r="N16" s="131">
        <f t="shared" si="2"/>
        <v>0</v>
      </c>
    </row>
    <row r="17" spans="2:14" ht="13.5">
      <c r="B17" s="239">
        <v>11</v>
      </c>
      <c r="C17" s="96" t="s">
        <v>434</v>
      </c>
      <c r="D17" s="274" t="s">
        <v>416</v>
      </c>
      <c r="E17" s="251" t="s">
        <v>1121</v>
      </c>
      <c r="F17" s="247" t="s">
        <v>434</v>
      </c>
      <c r="G17" s="278" t="s">
        <v>467</v>
      </c>
      <c r="H17" s="96" t="s">
        <v>434</v>
      </c>
      <c r="I17" s="278" t="s">
        <v>466</v>
      </c>
      <c r="J17" s="174"/>
      <c r="K17" s="261"/>
      <c r="L17" s="129">
        <f t="shared" si="0"/>
        <v>0</v>
      </c>
      <c r="M17" s="129">
        <f t="shared" si="1"/>
        <v>0</v>
      </c>
      <c r="N17" s="129">
        <f t="shared" si="2"/>
        <v>0</v>
      </c>
    </row>
    <row r="18" spans="2:14" ht="13.5">
      <c r="B18" s="240">
        <v>12</v>
      </c>
      <c r="C18" s="92" t="s">
        <v>434</v>
      </c>
      <c r="D18" s="275" t="s">
        <v>466</v>
      </c>
      <c r="E18" s="252" t="s">
        <v>1121</v>
      </c>
      <c r="F18" s="248" t="s">
        <v>434</v>
      </c>
      <c r="G18" s="279" t="s">
        <v>418</v>
      </c>
      <c r="H18" s="92" t="s">
        <v>434</v>
      </c>
      <c r="I18" s="279" t="s">
        <v>401</v>
      </c>
      <c r="J18" s="176"/>
      <c r="K18" s="262"/>
      <c r="L18" s="130">
        <f t="shared" si="0"/>
        <v>0</v>
      </c>
      <c r="M18" s="130">
        <f t="shared" si="1"/>
        <v>0</v>
      </c>
      <c r="N18" s="130">
        <f t="shared" si="2"/>
        <v>0</v>
      </c>
    </row>
    <row r="19" spans="2:14" ht="13.5">
      <c r="B19" s="240">
        <v>13</v>
      </c>
      <c r="C19" s="92" t="s">
        <v>434</v>
      </c>
      <c r="D19" s="275" t="s">
        <v>401</v>
      </c>
      <c r="E19" s="252" t="s">
        <v>1121</v>
      </c>
      <c r="F19" s="248" t="s">
        <v>434</v>
      </c>
      <c r="G19" s="279" t="s">
        <v>461</v>
      </c>
      <c r="H19" s="92" t="s">
        <v>435</v>
      </c>
      <c r="I19" s="279" t="s">
        <v>465</v>
      </c>
      <c r="J19" s="176"/>
      <c r="K19" s="262"/>
      <c r="L19" s="130">
        <f t="shared" si="0"/>
        <v>0</v>
      </c>
      <c r="M19" s="130">
        <f t="shared" si="1"/>
        <v>0</v>
      </c>
      <c r="N19" s="130">
        <f t="shared" si="2"/>
        <v>0</v>
      </c>
    </row>
    <row r="20" spans="2:14" ht="13.5">
      <c r="B20" s="241">
        <v>14</v>
      </c>
      <c r="C20" s="98" t="s">
        <v>435</v>
      </c>
      <c r="D20" s="276" t="s">
        <v>465</v>
      </c>
      <c r="E20" s="253" t="s">
        <v>1121</v>
      </c>
      <c r="F20" s="244" t="s">
        <v>435</v>
      </c>
      <c r="G20" s="280" t="s">
        <v>414</v>
      </c>
      <c r="H20" s="98" t="s">
        <v>435</v>
      </c>
      <c r="I20" s="280" t="s">
        <v>416</v>
      </c>
      <c r="J20" s="178"/>
      <c r="K20" s="263"/>
      <c r="L20" s="131">
        <f t="shared" si="0"/>
        <v>0</v>
      </c>
      <c r="M20" s="131">
        <f t="shared" si="1"/>
        <v>0</v>
      </c>
      <c r="N20" s="131">
        <f t="shared" si="2"/>
        <v>0</v>
      </c>
    </row>
    <row r="21" spans="2:14" ht="13.5">
      <c r="B21" s="239">
        <v>15</v>
      </c>
      <c r="C21" s="96" t="s">
        <v>435</v>
      </c>
      <c r="D21" s="274" t="s">
        <v>416</v>
      </c>
      <c r="E21" s="251" t="s">
        <v>1121</v>
      </c>
      <c r="F21" s="247" t="s">
        <v>435</v>
      </c>
      <c r="G21" s="278" t="s">
        <v>467</v>
      </c>
      <c r="H21" s="96" t="s">
        <v>435</v>
      </c>
      <c r="I21" s="278" t="s">
        <v>466</v>
      </c>
      <c r="J21" s="174"/>
      <c r="K21" s="261"/>
      <c r="L21" s="129">
        <f t="shared" si="0"/>
        <v>0</v>
      </c>
      <c r="M21" s="129">
        <f t="shared" si="1"/>
        <v>0</v>
      </c>
      <c r="N21" s="129">
        <f t="shared" si="2"/>
        <v>0</v>
      </c>
    </row>
    <row r="22" spans="2:14" ht="13.5">
      <c r="B22" s="240">
        <v>16</v>
      </c>
      <c r="C22" s="92" t="s">
        <v>435</v>
      </c>
      <c r="D22" s="275" t="s">
        <v>466</v>
      </c>
      <c r="E22" s="252" t="s">
        <v>1121</v>
      </c>
      <c r="F22" s="248" t="s">
        <v>435</v>
      </c>
      <c r="G22" s="279" t="s">
        <v>418</v>
      </c>
      <c r="H22" s="92" t="s">
        <v>435</v>
      </c>
      <c r="I22" s="279" t="s">
        <v>401</v>
      </c>
      <c r="J22" s="176"/>
      <c r="K22" s="262"/>
      <c r="L22" s="130">
        <f t="shared" si="0"/>
        <v>0</v>
      </c>
      <c r="M22" s="130">
        <f t="shared" si="1"/>
        <v>0</v>
      </c>
      <c r="N22" s="130">
        <f t="shared" si="2"/>
        <v>0</v>
      </c>
    </row>
    <row r="23" spans="2:14" ht="13.5">
      <c r="B23" s="240">
        <v>17</v>
      </c>
      <c r="C23" s="92" t="s">
        <v>435</v>
      </c>
      <c r="D23" s="275" t="s">
        <v>401</v>
      </c>
      <c r="E23" s="252" t="s">
        <v>1121</v>
      </c>
      <c r="F23" s="248" t="s">
        <v>435</v>
      </c>
      <c r="G23" s="279" t="s">
        <v>461</v>
      </c>
      <c r="H23" s="92" t="s">
        <v>436</v>
      </c>
      <c r="I23" s="279" t="s">
        <v>465</v>
      </c>
      <c r="J23" s="176"/>
      <c r="K23" s="262"/>
      <c r="L23" s="130">
        <f t="shared" si="0"/>
        <v>0</v>
      </c>
      <c r="M23" s="130">
        <f t="shared" si="1"/>
        <v>0</v>
      </c>
      <c r="N23" s="130">
        <f t="shared" si="2"/>
        <v>0</v>
      </c>
    </row>
    <row r="24" spans="2:14" ht="13.5">
      <c r="B24" s="241">
        <v>18</v>
      </c>
      <c r="C24" s="98" t="s">
        <v>436</v>
      </c>
      <c r="D24" s="276" t="s">
        <v>465</v>
      </c>
      <c r="E24" s="253" t="s">
        <v>1121</v>
      </c>
      <c r="F24" s="244" t="s">
        <v>436</v>
      </c>
      <c r="G24" s="280" t="s">
        <v>414</v>
      </c>
      <c r="H24" s="98" t="s">
        <v>436</v>
      </c>
      <c r="I24" s="280" t="s">
        <v>416</v>
      </c>
      <c r="J24" s="178"/>
      <c r="K24" s="263"/>
      <c r="L24" s="131">
        <f t="shared" si="0"/>
        <v>0</v>
      </c>
      <c r="M24" s="131">
        <f t="shared" si="1"/>
        <v>0</v>
      </c>
      <c r="N24" s="131">
        <f t="shared" si="2"/>
        <v>0</v>
      </c>
    </row>
    <row r="25" spans="2:14" ht="13.5">
      <c r="B25" s="239">
        <v>19</v>
      </c>
      <c r="C25" s="96" t="s">
        <v>436</v>
      </c>
      <c r="D25" s="274" t="s">
        <v>416</v>
      </c>
      <c r="E25" s="251" t="s">
        <v>1121</v>
      </c>
      <c r="F25" s="247" t="s">
        <v>436</v>
      </c>
      <c r="G25" s="278" t="s">
        <v>467</v>
      </c>
      <c r="H25" s="96" t="s">
        <v>436</v>
      </c>
      <c r="I25" s="278" t="s">
        <v>466</v>
      </c>
      <c r="J25" s="174"/>
      <c r="K25" s="261"/>
      <c r="L25" s="129">
        <f t="shared" si="0"/>
        <v>0</v>
      </c>
      <c r="M25" s="129">
        <f t="shared" si="1"/>
        <v>0</v>
      </c>
      <c r="N25" s="129">
        <f t="shared" si="2"/>
        <v>0</v>
      </c>
    </row>
    <row r="26" spans="2:14" ht="13.5">
      <c r="B26" s="240">
        <v>20</v>
      </c>
      <c r="C26" s="92" t="s">
        <v>436</v>
      </c>
      <c r="D26" s="275" t="s">
        <v>466</v>
      </c>
      <c r="E26" s="252" t="s">
        <v>1121</v>
      </c>
      <c r="F26" s="248" t="s">
        <v>436</v>
      </c>
      <c r="G26" s="279" t="s">
        <v>418</v>
      </c>
      <c r="H26" s="92" t="s">
        <v>436</v>
      </c>
      <c r="I26" s="279" t="s">
        <v>401</v>
      </c>
      <c r="J26" s="176"/>
      <c r="K26" s="262"/>
      <c r="L26" s="130">
        <f t="shared" si="0"/>
        <v>0</v>
      </c>
      <c r="M26" s="130">
        <f t="shared" si="1"/>
        <v>0</v>
      </c>
      <c r="N26" s="130">
        <f t="shared" si="2"/>
        <v>0</v>
      </c>
    </row>
    <row r="27" spans="2:14" ht="13.5">
      <c r="B27" s="240">
        <v>21</v>
      </c>
      <c r="C27" s="92" t="s">
        <v>436</v>
      </c>
      <c r="D27" s="275" t="s">
        <v>401</v>
      </c>
      <c r="E27" s="252" t="s">
        <v>1121</v>
      </c>
      <c r="F27" s="248" t="s">
        <v>436</v>
      </c>
      <c r="G27" s="279" t="s">
        <v>461</v>
      </c>
      <c r="H27" s="92" t="s">
        <v>437</v>
      </c>
      <c r="I27" s="279" t="s">
        <v>465</v>
      </c>
      <c r="J27" s="176"/>
      <c r="K27" s="262"/>
      <c r="L27" s="130">
        <f t="shared" si="0"/>
        <v>0</v>
      </c>
      <c r="M27" s="130">
        <f t="shared" si="1"/>
        <v>0</v>
      </c>
      <c r="N27" s="130">
        <f t="shared" si="2"/>
        <v>0</v>
      </c>
    </row>
    <row r="28" spans="2:14" ht="13.5">
      <c r="B28" s="241">
        <v>22</v>
      </c>
      <c r="C28" s="98" t="s">
        <v>437</v>
      </c>
      <c r="D28" s="276" t="s">
        <v>465</v>
      </c>
      <c r="E28" s="253" t="s">
        <v>1121</v>
      </c>
      <c r="F28" s="244" t="s">
        <v>437</v>
      </c>
      <c r="G28" s="280" t="s">
        <v>414</v>
      </c>
      <c r="H28" s="98" t="s">
        <v>437</v>
      </c>
      <c r="I28" s="280" t="s">
        <v>416</v>
      </c>
      <c r="J28" s="178"/>
      <c r="K28" s="263"/>
      <c r="L28" s="131">
        <f t="shared" si="0"/>
        <v>0</v>
      </c>
      <c r="M28" s="131">
        <f t="shared" si="1"/>
        <v>0</v>
      </c>
      <c r="N28" s="131">
        <f t="shared" si="2"/>
        <v>0</v>
      </c>
    </row>
    <row r="29" spans="2:14" ht="13.5">
      <c r="B29" s="239">
        <v>23</v>
      </c>
      <c r="C29" s="96" t="s">
        <v>437</v>
      </c>
      <c r="D29" s="274" t="s">
        <v>416</v>
      </c>
      <c r="E29" s="251" t="s">
        <v>1121</v>
      </c>
      <c r="F29" s="247" t="s">
        <v>437</v>
      </c>
      <c r="G29" s="278" t="s">
        <v>467</v>
      </c>
      <c r="H29" s="96" t="s">
        <v>437</v>
      </c>
      <c r="I29" s="278" t="s">
        <v>466</v>
      </c>
      <c r="J29" s="174"/>
      <c r="K29" s="261"/>
      <c r="L29" s="129">
        <f t="shared" si="0"/>
        <v>0</v>
      </c>
      <c r="M29" s="129">
        <f t="shared" si="1"/>
        <v>0</v>
      </c>
      <c r="N29" s="129">
        <f t="shared" si="2"/>
        <v>0</v>
      </c>
    </row>
    <row r="30" spans="2:14" ht="13.5">
      <c r="B30" s="240">
        <v>24</v>
      </c>
      <c r="C30" s="92" t="s">
        <v>437</v>
      </c>
      <c r="D30" s="275" t="s">
        <v>466</v>
      </c>
      <c r="E30" s="252" t="s">
        <v>1121</v>
      </c>
      <c r="F30" s="248" t="s">
        <v>437</v>
      </c>
      <c r="G30" s="279" t="s">
        <v>418</v>
      </c>
      <c r="H30" s="92" t="s">
        <v>437</v>
      </c>
      <c r="I30" s="279" t="s">
        <v>401</v>
      </c>
      <c r="J30" s="176"/>
      <c r="K30" s="262"/>
      <c r="L30" s="130">
        <f t="shared" si="0"/>
        <v>0</v>
      </c>
      <c r="M30" s="130">
        <f t="shared" si="1"/>
        <v>0</v>
      </c>
      <c r="N30" s="130">
        <f t="shared" si="2"/>
        <v>0</v>
      </c>
    </row>
    <row r="31" spans="2:14" ht="13.5">
      <c r="B31" s="240">
        <v>25</v>
      </c>
      <c r="C31" s="92" t="s">
        <v>437</v>
      </c>
      <c r="D31" s="275" t="s">
        <v>401</v>
      </c>
      <c r="E31" s="252" t="s">
        <v>1121</v>
      </c>
      <c r="F31" s="248" t="s">
        <v>437</v>
      </c>
      <c r="G31" s="279" t="s">
        <v>461</v>
      </c>
      <c r="H31" s="92" t="s">
        <v>438</v>
      </c>
      <c r="I31" s="279" t="s">
        <v>465</v>
      </c>
      <c r="J31" s="176"/>
      <c r="K31" s="262"/>
      <c r="L31" s="130">
        <f t="shared" si="0"/>
        <v>0</v>
      </c>
      <c r="M31" s="130">
        <f t="shared" si="1"/>
        <v>0</v>
      </c>
      <c r="N31" s="130">
        <f t="shared" si="2"/>
        <v>0</v>
      </c>
    </row>
    <row r="32" spans="2:14" ht="13.5">
      <c r="B32" s="241">
        <v>26</v>
      </c>
      <c r="C32" s="98" t="s">
        <v>438</v>
      </c>
      <c r="D32" s="276" t="s">
        <v>465</v>
      </c>
      <c r="E32" s="253" t="s">
        <v>1121</v>
      </c>
      <c r="F32" s="244" t="s">
        <v>438</v>
      </c>
      <c r="G32" s="280" t="s">
        <v>414</v>
      </c>
      <c r="H32" s="98" t="s">
        <v>438</v>
      </c>
      <c r="I32" s="280" t="s">
        <v>416</v>
      </c>
      <c r="J32" s="178"/>
      <c r="K32" s="263"/>
      <c r="L32" s="131">
        <f t="shared" si="0"/>
        <v>0</v>
      </c>
      <c r="M32" s="131">
        <f t="shared" si="1"/>
        <v>0</v>
      </c>
      <c r="N32" s="131">
        <f t="shared" si="2"/>
        <v>0</v>
      </c>
    </row>
    <row r="33" spans="2:14" ht="13.5">
      <c r="B33" s="239">
        <v>27</v>
      </c>
      <c r="C33" s="96" t="s">
        <v>438</v>
      </c>
      <c r="D33" s="274" t="s">
        <v>416</v>
      </c>
      <c r="E33" s="251" t="s">
        <v>1121</v>
      </c>
      <c r="F33" s="247" t="s">
        <v>438</v>
      </c>
      <c r="G33" s="278" t="s">
        <v>467</v>
      </c>
      <c r="H33" s="96" t="s">
        <v>438</v>
      </c>
      <c r="I33" s="278" t="s">
        <v>466</v>
      </c>
      <c r="J33" s="174"/>
      <c r="K33" s="261"/>
      <c r="L33" s="129">
        <f t="shared" si="0"/>
        <v>0</v>
      </c>
      <c r="M33" s="129">
        <f t="shared" si="1"/>
        <v>0</v>
      </c>
      <c r="N33" s="129">
        <f t="shared" si="2"/>
        <v>0</v>
      </c>
    </row>
    <row r="34" spans="2:14" ht="13.5">
      <c r="B34" s="240">
        <v>28</v>
      </c>
      <c r="C34" s="92" t="s">
        <v>438</v>
      </c>
      <c r="D34" s="275" t="s">
        <v>466</v>
      </c>
      <c r="E34" s="252" t="s">
        <v>1121</v>
      </c>
      <c r="F34" s="248" t="s">
        <v>438</v>
      </c>
      <c r="G34" s="279" t="s">
        <v>418</v>
      </c>
      <c r="H34" s="92" t="s">
        <v>438</v>
      </c>
      <c r="I34" s="279" t="s">
        <v>401</v>
      </c>
      <c r="J34" s="176"/>
      <c r="K34" s="262"/>
      <c r="L34" s="130">
        <f t="shared" si="0"/>
        <v>0</v>
      </c>
      <c r="M34" s="130">
        <f t="shared" si="1"/>
        <v>0</v>
      </c>
      <c r="N34" s="130">
        <f t="shared" si="2"/>
        <v>0</v>
      </c>
    </row>
    <row r="35" spans="2:14" ht="13.5">
      <c r="B35" s="240">
        <v>29</v>
      </c>
      <c r="C35" s="92" t="s">
        <v>438</v>
      </c>
      <c r="D35" s="275" t="s">
        <v>401</v>
      </c>
      <c r="E35" s="252" t="s">
        <v>1121</v>
      </c>
      <c r="F35" s="248" t="s">
        <v>438</v>
      </c>
      <c r="G35" s="279" t="s">
        <v>461</v>
      </c>
      <c r="H35" s="92" t="s">
        <v>439</v>
      </c>
      <c r="I35" s="279" t="s">
        <v>465</v>
      </c>
      <c r="J35" s="176"/>
      <c r="K35" s="262"/>
      <c r="L35" s="130">
        <f t="shared" si="0"/>
        <v>0</v>
      </c>
      <c r="M35" s="130">
        <f t="shared" si="1"/>
        <v>0</v>
      </c>
      <c r="N35" s="130">
        <f t="shared" si="2"/>
        <v>0</v>
      </c>
    </row>
    <row r="36" spans="2:14" ht="13.5">
      <c r="B36" s="241">
        <v>30</v>
      </c>
      <c r="C36" s="98" t="s">
        <v>439</v>
      </c>
      <c r="D36" s="276" t="s">
        <v>465</v>
      </c>
      <c r="E36" s="253" t="s">
        <v>1121</v>
      </c>
      <c r="F36" s="244" t="s">
        <v>439</v>
      </c>
      <c r="G36" s="280" t="s">
        <v>414</v>
      </c>
      <c r="H36" s="98" t="s">
        <v>439</v>
      </c>
      <c r="I36" s="280" t="s">
        <v>416</v>
      </c>
      <c r="J36" s="178"/>
      <c r="K36" s="263"/>
      <c r="L36" s="131">
        <f t="shared" si="0"/>
        <v>0</v>
      </c>
      <c r="M36" s="131">
        <f t="shared" si="1"/>
        <v>0</v>
      </c>
      <c r="N36" s="131">
        <f t="shared" si="2"/>
        <v>0</v>
      </c>
    </row>
    <row r="37" spans="2:14" ht="13.5">
      <c r="B37" s="239">
        <v>31</v>
      </c>
      <c r="C37" s="96" t="s">
        <v>439</v>
      </c>
      <c r="D37" s="274" t="s">
        <v>416</v>
      </c>
      <c r="E37" s="251" t="s">
        <v>1121</v>
      </c>
      <c r="F37" s="247" t="s">
        <v>439</v>
      </c>
      <c r="G37" s="278" t="s">
        <v>467</v>
      </c>
      <c r="H37" s="96" t="s">
        <v>439</v>
      </c>
      <c r="I37" s="278" t="s">
        <v>466</v>
      </c>
      <c r="J37" s="174"/>
      <c r="K37" s="261"/>
      <c r="L37" s="129">
        <f t="shared" si="0"/>
        <v>0</v>
      </c>
      <c r="M37" s="129">
        <f t="shared" si="1"/>
        <v>0</v>
      </c>
      <c r="N37" s="129">
        <f t="shared" si="2"/>
        <v>0</v>
      </c>
    </row>
    <row r="38" spans="2:14" ht="13.5">
      <c r="B38" s="240">
        <v>32</v>
      </c>
      <c r="C38" s="92" t="s">
        <v>439</v>
      </c>
      <c r="D38" s="275" t="s">
        <v>466</v>
      </c>
      <c r="E38" s="252" t="s">
        <v>1121</v>
      </c>
      <c r="F38" s="248" t="s">
        <v>439</v>
      </c>
      <c r="G38" s="279" t="s">
        <v>418</v>
      </c>
      <c r="H38" s="92" t="s">
        <v>439</v>
      </c>
      <c r="I38" s="279" t="s">
        <v>401</v>
      </c>
      <c r="J38" s="176"/>
      <c r="K38" s="262"/>
      <c r="L38" s="130">
        <f t="shared" si="0"/>
        <v>0</v>
      </c>
      <c r="M38" s="130">
        <f t="shared" si="1"/>
        <v>0</v>
      </c>
      <c r="N38" s="130">
        <f t="shared" si="2"/>
        <v>0</v>
      </c>
    </row>
    <row r="39" spans="2:14" ht="13.5">
      <c r="B39" s="240">
        <v>33</v>
      </c>
      <c r="C39" s="92" t="s">
        <v>439</v>
      </c>
      <c r="D39" s="275" t="s">
        <v>401</v>
      </c>
      <c r="E39" s="252" t="s">
        <v>1121</v>
      </c>
      <c r="F39" s="248" t="s">
        <v>439</v>
      </c>
      <c r="G39" s="279" t="s">
        <v>461</v>
      </c>
      <c r="H39" s="92" t="s">
        <v>440</v>
      </c>
      <c r="I39" s="279" t="s">
        <v>465</v>
      </c>
      <c r="J39" s="176"/>
      <c r="K39" s="262"/>
      <c r="L39" s="130">
        <f t="shared" si="0"/>
        <v>0</v>
      </c>
      <c r="M39" s="130">
        <f t="shared" si="1"/>
        <v>0</v>
      </c>
      <c r="N39" s="130">
        <f t="shared" si="2"/>
        <v>0</v>
      </c>
    </row>
    <row r="40" spans="2:14" ht="13.5">
      <c r="B40" s="241">
        <v>34</v>
      </c>
      <c r="C40" s="98" t="s">
        <v>440</v>
      </c>
      <c r="D40" s="276" t="s">
        <v>465</v>
      </c>
      <c r="E40" s="253" t="s">
        <v>1121</v>
      </c>
      <c r="F40" s="244" t="s">
        <v>440</v>
      </c>
      <c r="G40" s="280" t="s">
        <v>414</v>
      </c>
      <c r="H40" s="98" t="s">
        <v>440</v>
      </c>
      <c r="I40" s="280" t="s">
        <v>416</v>
      </c>
      <c r="J40" s="178"/>
      <c r="K40" s="263"/>
      <c r="L40" s="131">
        <f t="shared" si="0"/>
        <v>0</v>
      </c>
      <c r="M40" s="131">
        <f t="shared" si="1"/>
        <v>0</v>
      </c>
      <c r="N40" s="131">
        <f t="shared" si="2"/>
        <v>0</v>
      </c>
    </row>
    <row r="41" spans="2:14" ht="13.5">
      <c r="B41" s="239">
        <v>35</v>
      </c>
      <c r="C41" s="96" t="s">
        <v>440</v>
      </c>
      <c r="D41" s="274" t="s">
        <v>416</v>
      </c>
      <c r="E41" s="251" t="s">
        <v>1121</v>
      </c>
      <c r="F41" s="247" t="s">
        <v>440</v>
      </c>
      <c r="G41" s="278" t="s">
        <v>467</v>
      </c>
      <c r="H41" s="96" t="s">
        <v>440</v>
      </c>
      <c r="I41" s="278" t="s">
        <v>466</v>
      </c>
      <c r="J41" s="174"/>
      <c r="K41" s="261"/>
      <c r="L41" s="129">
        <f t="shared" si="0"/>
        <v>0</v>
      </c>
      <c r="M41" s="129">
        <f t="shared" si="1"/>
        <v>0</v>
      </c>
      <c r="N41" s="129">
        <f t="shared" si="2"/>
        <v>0</v>
      </c>
    </row>
    <row r="42" spans="2:14" ht="13.5">
      <c r="B42" s="240">
        <v>36</v>
      </c>
      <c r="C42" s="92" t="s">
        <v>440</v>
      </c>
      <c r="D42" s="275" t="s">
        <v>466</v>
      </c>
      <c r="E42" s="252" t="s">
        <v>1121</v>
      </c>
      <c r="F42" s="248" t="s">
        <v>440</v>
      </c>
      <c r="G42" s="279" t="s">
        <v>418</v>
      </c>
      <c r="H42" s="92" t="s">
        <v>440</v>
      </c>
      <c r="I42" s="279" t="s">
        <v>401</v>
      </c>
      <c r="J42" s="176"/>
      <c r="K42" s="262"/>
      <c r="L42" s="130">
        <f t="shared" si="0"/>
        <v>0</v>
      </c>
      <c r="M42" s="130">
        <f t="shared" si="1"/>
        <v>0</v>
      </c>
      <c r="N42" s="130">
        <f t="shared" si="2"/>
        <v>0</v>
      </c>
    </row>
    <row r="43" spans="2:14" ht="13.5">
      <c r="B43" s="240">
        <v>37</v>
      </c>
      <c r="C43" s="92" t="s">
        <v>440</v>
      </c>
      <c r="D43" s="275" t="s">
        <v>401</v>
      </c>
      <c r="E43" s="252" t="s">
        <v>1121</v>
      </c>
      <c r="F43" s="248" t="s">
        <v>440</v>
      </c>
      <c r="G43" s="279" t="s">
        <v>461</v>
      </c>
      <c r="H43" s="92" t="s">
        <v>441</v>
      </c>
      <c r="I43" s="279" t="s">
        <v>465</v>
      </c>
      <c r="J43" s="176"/>
      <c r="K43" s="262"/>
      <c r="L43" s="130">
        <f t="shared" si="0"/>
        <v>0</v>
      </c>
      <c r="M43" s="130">
        <f t="shared" si="1"/>
        <v>0</v>
      </c>
      <c r="N43" s="130">
        <f t="shared" si="2"/>
        <v>0</v>
      </c>
    </row>
    <row r="44" spans="2:14" ht="13.5">
      <c r="B44" s="241">
        <v>38</v>
      </c>
      <c r="C44" s="98" t="s">
        <v>441</v>
      </c>
      <c r="D44" s="276" t="s">
        <v>465</v>
      </c>
      <c r="E44" s="253" t="s">
        <v>1121</v>
      </c>
      <c r="F44" s="244" t="s">
        <v>441</v>
      </c>
      <c r="G44" s="280" t="s">
        <v>414</v>
      </c>
      <c r="H44" s="98" t="s">
        <v>441</v>
      </c>
      <c r="I44" s="280" t="s">
        <v>416</v>
      </c>
      <c r="J44" s="178"/>
      <c r="K44" s="263"/>
      <c r="L44" s="131">
        <f t="shared" si="0"/>
        <v>0</v>
      </c>
      <c r="M44" s="131">
        <f t="shared" si="1"/>
        <v>0</v>
      </c>
      <c r="N44" s="131">
        <f t="shared" si="2"/>
        <v>0</v>
      </c>
    </row>
    <row r="45" spans="2:14" ht="13.5">
      <c r="B45" s="239">
        <v>39</v>
      </c>
      <c r="C45" s="96" t="s">
        <v>441</v>
      </c>
      <c r="D45" s="274" t="s">
        <v>416</v>
      </c>
      <c r="E45" s="251" t="s">
        <v>1121</v>
      </c>
      <c r="F45" s="247" t="s">
        <v>441</v>
      </c>
      <c r="G45" s="278" t="s">
        <v>467</v>
      </c>
      <c r="H45" s="96" t="s">
        <v>441</v>
      </c>
      <c r="I45" s="278" t="s">
        <v>466</v>
      </c>
      <c r="J45" s="174"/>
      <c r="K45" s="261"/>
      <c r="L45" s="129">
        <f t="shared" si="0"/>
        <v>0</v>
      </c>
      <c r="M45" s="129">
        <f t="shared" si="1"/>
        <v>0</v>
      </c>
      <c r="N45" s="129">
        <f t="shared" si="2"/>
        <v>0</v>
      </c>
    </row>
    <row r="46" spans="2:14" ht="13.5">
      <c r="B46" s="240">
        <v>40</v>
      </c>
      <c r="C46" s="92" t="s">
        <v>441</v>
      </c>
      <c r="D46" s="275" t="s">
        <v>466</v>
      </c>
      <c r="E46" s="252" t="s">
        <v>1121</v>
      </c>
      <c r="F46" s="248" t="s">
        <v>441</v>
      </c>
      <c r="G46" s="279" t="s">
        <v>418</v>
      </c>
      <c r="H46" s="92" t="s">
        <v>441</v>
      </c>
      <c r="I46" s="279" t="s">
        <v>401</v>
      </c>
      <c r="J46" s="176"/>
      <c r="K46" s="262"/>
      <c r="L46" s="130">
        <f t="shared" si="0"/>
        <v>0</v>
      </c>
      <c r="M46" s="130">
        <f t="shared" si="1"/>
        <v>0</v>
      </c>
      <c r="N46" s="130">
        <f t="shared" si="2"/>
        <v>0</v>
      </c>
    </row>
    <row r="47" spans="2:14" ht="13.5">
      <c r="B47" s="240">
        <v>41</v>
      </c>
      <c r="C47" s="92" t="s">
        <v>441</v>
      </c>
      <c r="D47" s="275" t="s">
        <v>401</v>
      </c>
      <c r="E47" s="252" t="s">
        <v>1121</v>
      </c>
      <c r="F47" s="248" t="s">
        <v>441</v>
      </c>
      <c r="G47" s="279" t="s">
        <v>461</v>
      </c>
      <c r="H47" s="92" t="s">
        <v>442</v>
      </c>
      <c r="I47" s="279" t="s">
        <v>465</v>
      </c>
      <c r="J47" s="176"/>
      <c r="K47" s="262"/>
      <c r="L47" s="130">
        <f t="shared" si="0"/>
        <v>0</v>
      </c>
      <c r="M47" s="130">
        <f t="shared" si="1"/>
        <v>0</v>
      </c>
      <c r="N47" s="130">
        <f t="shared" si="2"/>
        <v>0</v>
      </c>
    </row>
    <row r="48" spans="2:14" ht="13.5">
      <c r="B48" s="241">
        <v>42</v>
      </c>
      <c r="C48" s="98" t="s">
        <v>442</v>
      </c>
      <c r="D48" s="276" t="s">
        <v>465</v>
      </c>
      <c r="E48" s="253" t="s">
        <v>1121</v>
      </c>
      <c r="F48" s="244" t="s">
        <v>442</v>
      </c>
      <c r="G48" s="280" t="s">
        <v>414</v>
      </c>
      <c r="H48" s="98" t="s">
        <v>442</v>
      </c>
      <c r="I48" s="280" t="s">
        <v>416</v>
      </c>
      <c r="J48" s="178"/>
      <c r="K48" s="263"/>
      <c r="L48" s="131">
        <f t="shared" si="0"/>
        <v>0</v>
      </c>
      <c r="M48" s="131">
        <f t="shared" si="1"/>
        <v>0</v>
      </c>
      <c r="N48" s="131">
        <f t="shared" si="2"/>
        <v>0</v>
      </c>
    </row>
    <row r="49" spans="2:14" ht="13.5">
      <c r="B49" s="239">
        <v>43</v>
      </c>
      <c r="C49" s="96" t="s">
        <v>442</v>
      </c>
      <c r="D49" s="274" t="s">
        <v>416</v>
      </c>
      <c r="E49" s="251" t="s">
        <v>1121</v>
      </c>
      <c r="F49" s="247" t="s">
        <v>442</v>
      </c>
      <c r="G49" s="278" t="s">
        <v>467</v>
      </c>
      <c r="H49" s="96" t="s">
        <v>442</v>
      </c>
      <c r="I49" s="278" t="s">
        <v>466</v>
      </c>
      <c r="J49" s="174"/>
      <c r="K49" s="261"/>
      <c r="L49" s="129">
        <f t="shared" si="0"/>
        <v>0</v>
      </c>
      <c r="M49" s="129">
        <f t="shared" si="1"/>
        <v>0</v>
      </c>
      <c r="N49" s="129">
        <f t="shared" si="2"/>
        <v>0</v>
      </c>
    </row>
    <row r="50" spans="2:14" ht="13.5">
      <c r="B50" s="240">
        <v>44</v>
      </c>
      <c r="C50" s="92" t="s">
        <v>442</v>
      </c>
      <c r="D50" s="275" t="s">
        <v>466</v>
      </c>
      <c r="E50" s="252" t="s">
        <v>1121</v>
      </c>
      <c r="F50" s="248" t="s">
        <v>442</v>
      </c>
      <c r="G50" s="279" t="s">
        <v>418</v>
      </c>
      <c r="H50" s="92" t="s">
        <v>442</v>
      </c>
      <c r="I50" s="279" t="s">
        <v>401</v>
      </c>
      <c r="J50" s="176"/>
      <c r="K50" s="262"/>
      <c r="L50" s="130">
        <f t="shared" si="0"/>
        <v>0</v>
      </c>
      <c r="M50" s="130">
        <f t="shared" si="1"/>
        <v>0</v>
      </c>
      <c r="N50" s="130">
        <f t="shared" si="2"/>
        <v>0</v>
      </c>
    </row>
    <row r="51" spans="2:14" ht="13.5">
      <c r="B51" s="240">
        <v>45</v>
      </c>
      <c r="C51" s="92" t="s">
        <v>442</v>
      </c>
      <c r="D51" s="275" t="s">
        <v>401</v>
      </c>
      <c r="E51" s="252" t="s">
        <v>1121</v>
      </c>
      <c r="F51" s="248" t="s">
        <v>442</v>
      </c>
      <c r="G51" s="279" t="s">
        <v>461</v>
      </c>
      <c r="H51" s="92" t="s">
        <v>443</v>
      </c>
      <c r="I51" s="279" t="s">
        <v>465</v>
      </c>
      <c r="J51" s="176"/>
      <c r="K51" s="262"/>
      <c r="L51" s="130">
        <f t="shared" si="0"/>
        <v>0</v>
      </c>
      <c r="M51" s="130">
        <f t="shared" si="1"/>
        <v>0</v>
      </c>
      <c r="N51" s="130">
        <f t="shared" si="2"/>
        <v>0</v>
      </c>
    </row>
    <row r="52" spans="2:14" ht="13.5">
      <c r="B52" s="241">
        <v>46</v>
      </c>
      <c r="C52" s="98" t="s">
        <v>443</v>
      </c>
      <c r="D52" s="276" t="s">
        <v>465</v>
      </c>
      <c r="E52" s="253" t="s">
        <v>1121</v>
      </c>
      <c r="F52" s="244" t="s">
        <v>443</v>
      </c>
      <c r="G52" s="280" t="s">
        <v>414</v>
      </c>
      <c r="H52" s="98" t="s">
        <v>443</v>
      </c>
      <c r="I52" s="280" t="s">
        <v>416</v>
      </c>
      <c r="J52" s="178"/>
      <c r="K52" s="263"/>
      <c r="L52" s="131">
        <f t="shared" si="0"/>
        <v>0</v>
      </c>
      <c r="M52" s="131">
        <f t="shared" si="1"/>
        <v>0</v>
      </c>
      <c r="N52" s="131">
        <f t="shared" si="2"/>
        <v>0</v>
      </c>
    </row>
    <row r="53" spans="2:14" ht="13.5">
      <c r="B53" s="239">
        <v>47</v>
      </c>
      <c r="C53" s="96" t="s">
        <v>443</v>
      </c>
      <c r="D53" s="274" t="s">
        <v>416</v>
      </c>
      <c r="E53" s="251" t="s">
        <v>1121</v>
      </c>
      <c r="F53" s="247" t="s">
        <v>443</v>
      </c>
      <c r="G53" s="278" t="s">
        <v>467</v>
      </c>
      <c r="H53" s="96" t="s">
        <v>443</v>
      </c>
      <c r="I53" s="278" t="s">
        <v>466</v>
      </c>
      <c r="J53" s="174"/>
      <c r="K53" s="261"/>
      <c r="L53" s="129">
        <f t="shared" si="0"/>
        <v>0</v>
      </c>
      <c r="M53" s="129">
        <f t="shared" si="1"/>
        <v>0</v>
      </c>
      <c r="N53" s="129">
        <f t="shared" si="2"/>
        <v>0</v>
      </c>
    </row>
    <row r="54" spans="2:14" ht="13.5">
      <c r="B54" s="240">
        <v>48</v>
      </c>
      <c r="C54" s="92" t="s">
        <v>443</v>
      </c>
      <c r="D54" s="275" t="s">
        <v>466</v>
      </c>
      <c r="E54" s="252" t="s">
        <v>1121</v>
      </c>
      <c r="F54" s="248" t="s">
        <v>443</v>
      </c>
      <c r="G54" s="279" t="s">
        <v>418</v>
      </c>
      <c r="H54" s="92" t="s">
        <v>443</v>
      </c>
      <c r="I54" s="279" t="s">
        <v>401</v>
      </c>
      <c r="J54" s="176"/>
      <c r="K54" s="262"/>
      <c r="L54" s="130">
        <f t="shared" si="0"/>
        <v>0</v>
      </c>
      <c r="M54" s="130">
        <f t="shared" si="1"/>
        <v>0</v>
      </c>
      <c r="N54" s="130">
        <f t="shared" si="2"/>
        <v>0</v>
      </c>
    </row>
    <row r="55" spans="2:14" ht="13.5">
      <c r="B55" s="240">
        <v>49</v>
      </c>
      <c r="C55" s="92" t="s">
        <v>443</v>
      </c>
      <c r="D55" s="275" t="s">
        <v>401</v>
      </c>
      <c r="E55" s="252" t="s">
        <v>1121</v>
      </c>
      <c r="F55" s="248" t="s">
        <v>443</v>
      </c>
      <c r="G55" s="279" t="s">
        <v>461</v>
      </c>
      <c r="H55" s="92" t="s">
        <v>444</v>
      </c>
      <c r="I55" s="279" t="s">
        <v>465</v>
      </c>
      <c r="J55" s="176"/>
      <c r="K55" s="262"/>
      <c r="L55" s="130">
        <f t="shared" si="0"/>
        <v>0</v>
      </c>
      <c r="M55" s="130">
        <f t="shared" si="1"/>
        <v>0</v>
      </c>
      <c r="N55" s="130">
        <f t="shared" si="2"/>
        <v>0</v>
      </c>
    </row>
    <row r="56" spans="2:14" ht="13.5">
      <c r="B56" s="241">
        <v>50</v>
      </c>
      <c r="C56" s="98" t="s">
        <v>444</v>
      </c>
      <c r="D56" s="276" t="s">
        <v>465</v>
      </c>
      <c r="E56" s="253" t="s">
        <v>1121</v>
      </c>
      <c r="F56" s="244" t="s">
        <v>444</v>
      </c>
      <c r="G56" s="280" t="s">
        <v>414</v>
      </c>
      <c r="H56" s="98" t="s">
        <v>444</v>
      </c>
      <c r="I56" s="280" t="s">
        <v>416</v>
      </c>
      <c r="J56" s="178"/>
      <c r="K56" s="263"/>
      <c r="L56" s="131">
        <f t="shared" si="0"/>
        <v>0</v>
      </c>
      <c r="M56" s="131">
        <f t="shared" si="1"/>
        <v>0</v>
      </c>
      <c r="N56" s="131">
        <f t="shared" si="2"/>
        <v>0</v>
      </c>
    </row>
    <row r="57" spans="2:14" ht="13.5">
      <c r="B57" s="239">
        <v>51</v>
      </c>
      <c r="C57" s="96" t="s">
        <v>444</v>
      </c>
      <c r="D57" s="274" t="s">
        <v>416</v>
      </c>
      <c r="E57" s="251" t="s">
        <v>1121</v>
      </c>
      <c r="F57" s="247" t="s">
        <v>444</v>
      </c>
      <c r="G57" s="278" t="s">
        <v>467</v>
      </c>
      <c r="H57" s="96" t="s">
        <v>444</v>
      </c>
      <c r="I57" s="278" t="s">
        <v>466</v>
      </c>
      <c r="J57" s="174"/>
      <c r="K57" s="261"/>
      <c r="L57" s="129">
        <f t="shared" si="0"/>
        <v>0</v>
      </c>
      <c r="M57" s="129">
        <f t="shared" si="1"/>
        <v>0</v>
      </c>
      <c r="N57" s="129">
        <f t="shared" si="2"/>
        <v>0</v>
      </c>
    </row>
    <row r="58" spans="2:14" ht="13.5">
      <c r="B58" s="240">
        <v>52</v>
      </c>
      <c r="C58" s="92" t="s">
        <v>444</v>
      </c>
      <c r="D58" s="275" t="s">
        <v>466</v>
      </c>
      <c r="E58" s="252" t="s">
        <v>1121</v>
      </c>
      <c r="F58" s="248" t="s">
        <v>444</v>
      </c>
      <c r="G58" s="279" t="s">
        <v>418</v>
      </c>
      <c r="H58" s="92" t="s">
        <v>444</v>
      </c>
      <c r="I58" s="279" t="s">
        <v>401</v>
      </c>
      <c r="J58" s="176"/>
      <c r="K58" s="262"/>
      <c r="L58" s="130">
        <f t="shared" si="0"/>
        <v>0</v>
      </c>
      <c r="M58" s="130">
        <f t="shared" si="1"/>
        <v>0</v>
      </c>
      <c r="N58" s="130">
        <f t="shared" si="2"/>
        <v>0</v>
      </c>
    </row>
    <row r="59" spans="2:14" ht="13.5">
      <c r="B59" s="240">
        <v>53</v>
      </c>
      <c r="C59" s="92" t="s">
        <v>444</v>
      </c>
      <c r="D59" s="275" t="s">
        <v>401</v>
      </c>
      <c r="E59" s="252" t="s">
        <v>1121</v>
      </c>
      <c r="F59" s="248" t="s">
        <v>444</v>
      </c>
      <c r="G59" s="279" t="s">
        <v>461</v>
      </c>
      <c r="H59" s="92" t="s">
        <v>445</v>
      </c>
      <c r="I59" s="279" t="s">
        <v>465</v>
      </c>
      <c r="J59" s="176"/>
      <c r="K59" s="262"/>
      <c r="L59" s="130">
        <f t="shared" si="0"/>
        <v>0</v>
      </c>
      <c r="M59" s="130">
        <f t="shared" si="1"/>
        <v>0</v>
      </c>
      <c r="N59" s="130">
        <f t="shared" si="2"/>
        <v>0</v>
      </c>
    </row>
    <row r="60" spans="2:14" ht="13.5">
      <c r="B60" s="241">
        <v>54</v>
      </c>
      <c r="C60" s="98" t="s">
        <v>445</v>
      </c>
      <c r="D60" s="276" t="s">
        <v>465</v>
      </c>
      <c r="E60" s="253" t="s">
        <v>1121</v>
      </c>
      <c r="F60" s="244" t="s">
        <v>445</v>
      </c>
      <c r="G60" s="280" t="s">
        <v>414</v>
      </c>
      <c r="H60" s="98" t="s">
        <v>445</v>
      </c>
      <c r="I60" s="280" t="s">
        <v>416</v>
      </c>
      <c r="J60" s="178"/>
      <c r="K60" s="263"/>
      <c r="L60" s="131">
        <f t="shared" si="0"/>
        <v>0</v>
      </c>
      <c r="M60" s="131">
        <f t="shared" si="1"/>
        <v>0</v>
      </c>
      <c r="N60" s="131">
        <f t="shared" si="2"/>
        <v>0</v>
      </c>
    </row>
    <row r="61" spans="2:14" ht="13.5">
      <c r="B61" s="239">
        <v>55</v>
      </c>
      <c r="C61" s="96" t="s">
        <v>445</v>
      </c>
      <c r="D61" s="274" t="s">
        <v>416</v>
      </c>
      <c r="E61" s="251" t="s">
        <v>1121</v>
      </c>
      <c r="F61" s="247" t="s">
        <v>445</v>
      </c>
      <c r="G61" s="278" t="s">
        <v>467</v>
      </c>
      <c r="H61" s="96" t="s">
        <v>445</v>
      </c>
      <c r="I61" s="278" t="s">
        <v>466</v>
      </c>
      <c r="J61" s="174"/>
      <c r="K61" s="261"/>
      <c r="L61" s="129">
        <f t="shared" si="0"/>
        <v>0</v>
      </c>
      <c r="M61" s="129">
        <f t="shared" si="1"/>
        <v>0</v>
      </c>
      <c r="N61" s="129">
        <f t="shared" si="2"/>
        <v>0</v>
      </c>
    </row>
    <row r="62" spans="2:14" ht="13.5">
      <c r="B62" s="240">
        <v>56</v>
      </c>
      <c r="C62" s="92" t="s">
        <v>445</v>
      </c>
      <c r="D62" s="275" t="s">
        <v>466</v>
      </c>
      <c r="E62" s="252" t="s">
        <v>1121</v>
      </c>
      <c r="F62" s="248" t="s">
        <v>445</v>
      </c>
      <c r="G62" s="279" t="s">
        <v>418</v>
      </c>
      <c r="H62" s="92" t="s">
        <v>445</v>
      </c>
      <c r="I62" s="279" t="s">
        <v>401</v>
      </c>
      <c r="J62" s="176"/>
      <c r="K62" s="262"/>
      <c r="L62" s="130">
        <f t="shared" si="0"/>
        <v>0</v>
      </c>
      <c r="M62" s="130">
        <f t="shared" si="1"/>
        <v>0</v>
      </c>
      <c r="N62" s="130">
        <f t="shared" si="2"/>
        <v>0</v>
      </c>
    </row>
    <row r="63" spans="2:14" ht="13.5">
      <c r="B63" s="240">
        <v>57</v>
      </c>
      <c r="C63" s="92" t="s">
        <v>445</v>
      </c>
      <c r="D63" s="275" t="s">
        <v>401</v>
      </c>
      <c r="E63" s="252" t="s">
        <v>1121</v>
      </c>
      <c r="F63" s="248" t="s">
        <v>445</v>
      </c>
      <c r="G63" s="279" t="s">
        <v>461</v>
      </c>
      <c r="H63" s="92" t="s">
        <v>446</v>
      </c>
      <c r="I63" s="279" t="s">
        <v>465</v>
      </c>
      <c r="J63" s="176"/>
      <c r="K63" s="262"/>
      <c r="L63" s="130">
        <f t="shared" si="0"/>
        <v>0</v>
      </c>
      <c r="M63" s="130">
        <f t="shared" si="1"/>
        <v>0</v>
      </c>
      <c r="N63" s="130">
        <f t="shared" si="2"/>
        <v>0</v>
      </c>
    </row>
    <row r="64" spans="2:14" ht="14.25" thickBot="1">
      <c r="B64" s="257">
        <v>58</v>
      </c>
      <c r="C64" s="94" t="s">
        <v>446</v>
      </c>
      <c r="D64" s="277" t="s">
        <v>465</v>
      </c>
      <c r="E64" s="259" t="s">
        <v>1121</v>
      </c>
      <c r="F64" s="258" t="s">
        <v>446</v>
      </c>
      <c r="G64" s="281" t="s">
        <v>413</v>
      </c>
      <c r="H64" s="94" t="s">
        <v>446</v>
      </c>
      <c r="I64" s="281" t="s">
        <v>415</v>
      </c>
      <c r="J64" s="264"/>
      <c r="K64" s="265"/>
      <c r="L64" s="211">
        <f t="shared" si="0"/>
        <v>0</v>
      </c>
      <c r="M64" s="211">
        <f t="shared" si="1"/>
        <v>0</v>
      </c>
      <c r="N64" s="211">
        <f t="shared" si="2"/>
        <v>0</v>
      </c>
    </row>
    <row r="65" spans="2:14" ht="14.25" thickBot="1">
      <c r="B65" s="742" t="s">
        <v>310</v>
      </c>
      <c r="C65" s="742"/>
      <c r="D65" s="742"/>
      <c r="E65" s="742"/>
      <c r="F65" s="742"/>
      <c r="G65" s="742"/>
      <c r="H65" s="742"/>
      <c r="I65" s="742"/>
      <c r="J65" s="156">
        <f>SUM(J7:J64)</f>
        <v>0</v>
      </c>
      <c r="K65" s="156">
        <f t="shared" ref="K65:N65" si="3">SUM(K7:K64)</f>
        <v>0</v>
      </c>
      <c r="L65" s="156">
        <f t="shared" si="3"/>
        <v>0</v>
      </c>
      <c r="M65" s="156">
        <f t="shared" si="3"/>
        <v>0</v>
      </c>
      <c r="N65" s="156">
        <f t="shared" si="3"/>
        <v>0</v>
      </c>
    </row>
    <row r="66" spans="2:14">
      <c r="B66" s="1" t="s">
        <v>451</v>
      </c>
    </row>
    <row r="67" spans="2:14">
      <c r="B67" s="1" t="s">
        <v>448</v>
      </c>
    </row>
    <row r="68" spans="2:14">
      <c r="B68" s="1" t="s">
        <v>450</v>
      </c>
    </row>
    <row r="69" spans="2:14">
      <c r="B69" s="1" t="s">
        <v>500</v>
      </c>
    </row>
    <row r="70" spans="2:14">
      <c r="B70" s="1" t="s">
        <v>806</v>
      </c>
    </row>
    <row r="71" spans="2:14">
      <c r="B71" s="1" t="s">
        <v>807</v>
      </c>
    </row>
    <row r="72" spans="2:14">
      <c r="B72" s="1" t="s">
        <v>487</v>
      </c>
    </row>
    <row r="74" spans="2:14">
      <c r="M74" s="3" t="s">
        <v>456</v>
      </c>
      <c r="N74" s="3"/>
    </row>
  </sheetData>
  <customSheetViews>
    <customSheetView guid="{1E432D73-D559-4735-96E9-E42C2997E3E5}" scale="85" showPageBreaks="1" showGridLines="0" printArea="1" view="pageBreakPreview">
      <selection activeCell="K13" sqref="K13"/>
      <pageMargins left="0.7" right="0.7" top="0.75" bottom="0.75" header="0.3" footer="0.3"/>
      <pageSetup paperSize="9" scale="75" orientation="portrait" horizontalDpi="300" verticalDpi="300" r:id="rId1"/>
    </customSheetView>
  </customSheetViews>
  <mergeCells count="9">
    <mergeCell ref="B65:I65"/>
    <mergeCell ref="L4:L5"/>
    <mergeCell ref="N4:N5"/>
    <mergeCell ref="M4:M6"/>
    <mergeCell ref="B1:N1"/>
    <mergeCell ref="B2:N2"/>
    <mergeCell ref="B4:B6"/>
    <mergeCell ref="C4:G6"/>
    <mergeCell ref="H4:I6"/>
  </mergeCells>
  <phoneticPr fontId="2"/>
  <pageMargins left="0.7" right="0.7" top="0.75" bottom="0.75" header="0.3" footer="0.3"/>
  <pageSetup paperSize="9" scale="75" orientation="portrait" horizontalDpi="300" verticalDpi="300"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1:Q73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7" width="12.7109375" style="1" customWidth="1"/>
    <col min="18" max="18" width="1.7109375" style="1" customWidth="1"/>
    <col min="19" max="16384" width="9.140625" style="1"/>
  </cols>
  <sheetData>
    <row r="1" spans="2:17">
      <c r="B1" s="628" t="s">
        <v>504</v>
      </c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</row>
    <row r="2" spans="2:17" ht="19.5">
      <c r="B2" s="629" t="s">
        <v>489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</row>
    <row r="3" spans="2:17">
      <c r="Q3" s="84" t="s">
        <v>43</v>
      </c>
    </row>
    <row r="4" spans="2:17">
      <c r="B4" s="687" t="s">
        <v>398</v>
      </c>
      <c r="C4" s="687" t="s">
        <v>399</v>
      </c>
      <c r="D4" s="687"/>
      <c r="E4" s="687"/>
      <c r="F4" s="687"/>
      <c r="G4" s="687"/>
      <c r="H4" s="687" t="s">
        <v>312</v>
      </c>
      <c r="I4" s="687"/>
      <c r="J4" s="158" t="s">
        <v>111</v>
      </c>
      <c r="K4" s="159" t="s">
        <v>495</v>
      </c>
      <c r="L4" s="159" t="s">
        <v>496</v>
      </c>
      <c r="M4" s="159" t="s">
        <v>497</v>
      </c>
      <c r="N4" s="160" t="s">
        <v>498</v>
      </c>
      <c r="O4" s="687" t="s">
        <v>310</v>
      </c>
      <c r="P4" s="743" t="s">
        <v>1122</v>
      </c>
      <c r="Q4" s="687" t="s">
        <v>310</v>
      </c>
    </row>
    <row r="5" spans="2:17">
      <c r="B5" s="697"/>
      <c r="C5" s="697"/>
      <c r="D5" s="697"/>
      <c r="E5" s="697"/>
      <c r="F5" s="697"/>
      <c r="G5" s="697"/>
      <c r="H5" s="697"/>
      <c r="I5" s="697"/>
      <c r="J5" s="163" t="s">
        <v>490</v>
      </c>
      <c r="K5" s="164" t="s">
        <v>491</v>
      </c>
      <c r="L5" s="164" t="s">
        <v>492</v>
      </c>
      <c r="M5" s="164" t="s">
        <v>493</v>
      </c>
      <c r="N5" s="165" t="s">
        <v>494</v>
      </c>
      <c r="O5" s="697"/>
      <c r="P5" s="697"/>
      <c r="Q5" s="697"/>
    </row>
    <row r="6" spans="2:17">
      <c r="B6" s="698"/>
      <c r="C6" s="698"/>
      <c r="D6" s="698"/>
      <c r="E6" s="698"/>
      <c r="F6" s="698"/>
      <c r="G6" s="698"/>
      <c r="H6" s="698"/>
      <c r="I6" s="698"/>
      <c r="J6" s="168" t="s">
        <v>408</v>
      </c>
      <c r="K6" s="169" t="s">
        <v>408</v>
      </c>
      <c r="L6" s="169" t="s">
        <v>408</v>
      </c>
      <c r="M6" s="169" t="s">
        <v>408</v>
      </c>
      <c r="N6" s="254" t="s">
        <v>408</v>
      </c>
      <c r="O6" s="90" t="s">
        <v>408</v>
      </c>
      <c r="P6" s="698"/>
      <c r="Q6" s="90" t="s">
        <v>410</v>
      </c>
    </row>
    <row r="7" spans="2:17" ht="13.5">
      <c r="B7" s="239">
        <v>1</v>
      </c>
      <c r="C7" s="355" t="s">
        <v>1119</v>
      </c>
      <c r="D7" s="274" t="s">
        <v>461</v>
      </c>
      <c r="E7" s="251" t="s">
        <v>403</v>
      </c>
      <c r="F7" s="247" t="s">
        <v>400</v>
      </c>
      <c r="G7" s="278" t="s">
        <v>461</v>
      </c>
      <c r="H7" s="96" t="s">
        <v>412</v>
      </c>
      <c r="I7" s="278" t="s">
        <v>465</v>
      </c>
      <c r="J7" s="174"/>
      <c r="K7" s="175"/>
      <c r="L7" s="175"/>
      <c r="M7" s="175"/>
      <c r="N7" s="282"/>
      <c r="O7" s="129">
        <f>SUM(J7:N7)</f>
        <v>0</v>
      </c>
      <c r="P7" s="129">
        <f>ROUNDDOWN(O7*8%,0)</f>
        <v>0</v>
      </c>
      <c r="Q7" s="129">
        <f>SUM(O7:P7)</f>
        <v>0</v>
      </c>
    </row>
    <row r="8" spans="2:17" ht="13.5">
      <c r="B8" s="241">
        <v>2</v>
      </c>
      <c r="C8" s="98" t="s">
        <v>411</v>
      </c>
      <c r="D8" s="276" t="s">
        <v>465</v>
      </c>
      <c r="E8" s="253" t="s">
        <v>403</v>
      </c>
      <c r="F8" s="244" t="s">
        <v>411</v>
      </c>
      <c r="G8" s="280" t="s">
        <v>414</v>
      </c>
      <c r="H8" s="98" t="s">
        <v>412</v>
      </c>
      <c r="I8" s="280" t="s">
        <v>416</v>
      </c>
      <c r="J8" s="178"/>
      <c r="K8" s="179"/>
      <c r="L8" s="179"/>
      <c r="M8" s="179"/>
      <c r="N8" s="263"/>
      <c r="O8" s="131">
        <f t="shared" ref="O8:O64" si="0">SUM(J8:N8)</f>
        <v>0</v>
      </c>
      <c r="P8" s="131">
        <f t="shared" ref="P8:P64" si="1">ROUNDDOWN(O8*8%,0)</f>
        <v>0</v>
      </c>
      <c r="Q8" s="131">
        <f t="shared" ref="Q8:Q64" si="2">SUM(O8:P8)</f>
        <v>0</v>
      </c>
    </row>
    <row r="9" spans="2:17" ht="13.5">
      <c r="B9" s="239">
        <v>3</v>
      </c>
      <c r="C9" s="96" t="s">
        <v>411</v>
      </c>
      <c r="D9" s="274" t="s">
        <v>416</v>
      </c>
      <c r="E9" s="251" t="s">
        <v>403</v>
      </c>
      <c r="F9" s="247" t="s">
        <v>411</v>
      </c>
      <c r="G9" s="278" t="s">
        <v>467</v>
      </c>
      <c r="H9" s="96" t="s">
        <v>1117</v>
      </c>
      <c r="I9" s="278" t="s">
        <v>466</v>
      </c>
      <c r="J9" s="174"/>
      <c r="K9" s="175"/>
      <c r="L9" s="175"/>
      <c r="M9" s="175"/>
      <c r="N9" s="261"/>
      <c r="O9" s="129">
        <f t="shared" si="0"/>
        <v>0</v>
      </c>
      <c r="P9" s="129">
        <f t="shared" si="1"/>
        <v>0</v>
      </c>
      <c r="Q9" s="129">
        <f t="shared" si="2"/>
        <v>0</v>
      </c>
    </row>
    <row r="10" spans="2:17" ht="13.5">
      <c r="B10" s="240">
        <v>4</v>
      </c>
      <c r="C10" s="92" t="s">
        <v>411</v>
      </c>
      <c r="D10" s="275" t="s">
        <v>466</v>
      </c>
      <c r="E10" s="252" t="s">
        <v>403</v>
      </c>
      <c r="F10" s="248" t="s">
        <v>411</v>
      </c>
      <c r="G10" s="279" t="s">
        <v>418</v>
      </c>
      <c r="H10" s="92" t="s">
        <v>1117</v>
      </c>
      <c r="I10" s="279" t="s">
        <v>468</v>
      </c>
      <c r="J10" s="176"/>
      <c r="K10" s="177"/>
      <c r="L10" s="177"/>
      <c r="M10" s="177"/>
      <c r="N10" s="262"/>
      <c r="O10" s="130">
        <f t="shared" si="0"/>
        <v>0</v>
      </c>
      <c r="P10" s="130">
        <f t="shared" si="1"/>
        <v>0</v>
      </c>
      <c r="Q10" s="130">
        <f t="shared" si="2"/>
        <v>0</v>
      </c>
    </row>
    <row r="11" spans="2:17" ht="13.5">
      <c r="B11" s="240">
        <v>5</v>
      </c>
      <c r="C11" s="92" t="s">
        <v>411</v>
      </c>
      <c r="D11" s="275" t="s">
        <v>468</v>
      </c>
      <c r="E11" s="252" t="s">
        <v>403</v>
      </c>
      <c r="F11" s="248" t="s">
        <v>411</v>
      </c>
      <c r="G11" s="279" t="s">
        <v>461</v>
      </c>
      <c r="H11" s="92" t="s">
        <v>1118</v>
      </c>
      <c r="I11" s="279" t="s">
        <v>465</v>
      </c>
      <c r="J11" s="176"/>
      <c r="K11" s="177"/>
      <c r="L11" s="177"/>
      <c r="M11" s="177"/>
      <c r="N11" s="262"/>
      <c r="O11" s="130">
        <f t="shared" si="0"/>
        <v>0</v>
      </c>
      <c r="P11" s="130">
        <f t="shared" si="1"/>
        <v>0</v>
      </c>
      <c r="Q11" s="130">
        <f t="shared" si="2"/>
        <v>0</v>
      </c>
    </row>
    <row r="12" spans="2:17" ht="13.5">
      <c r="B12" s="241">
        <v>6</v>
      </c>
      <c r="C12" s="98" t="s">
        <v>469</v>
      </c>
      <c r="D12" s="276" t="s">
        <v>465</v>
      </c>
      <c r="E12" s="253" t="s">
        <v>403</v>
      </c>
      <c r="F12" s="244" t="s">
        <v>469</v>
      </c>
      <c r="G12" s="280" t="s">
        <v>414</v>
      </c>
      <c r="H12" s="98" t="s">
        <v>1118</v>
      </c>
      <c r="I12" s="280" t="s">
        <v>416</v>
      </c>
      <c r="J12" s="178"/>
      <c r="K12" s="179"/>
      <c r="L12" s="179"/>
      <c r="M12" s="179"/>
      <c r="N12" s="263"/>
      <c r="O12" s="131">
        <f t="shared" si="0"/>
        <v>0</v>
      </c>
      <c r="P12" s="131">
        <f t="shared" si="1"/>
        <v>0</v>
      </c>
      <c r="Q12" s="131">
        <f t="shared" si="2"/>
        <v>0</v>
      </c>
    </row>
    <row r="13" spans="2:17" ht="13.5">
      <c r="B13" s="239">
        <v>7</v>
      </c>
      <c r="C13" s="96" t="s">
        <v>419</v>
      </c>
      <c r="D13" s="274" t="s">
        <v>416</v>
      </c>
      <c r="E13" s="251" t="s">
        <v>403</v>
      </c>
      <c r="F13" s="247" t="s">
        <v>419</v>
      </c>
      <c r="G13" s="278" t="s">
        <v>467</v>
      </c>
      <c r="H13" s="96" t="s">
        <v>419</v>
      </c>
      <c r="I13" s="278" t="s">
        <v>466</v>
      </c>
      <c r="J13" s="174"/>
      <c r="K13" s="175"/>
      <c r="L13" s="175"/>
      <c r="M13" s="175"/>
      <c r="N13" s="261"/>
      <c r="O13" s="129">
        <f t="shared" si="0"/>
        <v>0</v>
      </c>
      <c r="P13" s="129">
        <f t="shared" si="1"/>
        <v>0</v>
      </c>
      <c r="Q13" s="129">
        <f t="shared" si="2"/>
        <v>0</v>
      </c>
    </row>
    <row r="14" spans="2:17" ht="13.5">
      <c r="B14" s="240">
        <v>8</v>
      </c>
      <c r="C14" s="92" t="s">
        <v>419</v>
      </c>
      <c r="D14" s="275" t="s">
        <v>466</v>
      </c>
      <c r="E14" s="252" t="s">
        <v>403</v>
      </c>
      <c r="F14" s="248" t="s">
        <v>419</v>
      </c>
      <c r="G14" s="279" t="s">
        <v>418</v>
      </c>
      <c r="H14" s="92" t="s">
        <v>419</v>
      </c>
      <c r="I14" s="279" t="s">
        <v>468</v>
      </c>
      <c r="J14" s="176"/>
      <c r="K14" s="177"/>
      <c r="L14" s="177"/>
      <c r="M14" s="177"/>
      <c r="N14" s="262"/>
      <c r="O14" s="130">
        <f t="shared" si="0"/>
        <v>0</v>
      </c>
      <c r="P14" s="130">
        <f t="shared" si="1"/>
        <v>0</v>
      </c>
      <c r="Q14" s="130">
        <f t="shared" si="2"/>
        <v>0</v>
      </c>
    </row>
    <row r="15" spans="2:17" ht="13.5">
      <c r="B15" s="240">
        <v>9</v>
      </c>
      <c r="C15" s="92" t="s">
        <v>419</v>
      </c>
      <c r="D15" s="275" t="s">
        <v>468</v>
      </c>
      <c r="E15" s="252" t="s">
        <v>403</v>
      </c>
      <c r="F15" s="248" t="s">
        <v>419</v>
      </c>
      <c r="G15" s="279" t="s">
        <v>461</v>
      </c>
      <c r="H15" s="92" t="s">
        <v>1120</v>
      </c>
      <c r="I15" s="279" t="s">
        <v>465</v>
      </c>
      <c r="J15" s="176"/>
      <c r="K15" s="177"/>
      <c r="L15" s="177"/>
      <c r="M15" s="177"/>
      <c r="N15" s="262"/>
      <c r="O15" s="130">
        <f t="shared" si="0"/>
        <v>0</v>
      </c>
      <c r="P15" s="130">
        <f t="shared" si="1"/>
        <v>0</v>
      </c>
      <c r="Q15" s="130">
        <f t="shared" si="2"/>
        <v>0</v>
      </c>
    </row>
    <row r="16" spans="2:17" ht="13.5">
      <c r="B16" s="241">
        <v>10</v>
      </c>
      <c r="C16" s="98" t="s">
        <v>470</v>
      </c>
      <c r="D16" s="276" t="s">
        <v>465</v>
      </c>
      <c r="E16" s="253" t="s">
        <v>403</v>
      </c>
      <c r="F16" s="244" t="s">
        <v>470</v>
      </c>
      <c r="G16" s="280" t="s">
        <v>414</v>
      </c>
      <c r="H16" s="98" t="s">
        <v>1120</v>
      </c>
      <c r="I16" s="280" t="s">
        <v>416</v>
      </c>
      <c r="J16" s="178"/>
      <c r="K16" s="179"/>
      <c r="L16" s="179"/>
      <c r="M16" s="179"/>
      <c r="N16" s="263"/>
      <c r="O16" s="131">
        <f t="shared" si="0"/>
        <v>0</v>
      </c>
      <c r="P16" s="131">
        <f t="shared" si="1"/>
        <v>0</v>
      </c>
      <c r="Q16" s="131">
        <f t="shared" si="2"/>
        <v>0</v>
      </c>
    </row>
    <row r="17" spans="2:17" ht="13.5">
      <c r="B17" s="239">
        <v>11</v>
      </c>
      <c r="C17" s="96" t="s">
        <v>470</v>
      </c>
      <c r="D17" s="274" t="s">
        <v>416</v>
      </c>
      <c r="E17" s="251" t="s">
        <v>403</v>
      </c>
      <c r="F17" s="247" t="s">
        <v>470</v>
      </c>
      <c r="G17" s="278" t="s">
        <v>467</v>
      </c>
      <c r="H17" s="96" t="s">
        <v>434</v>
      </c>
      <c r="I17" s="278" t="s">
        <v>466</v>
      </c>
      <c r="J17" s="174"/>
      <c r="K17" s="175"/>
      <c r="L17" s="175"/>
      <c r="M17" s="175"/>
      <c r="N17" s="261"/>
      <c r="O17" s="129">
        <f t="shared" si="0"/>
        <v>0</v>
      </c>
      <c r="P17" s="129">
        <f t="shared" si="1"/>
        <v>0</v>
      </c>
      <c r="Q17" s="129">
        <f t="shared" si="2"/>
        <v>0</v>
      </c>
    </row>
    <row r="18" spans="2:17" ht="13.5">
      <c r="B18" s="240">
        <v>12</v>
      </c>
      <c r="C18" s="92" t="s">
        <v>470</v>
      </c>
      <c r="D18" s="275" t="s">
        <v>466</v>
      </c>
      <c r="E18" s="252" t="s">
        <v>403</v>
      </c>
      <c r="F18" s="248" t="s">
        <v>470</v>
      </c>
      <c r="G18" s="279" t="s">
        <v>418</v>
      </c>
      <c r="H18" s="92" t="s">
        <v>434</v>
      </c>
      <c r="I18" s="279" t="s">
        <v>468</v>
      </c>
      <c r="J18" s="176"/>
      <c r="K18" s="177"/>
      <c r="L18" s="177"/>
      <c r="M18" s="177"/>
      <c r="N18" s="262"/>
      <c r="O18" s="130">
        <f t="shared" si="0"/>
        <v>0</v>
      </c>
      <c r="P18" s="130">
        <f t="shared" si="1"/>
        <v>0</v>
      </c>
      <c r="Q18" s="130">
        <f t="shared" si="2"/>
        <v>0</v>
      </c>
    </row>
    <row r="19" spans="2:17" ht="13.5">
      <c r="B19" s="240">
        <v>13</v>
      </c>
      <c r="C19" s="92" t="s">
        <v>470</v>
      </c>
      <c r="D19" s="275" t="s">
        <v>468</v>
      </c>
      <c r="E19" s="252" t="s">
        <v>403</v>
      </c>
      <c r="F19" s="248" t="s">
        <v>470</v>
      </c>
      <c r="G19" s="279" t="s">
        <v>461</v>
      </c>
      <c r="H19" s="92" t="s">
        <v>435</v>
      </c>
      <c r="I19" s="279" t="s">
        <v>465</v>
      </c>
      <c r="J19" s="176"/>
      <c r="K19" s="177"/>
      <c r="L19" s="177"/>
      <c r="M19" s="177"/>
      <c r="N19" s="262"/>
      <c r="O19" s="130">
        <f t="shared" si="0"/>
        <v>0</v>
      </c>
      <c r="P19" s="130">
        <f t="shared" si="1"/>
        <v>0</v>
      </c>
      <c r="Q19" s="130">
        <f t="shared" si="2"/>
        <v>0</v>
      </c>
    </row>
    <row r="20" spans="2:17" ht="13.5">
      <c r="B20" s="241">
        <v>14</v>
      </c>
      <c r="C20" s="98" t="s">
        <v>471</v>
      </c>
      <c r="D20" s="276" t="s">
        <v>465</v>
      </c>
      <c r="E20" s="253" t="s">
        <v>403</v>
      </c>
      <c r="F20" s="244" t="s">
        <v>471</v>
      </c>
      <c r="G20" s="280" t="s">
        <v>414</v>
      </c>
      <c r="H20" s="98" t="s">
        <v>435</v>
      </c>
      <c r="I20" s="280" t="s">
        <v>416</v>
      </c>
      <c r="J20" s="178"/>
      <c r="K20" s="179"/>
      <c r="L20" s="179"/>
      <c r="M20" s="179"/>
      <c r="N20" s="263"/>
      <c r="O20" s="131">
        <f t="shared" si="0"/>
        <v>0</v>
      </c>
      <c r="P20" s="131">
        <f t="shared" si="1"/>
        <v>0</v>
      </c>
      <c r="Q20" s="131">
        <f t="shared" si="2"/>
        <v>0</v>
      </c>
    </row>
    <row r="21" spans="2:17" ht="13.5">
      <c r="B21" s="239">
        <v>15</v>
      </c>
      <c r="C21" s="96" t="s">
        <v>471</v>
      </c>
      <c r="D21" s="274" t="s">
        <v>416</v>
      </c>
      <c r="E21" s="251" t="s">
        <v>403</v>
      </c>
      <c r="F21" s="247" t="s">
        <v>471</v>
      </c>
      <c r="G21" s="278" t="s">
        <v>467</v>
      </c>
      <c r="H21" s="96" t="s">
        <v>435</v>
      </c>
      <c r="I21" s="278" t="s">
        <v>466</v>
      </c>
      <c r="J21" s="174"/>
      <c r="K21" s="175"/>
      <c r="L21" s="175"/>
      <c r="M21" s="175"/>
      <c r="N21" s="261"/>
      <c r="O21" s="129">
        <f t="shared" si="0"/>
        <v>0</v>
      </c>
      <c r="P21" s="129">
        <f t="shared" si="1"/>
        <v>0</v>
      </c>
      <c r="Q21" s="129">
        <f t="shared" si="2"/>
        <v>0</v>
      </c>
    </row>
    <row r="22" spans="2:17" ht="13.5">
      <c r="B22" s="240">
        <v>16</v>
      </c>
      <c r="C22" s="92" t="s">
        <v>471</v>
      </c>
      <c r="D22" s="275" t="s">
        <v>466</v>
      </c>
      <c r="E22" s="252" t="s">
        <v>403</v>
      </c>
      <c r="F22" s="248" t="s">
        <v>471</v>
      </c>
      <c r="G22" s="279" t="s">
        <v>418</v>
      </c>
      <c r="H22" s="92" t="s">
        <v>435</v>
      </c>
      <c r="I22" s="279" t="s">
        <v>468</v>
      </c>
      <c r="J22" s="176"/>
      <c r="K22" s="177"/>
      <c r="L22" s="177"/>
      <c r="M22" s="177"/>
      <c r="N22" s="262"/>
      <c r="O22" s="130">
        <f t="shared" si="0"/>
        <v>0</v>
      </c>
      <c r="P22" s="130">
        <f t="shared" si="1"/>
        <v>0</v>
      </c>
      <c r="Q22" s="130">
        <f t="shared" si="2"/>
        <v>0</v>
      </c>
    </row>
    <row r="23" spans="2:17" ht="13.5">
      <c r="B23" s="240">
        <v>17</v>
      </c>
      <c r="C23" s="92" t="s">
        <v>471</v>
      </c>
      <c r="D23" s="275" t="s">
        <v>468</v>
      </c>
      <c r="E23" s="252" t="s">
        <v>403</v>
      </c>
      <c r="F23" s="248" t="s">
        <v>471</v>
      </c>
      <c r="G23" s="279" t="s">
        <v>461</v>
      </c>
      <c r="H23" s="92" t="s">
        <v>436</v>
      </c>
      <c r="I23" s="279" t="s">
        <v>465</v>
      </c>
      <c r="J23" s="176"/>
      <c r="K23" s="177"/>
      <c r="L23" s="177"/>
      <c r="M23" s="177"/>
      <c r="N23" s="262"/>
      <c r="O23" s="130">
        <f t="shared" si="0"/>
        <v>0</v>
      </c>
      <c r="P23" s="130">
        <f t="shared" si="1"/>
        <v>0</v>
      </c>
      <c r="Q23" s="130">
        <f t="shared" si="2"/>
        <v>0</v>
      </c>
    </row>
    <row r="24" spans="2:17" ht="13.5">
      <c r="B24" s="241">
        <v>18</v>
      </c>
      <c r="C24" s="98" t="s">
        <v>472</v>
      </c>
      <c r="D24" s="276" t="s">
        <v>465</v>
      </c>
      <c r="E24" s="253" t="s">
        <v>403</v>
      </c>
      <c r="F24" s="244" t="s">
        <v>472</v>
      </c>
      <c r="G24" s="280" t="s">
        <v>414</v>
      </c>
      <c r="H24" s="98" t="s">
        <v>436</v>
      </c>
      <c r="I24" s="280" t="s">
        <v>416</v>
      </c>
      <c r="J24" s="178"/>
      <c r="K24" s="179"/>
      <c r="L24" s="179"/>
      <c r="M24" s="179"/>
      <c r="N24" s="263"/>
      <c r="O24" s="131">
        <f t="shared" si="0"/>
        <v>0</v>
      </c>
      <c r="P24" s="131">
        <f t="shared" si="1"/>
        <v>0</v>
      </c>
      <c r="Q24" s="131">
        <f t="shared" si="2"/>
        <v>0</v>
      </c>
    </row>
    <row r="25" spans="2:17" ht="13.5">
      <c r="B25" s="239">
        <v>19</v>
      </c>
      <c r="C25" s="96" t="s">
        <v>472</v>
      </c>
      <c r="D25" s="274" t="s">
        <v>416</v>
      </c>
      <c r="E25" s="251" t="s">
        <v>403</v>
      </c>
      <c r="F25" s="247" t="s">
        <v>472</v>
      </c>
      <c r="G25" s="278" t="s">
        <v>467</v>
      </c>
      <c r="H25" s="96" t="s">
        <v>436</v>
      </c>
      <c r="I25" s="278" t="s">
        <v>466</v>
      </c>
      <c r="J25" s="174"/>
      <c r="K25" s="175"/>
      <c r="L25" s="175"/>
      <c r="M25" s="175"/>
      <c r="N25" s="261"/>
      <c r="O25" s="129">
        <f t="shared" si="0"/>
        <v>0</v>
      </c>
      <c r="P25" s="129">
        <f t="shared" si="1"/>
        <v>0</v>
      </c>
      <c r="Q25" s="129">
        <f t="shared" si="2"/>
        <v>0</v>
      </c>
    </row>
    <row r="26" spans="2:17" ht="13.5">
      <c r="B26" s="240">
        <v>20</v>
      </c>
      <c r="C26" s="92" t="s">
        <v>472</v>
      </c>
      <c r="D26" s="275" t="s">
        <v>466</v>
      </c>
      <c r="E26" s="252" t="s">
        <v>403</v>
      </c>
      <c r="F26" s="248" t="s">
        <v>472</v>
      </c>
      <c r="G26" s="279" t="s">
        <v>418</v>
      </c>
      <c r="H26" s="92" t="s">
        <v>436</v>
      </c>
      <c r="I26" s="279" t="s">
        <v>468</v>
      </c>
      <c r="J26" s="176"/>
      <c r="K26" s="177"/>
      <c r="L26" s="177"/>
      <c r="M26" s="177"/>
      <c r="N26" s="262"/>
      <c r="O26" s="130">
        <f t="shared" si="0"/>
        <v>0</v>
      </c>
      <c r="P26" s="130">
        <f t="shared" si="1"/>
        <v>0</v>
      </c>
      <c r="Q26" s="130">
        <f t="shared" si="2"/>
        <v>0</v>
      </c>
    </row>
    <row r="27" spans="2:17" ht="13.5">
      <c r="B27" s="240">
        <v>21</v>
      </c>
      <c r="C27" s="92" t="s">
        <v>472</v>
      </c>
      <c r="D27" s="275" t="s">
        <v>468</v>
      </c>
      <c r="E27" s="252" t="s">
        <v>403</v>
      </c>
      <c r="F27" s="248" t="s">
        <v>472</v>
      </c>
      <c r="G27" s="279" t="s">
        <v>461</v>
      </c>
      <c r="H27" s="92" t="s">
        <v>437</v>
      </c>
      <c r="I27" s="279" t="s">
        <v>465</v>
      </c>
      <c r="J27" s="176"/>
      <c r="K27" s="177"/>
      <c r="L27" s="177"/>
      <c r="M27" s="177"/>
      <c r="N27" s="262"/>
      <c r="O27" s="130">
        <f t="shared" si="0"/>
        <v>0</v>
      </c>
      <c r="P27" s="130">
        <f t="shared" si="1"/>
        <v>0</v>
      </c>
      <c r="Q27" s="130">
        <f t="shared" si="2"/>
        <v>0</v>
      </c>
    </row>
    <row r="28" spans="2:17" ht="13.5">
      <c r="B28" s="241">
        <v>22</v>
      </c>
      <c r="C28" s="98" t="s">
        <v>473</v>
      </c>
      <c r="D28" s="276" t="s">
        <v>465</v>
      </c>
      <c r="E28" s="253" t="s">
        <v>403</v>
      </c>
      <c r="F28" s="244" t="s">
        <v>473</v>
      </c>
      <c r="G28" s="280" t="s">
        <v>414</v>
      </c>
      <c r="H28" s="98" t="s">
        <v>437</v>
      </c>
      <c r="I28" s="280" t="s">
        <v>416</v>
      </c>
      <c r="J28" s="178"/>
      <c r="K28" s="179"/>
      <c r="L28" s="179"/>
      <c r="M28" s="179"/>
      <c r="N28" s="263"/>
      <c r="O28" s="131">
        <f t="shared" si="0"/>
        <v>0</v>
      </c>
      <c r="P28" s="131">
        <f t="shared" si="1"/>
        <v>0</v>
      </c>
      <c r="Q28" s="131">
        <f t="shared" si="2"/>
        <v>0</v>
      </c>
    </row>
    <row r="29" spans="2:17" ht="13.5">
      <c r="B29" s="239">
        <v>23</v>
      </c>
      <c r="C29" s="96" t="s">
        <v>473</v>
      </c>
      <c r="D29" s="274" t="s">
        <v>416</v>
      </c>
      <c r="E29" s="251" t="s">
        <v>403</v>
      </c>
      <c r="F29" s="247" t="s">
        <v>473</v>
      </c>
      <c r="G29" s="278" t="s">
        <v>467</v>
      </c>
      <c r="H29" s="96" t="s">
        <v>437</v>
      </c>
      <c r="I29" s="278" t="s">
        <v>466</v>
      </c>
      <c r="J29" s="174"/>
      <c r="K29" s="175"/>
      <c r="L29" s="175"/>
      <c r="M29" s="175"/>
      <c r="N29" s="261"/>
      <c r="O29" s="129">
        <f t="shared" si="0"/>
        <v>0</v>
      </c>
      <c r="P29" s="129">
        <f t="shared" si="1"/>
        <v>0</v>
      </c>
      <c r="Q29" s="129">
        <f t="shared" si="2"/>
        <v>0</v>
      </c>
    </row>
    <row r="30" spans="2:17" ht="13.5">
      <c r="B30" s="240">
        <v>24</v>
      </c>
      <c r="C30" s="92" t="s">
        <v>473</v>
      </c>
      <c r="D30" s="275" t="s">
        <v>466</v>
      </c>
      <c r="E30" s="252" t="s">
        <v>403</v>
      </c>
      <c r="F30" s="248" t="s">
        <v>473</v>
      </c>
      <c r="G30" s="279" t="s">
        <v>418</v>
      </c>
      <c r="H30" s="92" t="s">
        <v>437</v>
      </c>
      <c r="I30" s="279" t="s">
        <v>468</v>
      </c>
      <c r="J30" s="176"/>
      <c r="K30" s="177"/>
      <c r="L30" s="177"/>
      <c r="M30" s="177"/>
      <c r="N30" s="262"/>
      <c r="O30" s="130">
        <f t="shared" si="0"/>
        <v>0</v>
      </c>
      <c r="P30" s="130">
        <f t="shared" si="1"/>
        <v>0</v>
      </c>
      <c r="Q30" s="130">
        <f t="shared" si="2"/>
        <v>0</v>
      </c>
    </row>
    <row r="31" spans="2:17" ht="13.5">
      <c r="B31" s="240">
        <v>25</v>
      </c>
      <c r="C31" s="92" t="s">
        <v>473</v>
      </c>
      <c r="D31" s="275" t="s">
        <v>468</v>
      </c>
      <c r="E31" s="252" t="s">
        <v>403</v>
      </c>
      <c r="F31" s="248" t="s">
        <v>473</v>
      </c>
      <c r="G31" s="279" t="s">
        <v>461</v>
      </c>
      <c r="H31" s="92" t="s">
        <v>438</v>
      </c>
      <c r="I31" s="279" t="s">
        <v>465</v>
      </c>
      <c r="J31" s="176"/>
      <c r="K31" s="177"/>
      <c r="L31" s="177"/>
      <c r="M31" s="177"/>
      <c r="N31" s="262"/>
      <c r="O31" s="130">
        <f t="shared" si="0"/>
        <v>0</v>
      </c>
      <c r="P31" s="130">
        <f t="shared" si="1"/>
        <v>0</v>
      </c>
      <c r="Q31" s="130">
        <f t="shared" si="2"/>
        <v>0</v>
      </c>
    </row>
    <row r="32" spans="2:17" ht="13.5">
      <c r="B32" s="241">
        <v>26</v>
      </c>
      <c r="C32" s="98" t="s">
        <v>474</v>
      </c>
      <c r="D32" s="276" t="s">
        <v>465</v>
      </c>
      <c r="E32" s="253" t="s">
        <v>403</v>
      </c>
      <c r="F32" s="244" t="s">
        <v>474</v>
      </c>
      <c r="G32" s="280" t="s">
        <v>414</v>
      </c>
      <c r="H32" s="98" t="s">
        <v>438</v>
      </c>
      <c r="I32" s="280" t="s">
        <v>416</v>
      </c>
      <c r="J32" s="178"/>
      <c r="K32" s="179"/>
      <c r="L32" s="179"/>
      <c r="M32" s="179"/>
      <c r="N32" s="263"/>
      <c r="O32" s="131">
        <f t="shared" si="0"/>
        <v>0</v>
      </c>
      <c r="P32" s="131">
        <f t="shared" si="1"/>
        <v>0</v>
      </c>
      <c r="Q32" s="131">
        <f t="shared" si="2"/>
        <v>0</v>
      </c>
    </row>
    <row r="33" spans="2:17" ht="13.5">
      <c r="B33" s="239">
        <v>27</v>
      </c>
      <c r="C33" s="96" t="s">
        <v>474</v>
      </c>
      <c r="D33" s="274" t="s">
        <v>416</v>
      </c>
      <c r="E33" s="251" t="s">
        <v>403</v>
      </c>
      <c r="F33" s="247" t="s">
        <v>474</v>
      </c>
      <c r="G33" s="278" t="s">
        <v>467</v>
      </c>
      <c r="H33" s="96" t="s">
        <v>438</v>
      </c>
      <c r="I33" s="278" t="s">
        <v>466</v>
      </c>
      <c r="J33" s="174"/>
      <c r="K33" s="175"/>
      <c r="L33" s="175"/>
      <c r="M33" s="175"/>
      <c r="N33" s="261"/>
      <c r="O33" s="129">
        <f t="shared" si="0"/>
        <v>0</v>
      </c>
      <c r="P33" s="129">
        <f t="shared" si="1"/>
        <v>0</v>
      </c>
      <c r="Q33" s="129">
        <f t="shared" si="2"/>
        <v>0</v>
      </c>
    </row>
    <row r="34" spans="2:17" ht="13.5">
      <c r="B34" s="240">
        <v>28</v>
      </c>
      <c r="C34" s="92" t="s">
        <v>474</v>
      </c>
      <c r="D34" s="275" t="s">
        <v>466</v>
      </c>
      <c r="E34" s="252" t="s">
        <v>403</v>
      </c>
      <c r="F34" s="248" t="s">
        <v>474</v>
      </c>
      <c r="G34" s="279" t="s">
        <v>418</v>
      </c>
      <c r="H34" s="92" t="s">
        <v>438</v>
      </c>
      <c r="I34" s="279" t="s">
        <v>468</v>
      </c>
      <c r="J34" s="176"/>
      <c r="K34" s="177"/>
      <c r="L34" s="177"/>
      <c r="M34" s="177"/>
      <c r="N34" s="262"/>
      <c r="O34" s="130">
        <f t="shared" si="0"/>
        <v>0</v>
      </c>
      <c r="P34" s="130">
        <f t="shared" si="1"/>
        <v>0</v>
      </c>
      <c r="Q34" s="130">
        <f t="shared" si="2"/>
        <v>0</v>
      </c>
    </row>
    <row r="35" spans="2:17" ht="13.5">
      <c r="B35" s="240">
        <v>29</v>
      </c>
      <c r="C35" s="92" t="s">
        <v>474</v>
      </c>
      <c r="D35" s="275" t="s">
        <v>468</v>
      </c>
      <c r="E35" s="252" t="s">
        <v>403</v>
      </c>
      <c r="F35" s="248" t="s">
        <v>474</v>
      </c>
      <c r="G35" s="279" t="s">
        <v>461</v>
      </c>
      <c r="H35" s="92" t="s">
        <v>439</v>
      </c>
      <c r="I35" s="279" t="s">
        <v>465</v>
      </c>
      <c r="J35" s="176"/>
      <c r="K35" s="177"/>
      <c r="L35" s="177"/>
      <c r="M35" s="177"/>
      <c r="N35" s="262"/>
      <c r="O35" s="130">
        <f t="shared" si="0"/>
        <v>0</v>
      </c>
      <c r="P35" s="130">
        <f t="shared" si="1"/>
        <v>0</v>
      </c>
      <c r="Q35" s="130">
        <f t="shared" si="2"/>
        <v>0</v>
      </c>
    </row>
    <row r="36" spans="2:17" ht="13.5">
      <c r="B36" s="241">
        <v>30</v>
      </c>
      <c r="C36" s="98" t="s">
        <v>475</v>
      </c>
      <c r="D36" s="276" t="s">
        <v>465</v>
      </c>
      <c r="E36" s="253" t="s">
        <v>403</v>
      </c>
      <c r="F36" s="244" t="s">
        <v>475</v>
      </c>
      <c r="G36" s="280" t="s">
        <v>414</v>
      </c>
      <c r="H36" s="98" t="s">
        <v>439</v>
      </c>
      <c r="I36" s="280" t="s">
        <v>416</v>
      </c>
      <c r="J36" s="178"/>
      <c r="K36" s="179"/>
      <c r="L36" s="179"/>
      <c r="M36" s="179"/>
      <c r="N36" s="263"/>
      <c r="O36" s="131">
        <f t="shared" si="0"/>
        <v>0</v>
      </c>
      <c r="P36" s="131">
        <f t="shared" si="1"/>
        <v>0</v>
      </c>
      <c r="Q36" s="131">
        <f t="shared" si="2"/>
        <v>0</v>
      </c>
    </row>
    <row r="37" spans="2:17" ht="13.5">
      <c r="B37" s="239">
        <v>31</v>
      </c>
      <c r="C37" s="96" t="s">
        <v>475</v>
      </c>
      <c r="D37" s="274" t="s">
        <v>416</v>
      </c>
      <c r="E37" s="251" t="s">
        <v>403</v>
      </c>
      <c r="F37" s="247" t="s">
        <v>475</v>
      </c>
      <c r="G37" s="278" t="s">
        <v>467</v>
      </c>
      <c r="H37" s="96" t="s">
        <v>439</v>
      </c>
      <c r="I37" s="278" t="s">
        <v>466</v>
      </c>
      <c r="J37" s="174"/>
      <c r="K37" s="175"/>
      <c r="L37" s="175"/>
      <c r="M37" s="175"/>
      <c r="N37" s="261"/>
      <c r="O37" s="129">
        <f t="shared" si="0"/>
        <v>0</v>
      </c>
      <c r="P37" s="129">
        <f t="shared" si="1"/>
        <v>0</v>
      </c>
      <c r="Q37" s="129">
        <f t="shared" si="2"/>
        <v>0</v>
      </c>
    </row>
    <row r="38" spans="2:17" ht="13.5">
      <c r="B38" s="240">
        <v>32</v>
      </c>
      <c r="C38" s="92" t="s">
        <v>475</v>
      </c>
      <c r="D38" s="275" t="s">
        <v>466</v>
      </c>
      <c r="E38" s="252" t="s">
        <v>403</v>
      </c>
      <c r="F38" s="248" t="s">
        <v>475</v>
      </c>
      <c r="G38" s="279" t="s">
        <v>418</v>
      </c>
      <c r="H38" s="92" t="s">
        <v>439</v>
      </c>
      <c r="I38" s="279" t="s">
        <v>468</v>
      </c>
      <c r="J38" s="176"/>
      <c r="K38" s="177"/>
      <c r="L38" s="177"/>
      <c r="M38" s="177"/>
      <c r="N38" s="262"/>
      <c r="O38" s="130">
        <f t="shared" si="0"/>
        <v>0</v>
      </c>
      <c r="P38" s="130">
        <f t="shared" si="1"/>
        <v>0</v>
      </c>
      <c r="Q38" s="130">
        <f t="shared" si="2"/>
        <v>0</v>
      </c>
    </row>
    <row r="39" spans="2:17" ht="13.5">
      <c r="B39" s="240">
        <v>33</v>
      </c>
      <c r="C39" s="92" t="s">
        <v>475</v>
      </c>
      <c r="D39" s="275" t="s">
        <v>468</v>
      </c>
      <c r="E39" s="252" t="s">
        <v>403</v>
      </c>
      <c r="F39" s="248" t="s">
        <v>475</v>
      </c>
      <c r="G39" s="279" t="s">
        <v>461</v>
      </c>
      <c r="H39" s="92" t="s">
        <v>440</v>
      </c>
      <c r="I39" s="279" t="s">
        <v>465</v>
      </c>
      <c r="J39" s="176"/>
      <c r="K39" s="177"/>
      <c r="L39" s="177"/>
      <c r="M39" s="177"/>
      <c r="N39" s="262"/>
      <c r="O39" s="130">
        <f t="shared" si="0"/>
        <v>0</v>
      </c>
      <c r="P39" s="130">
        <f t="shared" si="1"/>
        <v>0</v>
      </c>
      <c r="Q39" s="130">
        <f t="shared" si="2"/>
        <v>0</v>
      </c>
    </row>
    <row r="40" spans="2:17" ht="13.5">
      <c r="B40" s="241">
        <v>34</v>
      </c>
      <c r="C40" s="98" t="s">
        <v>476</v>
      </c>
      <c r="D40" s="276" t="s">
        <v>465</v>
      </c>
      <c r="E40" s="253" t="s">
        <v>403</v>
      </c>
      <c r="F40" s="244" t="s">
        <v>476</v>
      </c>
      <c r="G40" s="280" t="s">
        <v>414</v>
      </c>
      <c r="H40" s="98" t="s">
        <v>440</v>
      </c>
      <c r="I40" s="280" t="s">
        <v>416</v>
      </c>
      <c r="J40" s="178"/>
      <c r="K40" s="179"/>
      <c r="L40" s="179"/>
      <c r="M40" s="179"/>
      <c r="N40" s="263"/>
      <c r="O40" s="131">
        <f t="shared" si="0"/>
        <v>0</v>
      </c>
      <c r="P40" s="131">
        <f t="shared" si="1"/>
        <v>0</v>
      </c>
      <c r="Q40" s="131">
        <f t="shared" si="2"/>
        <v>0</v>
      </c>
    </row>
    <row r="41" spans="2:17" ht="13.5">
      <c r="B41" s="239">
        <v>35</v>
      </c>
      <c r="C41" s="96" t="s">
        <v>476</v>
      </c>
      <c r="D41" s="274" t="s">
        <v>416</v>
      </c>
      <c r="E41" s="251" t="s">
        <v>403</v>
      </c>
      <c r="F41" s="247" t="s">
        <v>476</v>
      </c>
      <c r="G41" s="278" t="s">
        <v>467</v>
      </c>
      <c r="H41" s="96" t="s">
        <v>440</v>
      </c>
      <c r="I41" s="278" t="s">
        <v>466</v>
      </c>
      <c r="J41" s="174"/>
      <c r="K41" s="175"/>
      <c r="L41" s="175"/>
      <c r="M41" s="175"/>
      <c r="N41" s="261"/>
      <c r="O41" s="129">
        <f t="shared" si="0"/>
        <v>0</v>
      </c>
      <c r="P41" s="129">
        <f t="shared" si="1"/>
        <v>0</v>
      </c>
      <c r="Q41" s="129">
        <f t="shared" si="2"/>
        <v>0</v>
      </c>
    </row>
    <row r="42" spans="2:17" ht="13.5">
      <c r="B42" s="240">
        <v>36</v>
      </c>
      <c r="C42" s="92" t="s">
        <v>476</v>
      </c>
      <c r="D42" s="275" t="s">
        <v>466</v>
      </c>
      <c r="E42" s="252" t="s">
        <v>403</v>
      </c>
      <c r="F42" s="248" t="s">
        <v>476</v>
      </c>
      <c r="G42" s="279" t="s">
        <v>418</v>
      </c>
      <c r="H42" s="92" t="s">
        <v>440</v>
      </c>
      <c r="I42" s="279" t="s">
        <v>468</v>
      </c>
      <c r="J42" s="176"/>
      <c r="K42" s="177"/>
      <c r="L42" s="177"/>
      <c r="M42" s="177"/>
      <c r="N42" s="262"/>
      <c r="O42" s="130">
        <f t="shared" si="0"/>
        <v>0</v>
      </c>
      <c r="P42" s="130">
        <f t="shared" si="1"/>
        <v>0</v>
      </c>
      <c r="Q42" s="130">
        <f t="shared" si="2"/>
        <v>0</v>
      </c>
    </row>
    <row r="43" spans="2:17" ht="13.5">
      <c r="B43" s="240">
        <v>37</v>
      </c>
      <c r="C43" s="92" t="s">
        <v>476</v>
      </c>
      <c r="D43" s="275" t="s">
        <v>468</v>
      </c>
      <c r="E43" s="252" t="s">
        <v>403</v>
      </c>
      <c r="F43" s="248" t="s">
        <v>476</v>
      </c>
      <c r="G43" s="279" t="s">
        <v>461</v>
      </c>
      <c r="H43" s="92" t="s">
        <v>441</v>
      </c>
      <c r="I43" s="279" t="s">
        <v>465</v>
      </c>
      <c r="J43" s="176"/>
      <c r="K43" s="177"/>
      <c r="L43" s="177"/>
      <c r="M43" s="177"/>
      <c r="N43" s="262"/>
      <c r="O43" s="130">
        <f t="shared" si="0"/>
        <v>0</v>
      </c>
      <c r="P43" s="130">
        <f t="shared" si="1"/>
        <v>0</v>
      </c>
      <c r="Q43" s="130">
        <f t="shared" si="2"/>
        <v>0</v>
      </c>
    </row>
    <row r="44" spans="2:17" ht="13.5">
      <c r="B44" s="241">
        <v>38</v>
      </c>
      <c r="C44" s="98" t="s">
        <v>441</v>
      </c>
      <c r="D44" s="276" t="s">
        <v>465</v>
      </c>
      <c r="E44" s="253" t="s">
        <v>403</v>
      </c>
      <c r="F44" s="244" t="s">
        <v>441</v>
      </c>
      <c r="G44" s="280" t="s">
        <v>414</v>
      </c>
      <c r="H44" s="98" t="s">
        <v>441</v>
      </c>
      <c r="I44" s="280" t="s">
        <v>416</v>
      </c>
      <c r="J44" s="178"/>
      <c r="K44" s="179"/>
      <c r="L44" s="179"/>
      <c r="M44" s="179"/>
      <c r="N44" s="263"/>
      <c r="O44" s="131">
        <f t="shared" si="0"/>
        <v>0</v>
      </c>
      <c r="P44" s="131">
        <f t="shared" si="1"/>
        <v>0</v>
      </c>
      <c r="Q44" s="131">
        <f t="shared" si="2"/>
        <v>0</v>
      </c>
    </row>
    <row r="45" spans="2:17" ht="13.5">
      <c r="B45" s="239">
        <v>39</v>
      </c>
      <c r="C45" s="96" t="s">
        <v>441</v>
      </c>
      <c r="D45" s="274" t="s">
        <v>416</v>
      </c>
      <c r="E45" s="251" t="s">
        <v>403</v>
      </c>
      <c r="F45" s="247" t="s">
        <v>441</v>
      </c>
      <c r="G45" s="278" t="s">
        <v>467</v>
      </c>
      <c r="H45" s="96" t="s">
        <v>441</v>
      </c>
      <c r="I45" s="278" t="s">
        <v>466</v>
      </c>
      <c r="J45" s="174"/>
      <c r="K45" s="175"/>
      <c r="L45" s="175"/>
      <c r="M45" s="175"/>
      <c r="N45" s="261"/>
      <c r="O45" s="129">
        <f t="shared" si="0"/>
        <v>0</v>
      </c>
      <c r="P45" s="129">
        <f t="shared" si="1"/>
        <v>0</v>
      </c>
      <c r="Q45" s="129">
        <f t="shared" si="2"/>
        <v>0</v>
      </c>
    </row>
    <row r="46" spans="2:17" ht="13.5">
      <c r="B46" s="240">
        <v>40</v>
      </c>
      <c r="C46" s="92" t="s">
        <v>441</v>
      </c>
      <c r="D46" s="275" t="s">
        <v>466</v>
      </c>
      <c r="E46" s="252" t="s">
        <v>403</v>
      </c>
      <c r="F46" s="248" t="s">
        <v>441</v>
      </c>
      <c r="G46" s="279" t="s">
        <v>418</v>
      </c>
      <c r="H46" s="92" t="s">
        <v>441</v>
      </c>
      <c r="I46" s="279" t="s">
        <v>468</v>
      </c>
      <c r="J46" s="176"/>
      <c r="K46" s="177"/>
      <c r="L46" s="177"/>
      <c r="M46" s="177"/>
      <c r="N46" s="262"/>
      <c r="O46" s="130">
        <f t="shared" si="0"/>
        <v>0</v>
      </c>
      <c r="P46" s="130">
        <f t="shared" si="1"/>
        <v>0</v>
      </c>
      <c r="Q46" s="130">
        <f t="shared" si="2"/>
        <v>0</v>
      </c>
    </row>
    <row r="47" spans="2:17" ht="13.5">
      <c r="B47" s="240">
        <v>41</v>
      </c>
      <c r="C47" s="92" t="s">
        <v>441</v>
      </c>
      <c r="D47" s="275" t="s">
        <v>468</v>
      </c>
      <c r="E47" s="252" t="s">
        <v>403</v>
      </c>
      <c r="F47" s="248" t="s">
        <v>441</v>
      </c>
      <c r="G47" s="279" t="s">
        <v>461</v>
      </c>
      <c r="H47" s="92" t="s">
        <v>442</v>
      </c>
      <c r="I47" s="279" t="s">
        <v>465</v>
      </c>
      <c r="J47" s="176"/>
      <c r="K47" s="177"/>
      <c r="L47" s="177"/>
      <c r="M47" s="177"/>
      <c r="N47" s="262"/>
      <c r="O47" s="130">
        <f t="shared" si="0"/>
        <v>0</v>
      </c>
      <c r="P47" s="130">
        <f t="shared" si="1"/>
        <v>0</v>
      </c>
      <c r="Q47" s="130">
        <f t="shared" si="2"/>
        <v>0</v>
      </c>
    </row>
    <row r="48" spans="2:17" ht="13.5">
      <c r="B48" s="241">
        <v>42</v>
      </c>
      <c r="C48" s="98" t="s">
        <v>442</v>
      </c>
      <c r="D48" s="276" t="s">
        <v>465</v>
      </c>
      <c r="E48" s="253" t="s">
        <v>403</v>
      </c>
      <c r="F48" s="244" t="s">
        <v>442</v>
      </c>
      <c r="G48" s="280" t="s">
        <v>414</v>
      </c>
      <c r="H48" s="98" t="s">
        <v>442</v>
      </c>
      <c r="I48" s="280" t="s">
        <v>416</v>
      </c>
      <c r="J48" s="178"/>
      <c r="K48" s="179"/>
      <c r="L48" s="179"/>
      <c r="M48" s="179"/>
      <c r="N48" s="263"/>
      <c r="O48" s="131">
        <f t="shared" si="0"/>
        <v>0</v>
      </c>
      <c r="P48" s="131">
        <f t="shared" si="1"/>
        <v>0</v>
      </c>
      <c r="Q48" s="131">
        <f t="shared" si="2"/>
        <v>0</v>
      </c>
    </row>
    <row r="49" spans="2:17" ht="13.5">
      <c r="B49" s="239">
        <v>43</v>
      </c>
      <c r="C49" s="96" t="s">
        <v>442</v>
      </c>
      <c r="D49" s="274" t="s">
        <v>416</v>
      </c>
      <c r="E49" s="251" t="s">
        <v>403</v>
      </c>
      <c r="F49" s="247" t="s">
        <v>442</v>
      </c>
      <c r="G49" s="278" t="s">
        <v>467</v>
      </c>
      <c r="H49" s="96" t="s">
        <v>442</v>
      </c>
      <c r="I49" s="278" t="s">
        <v>466</v>
      </c>
      <c r="J49" s="174"/>
      <c r="K49" s="175"/>
      <c r="L49" s="175"/>
      <c r="M49" s="175"/>
      <c r="N49" s="261"/>
      <c r="O49" s="129">
        <f t="shared" si="0"/>
        <v>0</v>
      </c>
      <c r="P49" s="129">
        <f t="shared" si="1"/>
        <v>0</v>
      </c>
      <c r="Q49" s="129">
        <f t="shared" si="2"/>
        <v>0</v>
      </c>
    </row>
    <row r="50" spans="2:17" ht="13.5">
      <c r="B50" s="240">
        <v>44</v>
      </c>
      <c r="C50" s="92" t="s">
        <v>442</v>
      </c>
      <c r="D50" s="275" t="s">
        <v>466</v>
      </c>
      <c r="E50" s="252" t="s">
        <v>403</v>
      </c>
      <c r="F50" s="248" t="s">
        <v>442</v>
      </c>
      <c r="G50" s="279" t="s">
        <v>418</v>
      </c>
      <c r="H50" s="92" t="s">
        <v>442</v>
      </c>
      <c r="I50" s="279" t="s">
        <v>468</v>
      </c>
      <c r="J50" s="176"/>
      <c r="K50" s="177"/>
      <c r="L50" s="177"/>
      <c r="M50" s="177"/>
      <c r="N50" s="262"/>
      <c r="O50" s="130">
        <f t="shared" si="0"/>
        <v>0</v>
      </c>
      <c r="P50" s="130">
        <f t="shared" si="1"/>
        <v>0</v>
      </c>
      <c r="Q50" s="130">
        <f t="shared" si="2"/>
        <v>0</v>
      </c>
    </row>
    <row r="51" spans="2:17" ht="13.5">
      <c r="B51" s="240">
        <v>45</v>
      </c>
      <c r="C51" s="92" t="s">
        <v>442</v>
      </c>
      <c r="D51" s="275" t="s">
        <v>468</v>
      </c>
      <c r="E51" s="252" t="s">
        <v>403</v>
      </c>
      <c r="F51" s="248" t="s">
        <v>442</v>
      </c>
      <c r="G51" s="279" t="s">
        <v>461</v>
      </c>
      <c r="H51" s="92" t="s">
        <v>443</v>
      </c>
      <c r="I51" s="279" t="s">
        <v>465</v>
      </c>
      <c r="J51" s="176"/>
      <c r="K51" s="177"/>
      <c r="L51" s="177"/>
      <c r="M51" s="177"/>
      <c r="N51" s="262"/>
      <c r="O51" s="130">
        <f t="shared" si="0"/>
        <v>0</v>
      </c>
      <c r="P51" s="130">
        <f t="shared" si="1"/>
        <v>0</v>
      </c>
      <c r="Q51" s="130">
        <f t="shared" si="2"/>
        <v>0</v>
      </c>
    </row>
    <row r="52" spans="2:17" ht="13.5">
      <c r="B52" s="241">
        <v>46</v>
      </c>
      <c r="C52" s="98" t="s">
        <v>443</v>
      </c>
      <c r="D52" s="276" t="s">
        <v>465</v>
      </c>
      <c r="E52" s="253" t="s">
        <v>403</v>
      </c>
      <c r="F52" s="244" t="s">
        <v>443</v>
      </c>
      <c r="G52" s="280" t="s">
        <v>414</v>
      </c>
      <c r="H52" s="98" t="s">
        <v>443</v>
      </c>
      <c r="I52" s="280" t="s">
        <v>416</v>
      </c>
      <c r="J52" s="178"/>
      <c r="K52" s="179"/>
      <c r="L52" s="179"/>
      <c r="M52" s="179"/>
      <c r="N52" s="263"/>
      <c r="O52" s="131">
        <f t="shared" si="0"/>
        <v>0</v>
      </c>
      <c r="P52" s="131">
        <f t="shared" si="1"/>
        <v>0</v>
      </c>
      <c r="Q52" s="131">
        <f t="shared" si="2"/>
        <v>0</v>
      </c>
    </row>
    <row r="53" spans="2:17" ht="13.5">
      <c r="B53" s="239">
        <v>47</v>
      </c>
      <c r="C53" s="96" t="s">
        <v>443</v>
      </c>
      <c r="D53" s="274" t="s">
        <v>416</v>
      </c>
      <c r="E53" s="251" t="s">
        <v>403</v>
      </c>
      <c r="F53" s="247" t="s">
        <v>443</v>
      </c>
      <c r="G53" s="278" t="s">
        <v>467</v>
      </c>
      <c r="H53" s="96" t="s">
        <v>443</v>
      </c>
      <c r="I53" s="278" t="s">
        <v>466</v>
      </c>
      <c r="J53" s="174"/>
      <c r="K53" s="175"/>
      <c r="L53" s="175"/>
      <c r="M53" s="175"/>
      <c r="N53" s="261"/>
      <c r="O53" s="129">
        <f t="shared" si="0"/>
        <v>0</v>
      </c>
      <c r="P53" s="129">
        <f t="shared" si="1"/>
        <v>0</v>
      </c>
      <c r="Q53" s="129">
        <f t="shared" si="2"/>
        <v>0</v>
      </c>
    </row>
    <row r="54" spans="2:17" ht="13.5">
      <c r="B54" s="240">
        <v>48</v>
      </c>
      <c r="C54" s="92" t="s">
        <v>443</v>
      </c>
      <c r="D54" s="275" t="s">
        <v>466</v>
      </c>
      <c r="E54" s="252" t="s">
        <v>403</v>
      </c>
      <c r="F54" s="248" t="s">
        <v>443</v>
      </c>
      <c r="G54" s="279" t="s">
        <v>418</v>
      </c>
      <c r="H54" s="92" t="s">
        <v>443</v>
      </c>
      <c r="I54" s="279" t="s">
        <v>468</v>
      </c>
      <c r="J54" s="176"/>
      <c r="K54" s="177"/>
      <c r="L54" s="177"/>
      <c r="M54" s="177"/>
      <c r="N54" s="262"/>
      <c r="O54" s="130">
        <f t="shared" si="0"/>
        <v>0</v>
      </c>
      <c r="P54" s="130">
        <f t="shared" si="1"/>
        <v>0</v>
      </c>
      <c r="Q54" s="130">
        <f t="shared" si="2"/>
        <v>0</v>
      </c>
    </row>
    <row r="55" spans="2:17" ht="13.5">
      <c r="B55" s="240">
        <v>49</v>
      </c>
      <c r="C55" s="92" t="s">
        <v>443</v>
      </c>
      <c r="D55" s="275" t="s">
        <v>468</v>
      </c>
      <c r="E55" s="252" t="s">
        <v>403</v>
      </c>
      <c r="F55" s="248" t="s">
        <v>443</v>
      </c>
      <c r="G55" s="279" t="s">
        <v>461</v>
      </c>
      <c r="H55" s="92" t="s">
        <v>444</v>
      </c>
      <c r="I55" s="279" t="s">
        <v>465</v>
      </c>
      <c r="J55" s="176"/>
      <c r="K55" s="177"/>
      <c r="L55" s="177"/>
      <c r="M55" s="177"/>
      <c r="N55" s="262"/>
      <c r="O55" s="130">
        <f t="shared" si="0"/>
        <v>0</v>
      </c>
      <c r="P55" s="130">
        <f t="shared" si="1"/>
        <v>0</v>
      </c>
      <c r="Q55" s="130">
        <f t="shared" si="2"/>
        <v>0</v>
      </c>
    </row>
    <row r="56" spans="2:17" ht="13.5">
      <c r="B56" s="241">
        <v>50</v>
      </c>
      <c r="C56" s="98" t="s">
        <v>444</v>
      </c>
      <c r="D56" s="276" t="s">
        <v>465</v>
      </c>
      <c r="E56" s="253" t="s">
        <v>403</v>
      </c>
      <c r="F56" s="244" t="s">
        <v>444</v>
      </c>
      <c r="G56" s="280" t="s">
        <v>414</v>
      </c>
      <c r="H56" s="98" t="s">
        <v>444</v>
      </c>
      <c r="I56" s="280" t="s">
        <v>416</v>
      </c>
      <c r="J56" s="178"/>
      <c r="K56" s="179"/>
      <c r="L56" s="179"/>
      <c r="M56" s="179"/>
      <c r="N56" s="263"/>
      <c r="O56" s="131">
        <f t="shared" si="0"/>
        <v>0</v>
      </c>
      <c r="P56" s="131">
        <f t="shared" si="1"/>
        <v>0</v>
      </c>
      <c r="Q56" s="131">
        <f t="shared" si="2"/>
        <v>0</v>
      </c>
    </row>
    <row r="57" spans="2:17" ht="13.5">
      <c r="B57" s="239">
        <v>51</v>
      </c>
      <c r="C57" s="96" t="s">
        <v>444</v>
      </c>
      <c r="D57" s="274" t="s">
        <v>416</v>
      </c>
      <c r="E57" s="251" t="s">
        <v>403</v>
      </c>
      <c r="F57" s="247" t="s">
        <v>444</v>
      </c>
      <c r="G57" s="278" t="s">
        <v>467</v>
      </c>
      <c r="H57" s="96" t="s">
        <v>444</v>
      </c>
      <c r="I57" s="278" t="s">
        <v>466</v>
      </c>
      <c r="J57" s="174"/>
      <c r="K57" s="175"/>
      <c r="L57" s="175"/>
      <c r="M57" s="175"/>
      <c r="N57" s="261"/>
      <c r="O57" s="129">
        <f t="shared" si="0"/>
        <v>0</v>
      </c>
      <c r="P57" s="129">
        <f t="shared" si="1"/>
        <v>0</v>
      </c>
      <c r="Q57" s="129">
        <f t="shared" si="2"/>
        <v>0</v>
      </c>
    </row>
    <row r="58" spans="2:17" ht="13.5">
      <c r="B58" s="240">
        <v>52</v>
      </c>
      <c r="C58" s="92" t="s">
        <v>444</v>
      </c>
      <c r="D58" s="275" t="s">
        <v>466</v>
      </c>
      <c r="E58" s="252" t="s">
        <v>403</v>
      </c>
      <c r="F58" s="248" t="s">
        <v>444</v>
      </c>
      <c r="G58" s="279" t="s">
        <v>418</v>
      </c>
      <c r="H58" s="92" t="s">
        <v>444</v>
      </c>
      <c r="I58" s="279" t="s">
        <v>468</v>
      </c>
      <c r="J58" s="176"/>
      <c r="K58" s="177"/>
      <c r="L58" s="177"/>
      <c r="M58" s="177"/>
      <c r="N58" s="262"/>
      <c r="O58" s="130">
        <f t="shared" si="0"/>
        <v>0</v>
      </c>
      <c r="P58" s="130">
        <f t="shared" si="1"/>
        <v>0</v>
      </c>
      <c r="Q58" s="130">
        <f t="shared" si="2"/>
        <v>0</v>
      </c>
    </row>
    <row r="59" spans="2:17" ht="13.5">
      <c r="B59" s="240">
        <v>53</v>
      </c>
      <c r="C59" s="92" t="s">
        <v>444</v>
      </c>
      <c r="D59" s="275" t="s">
        <v>468</v>
      </c>
      <c r="E59" s="252" t="s">
        <v>403</v>
      </c>
      <c r="F59" s="248" t="s">
        <v>444</v>
      </c>
      <c r="G59" s="279" t="s">
        <v>461</v>
      </c>
      <c r="H59" s="92" t="s">
        <v>445</v>
      </c>
      <c r="I59" s="279" t="s">
        <v>465</v>
      </c>
      <c r="J59" s="176"/>
      <c r="K59" s="177"/>
      <c r="L59" s="177"/>
      <c r="M59" s="177"/>
      <c r="N59" s="262"/>
      <c r="O59" s="130">
        <f t="shared" si="0"/>
        <v>0</v>
      </c>
      <c r="P59" s="130">
        <f t="shared" si="1"/>
        <v>0</v>
      </c>
      <c r="Q59" s="130">
        <f t="shared" si="2"/>
        <v>0</v>
      </c>
    </row>
    <row r="60" spans="2:17" ht="13.5">
      <c r="B60" s="241">
        <v>54</v>
      </c>
      <c r="C60" s="98" t="s">
        <v>445</v>
      </c>
      <c r="D60" s="276" t="s">
        <v>465</v>
      </c>
      <c r="E60" s="253" t="s">
        <v>403</v>
      </c>
      <c r="F60" s="244" t="s">
        <v>445</v>
      </c>
      <c r="G60" s="280" t="s">
        <v>414</v>
      </c>
      <c r="H60" s="98" t="s">
        <v>445</v>
      </c>
      <c r="I60" s="280" t="s">
        <v>416</v>
      </c>
      <c r="J60" s="178"/>
      <c r="K60" s="179"/>
      <c r="L60" s="179"/>
      <c r="M60" s="179"/>
      <c r="N60" s="263"/>
      <c r="O60" s="131">
        <f t="shared" si="0"/>
        <v>0</v>
      </c>
      <c r="P60" s="131">
        <f t="shared" si="1"/>
        <v>0</v>
      </c>
      <c r="Q60" s="131">
        <f t="shared" si="2"/>
        <v>0</v>
      </c>
    </row>
    <row r="61" spans="2:17" ht="13.5">
      <c r="B61" s="239">
        <v>55</v>
      </c>
      <c r="C61" s="96" t="s">
        <v>445</v>
      </c>
      <c r="D61" s="274" t="s">
        <v>416</v>
      </c>
      <c r="E61" s="251" t="s">
        <v>403</v>
      </c>
      <c r="F61" s="247" t="s">
        <v>445</v>
      </c>
      <c r="G61" s="278" t="s">
        <v>467</v>
      </c>
      <c r="H61" s="96" t="s">
        <v>445</v>
      </c>
      <c r="I61" s="278" t="s">
        <v>466</v>
      </c>
      <c r="J61" s="174"/>
      <c r="K61" s="175"/>
      <c r="L61" s="175"/>
      <c r="M61" s="175"/>
      <c r="N61" s="261"/>
      <c r="O61" s="129">
        <f t="shared" si="0"/>
        <v>0</v>
      </c>
      <c r="P61" s="129">
        <f t="shared" si="1"/>
        <v>0</v>
      </c>
      <c r="Q61" s="129">
        <f t="shared" si="2"/>
        <v>0</v>
      </c>
    </row>
    <row r="62" spans="2:17" ht="13.5">
      <c r="B62" s="240">
        <v>56</v>
      </c>
      <c r="C62" s="92" t="s">
        <v>445</v>
      </c>
      <c r="D62" s="275" t="s">
        <v>466</v>
      </c>
      <c r="E62" s="252" t="s">
        <v>403</v>
      </c>
      <c r="F62" s="248" t="s">
        <v>445</v>
      </c>
      <c r="G62" s="279" t="s">
        <v>418</v>
      </c>
      <c r="H62" s="92" t="s">
        <v>445</v>
      </c>
      <c r="I62" s="279" t="s">
        <v>468</v>
      </c>
      <c r="J62" s="176"/>
      <c r="K62" s="177"/>
      <c r="L62" s="177"/>
      <c r="M62" s="177"/>
      <c r="N62" s="262"/>
      <c r="O62" s="130">
        <f t="shared" si="0"/>
        <v>0</v>
      </c>
      <c r="P62" s="130">
        <f t="shared" si="1"/>
        <v>0</v>
      </c>
      <c r="Q62" s="130">
        <f t="shared" si="2"/>
        <v>0</v>
      </c>
    </row>
    <row r="63" spans="2:17" ht="13.5">
      <c r="B63" s="240">
        <v>57</v>
      </c>
      <c r="C63" s="92" t="s">
        <v>445</v>
      </c>
      <c r="D63" s="275" t="s">
        <v>468</v>
      </c>
      <c r="E63" s="252" t="s">
        <v>403</v>
      </c>
      <c r="F63" s="248" t="s">
        <v>445</v>
      </c>
      <c r="G63" s="279" t="s">
        <v>461</v>
      </c>
      <c r="H63" s="92" t="s">
        <v>446</v>
      </c>
      <c r="I63" s="279" t="s">
        <v>465</v>
      </c>
      <c r="J63" s="176"/>
      <c r="K63" s="177"/>
      <c r="L63" s="177"/>
      <c r="M63" s="177"/>
      <c r="N63" s="262"/>
      <c r="O63" s="130">
        <f t="shared" si="0"/>
        <v>0</v>
      </c>
      <c r="P63" s="130">
        <f t="shared" si="1"/>
        <v>0</v>
      </c>
      <c r="Q63" s="130">
        <f t="shared" si="2"/>
        <v>0</v>
      </c>
    </row>
    <row r="64" spans="2:17" ht="14.25" thickBot="1">
      <c r="B64" s="257">
        <v>58</v>
      </c>
      <c r="C64" s="94" t="s">
        <v>477</v>
      </c>
      <c r="D64" s="277" t="s">
        <v>465</v>
      </c>
      <c r="E64" s="259" t="s">
        <v>403</v>
      </c>
      <c r="F64" s="258" t="s">
        <v>477</v>
      </c>
      <c r="G64" s="281" t="s">
        <v>413</v>
      </c>
      <c r="H64" s="94" t="s">
        <v>446</v>
      </c>
      <c r="I64" s="281" t="s">
        <v>415</v>
      </c>
      <c r="J64" s="270"/>
      <c r="K64" s="283"/>
      <c r="L64" s="283"/>
      <c r="M64" s="283"/>
      <c r="N64" s="271"/>
      <c r="O64" s="211">
        <f t="shared" si="0"/>
        <v>0</v>
      </c>
      <c r="P64" s="211">
        <f t="shared" si="1"/>
        <v>0</v>
      </c>
      <c r="Q64" s="211">
        <f t="shared" si="2"/>
        <v>0</v>
      </c>
    </row>
    <row r="65" spans="2:17" ht="14.25" thickBot="1">
      <c r="B65" s="742" t="s">
        <v>310</v>
      </c>
      <c r="C65" s="742"/>
      <c r="D65" s="742"/>
      <c r="E65" s="742"/>
      <c r="F65" s="742"/>
      <c r="G65" s="742"/>
      <c r="H65" s="742"/>
      <c r="I65" s="742"/>
      <c r="J65" s="156">
        <f>SUM(J7:J64)</f>
        <v>0</v>
      </c>
      <c r="K65" s="156">
        <f t="shared" ref="K65:M65" si="3">SUM(K7:K64)</f>
        <v>0</v>
      </c>
      <c r="L65" s="156">
        <f t="shared" si="3"/>
        <v>0</v>
      </c>
      <c r="M65" s="156">
        <f t="shared" si="3"/>
        <v>0</v>
      </c>
      <c r="N65" s="156">
        <f t="shared" ref="N65:Q65" si="4">SUM(N7:N64)</f>
        <v>0</v>
      </c>
      <c r="O65" s="156">
        <f t="shared" si="4"/>
        <v>0</v>
      </c>
      <c r="P65" s="156">
        <f t="shared" si="4"/>
        <v>0</v>
      </c>
      <c r="Q65" s="156">
        <f t="shared" si="4"/>
        <v>0</v>
      </c>
    </row>
    <row r="66" spans="2:17">
      <c r="B66" s="1" t="s">
        <v>451</v>
      </c>
    </row>
    <row r="67" spans="2:17">
      <c r="B67" s="1" t="s">
        <v>448</v>
      </c>
    </row>
    <row r="68" spans="2:17">
      <c r="B68" s="1" t="s">
        <v>450</v>
      </c>
    </row>
    <row r="69" spans="2:17">
      <c r="B69" s="1" t="s">
        <v>499</v>
      </c>
    </row>
    <row r="70" spans="2:17">
      <c r="B70" s="1" t="s">
        <v>802</v>
      </c>
    </row>
    <row r="71" spans="2:17">
      <c r="B71" s="1" t="s">
        <v>455</v>
      </c>
    </row>
    <row r="73" spans="2:17">
      <c r="P73" s="3" t="s">
        <v>456</v>
      </c>
      <c r="Q73" s="3"/>
    </row>
  </sheetData>
  <customSheetViews>
    <customSheetView guid="{1E432D73-D559-4735-96E9-E42C2997E3E5}" scale="85" showPageBreaks="1" showGridLines="0" printArea="1" view="pageBreakPreview" topLeftCell="A43">
      <selection activeCell="B73" sqref="B73"/>
      <pageMargins left="0.7" right="0.7" top="0.75" bottom="0.75" header="0.3" footer="0.3"/>
      <pageSetup paperSize="9" scale="62" orientation="portrait" horizontalDpi="300" verticalDpi="300" r:id="rId1"/>
    </customSheetView>
  </customSheetViews>
  <mergeCells count="9">
    <mergeCell ref="B65:I65"/>
    <mergeCell ref="B1:Q1"/>
    <mergeCell ref="B2:Q2"/>
    <mergeCell ref="B4:B6"/>
    <mergeCell ref="C4:G6"/>
    <mergeCell ref="H4:I6"/>
    <mergeCell ref="O4:O5"/>
    <mergeCell ref="P4:P6"/>
    <mergeCell ref="Q4:Q5"/>
  </mergeCells>
  <phoneticPr fontId="2"/>
  <pageMargins left="0.7" right="0.7" top="0.75" bottom="0.75" header="0.3" footer="0.3"/>
  <pageSetup paperSize="9" scale="62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4"/>
  <sheetViews>
    <sheetView showGridLines="0" view="pageBreakPreview" zoomScaleNormal="100" zoomScaleSheetLayoutView="100" workbookViewId="0"/>
  </sheetViews>
  <sheetFormatPr defaultRowHeight="12"/>
  <cols>
    <col min="1" max="1" width="1.7109375" customWidth="1"/>
    <col min="2" max="2" width="2.7109375" customWidth="1"/>
    <col min="3" max="3" width="32.7109375" customWidth="1"/>
    <col min="4" max="4" width="19.7109375" customWidth="1"/>
    <col min="5" max="5" width="3.7109375" bestFit="1" customWidth="1"/>
    <col min="6" max="6" width="19.7109375" customWidth="1"/>
    <col min="7" max="7" width="3.7109375" bestFit="1" customWidth="1"/>
    <col min="8" max="8" width="19.7109375" customWidth="1"/>
    <col min="9" max="9" width="3.7109375" bestFit="1" customWidth="1"/>
    <col min="10" max="10" width="1.7109375" customWidth="1"/>
  </cols>
  <sheetData>
    <row r="1" spans="2:9">
      <c r="B1" s="628" t="s">
        <v>5</v>
      </c>
      <c r="C1" s="628"/>
      <c r="D1" s="628"/>
      <c r="E1" s="628"/>
      <c r="F1" s="628"/>
      <c r="G1" s="628"/>
      <c r="H1" s="628"/>
      <c r="I1" s="628"/>
    </row>
    <row r="3" spans="2:9" ht="19.5">
      <c r="B3" s="629" t="s">
        <v>6</v>
      </c>
      <c r="C3" s="629"/>
      <c r="D3" s="629"/>
      <c r="E3" s="629"/>
      <c r="F3" s="629"/>
      <c r="G3" s="629"/>
      <c r="H3" s="629"/>
      <c r="I3" s="629"/>
    </row>
    <row r="5" spans="2:9" ht="21" customHeight="1">
      <c r="B5" s="639" t="s">
        <v>14</v>
      </c>
      <c r="C5" s="639"/>
      <c r="D5" s="639" t="s">
        <v>19</v>
      </c>
      <c r="E5" s="639"/>
      <c r="F5" s="632" t="s">
        <v>1109</v>
      </c>
      <c r="G5" s="633"/>
      <c r="H5" s="639" t="s">
        <v>20</v>
      </c>
      <c r="I5" s="639"/>
    </row>
    <row r="6" spans="2:9" ht="21" customHeight="1">
      <c r="B6" s="630" t="s">
        <v>65</v>
      </c>
      <c r="C6" s="631"/>
      <c r="D6" s="143">
        <f>SUM(D7,D11,D12,D13,D16,D17)</f>
        <v>0</v>
      </c>
      <c r="E6" s="8" t="s">
        <v>15</v>
      </c>
      <c r="F6" s="144">
        <f>SUM(F7,F11,F12,F13,F16,F17)</f>
        <v>0</v>
      </c>
      <c r="G6" s="8" t="s">
        <v>15</v>
      </c>
      <c r="H6" s="143">
        <f>SUM(H7,H11,H12,H13,H16,H17)</f>
        <v>0</v>
      </c>
      <c r="I6" s="8" t="s">
        <v>15</v>
      </c>
    </row>
    <row r="7" spans="2:9" ht="21" customHeight="1">
      <c r="B7" s="640" t="s">
        <v>21</v>
      </c>
      <c r="C7" s="641"/>
      <c r="D7" s="143">
        <f>SUM(D8:D10)</f>
        <v>0</v>
      </c>
      <c r="E7" s="8" t="s">
        <v>15</v>
      </c>
      <c r="F7" s="144">
        <f>SUM(F8:F10)</f>
        <v>0</v>
      </c>
      <c r="G7" s="8" t="s">
        <v>15</v>
      </c>
      <c r="H7" s="143">
        <f>SUM(H8:H10)</f>
        <v>0</v>
      </c>
      <c r="I7" s="8" t="s">
        <v>15</v>
      </c>
    </row>
    <row r="8" spans="2:9" ht="21" customHeight="1">
      <c r="B8" s="17"/>
      <c r="C8" s="18" t="s">
        <v>7</v>
      </c>
      <c r="D8" s="11"/>
      <c r="E8" s="12" t="s">
        <v>15</v>
      </c>
      <c r="F8" s="147">
        <f>ROUNDDOWN(D8*8%,0)</f>
        <v>0</v>
      </c>
      <c r="G8" s="12" t="s">
        <v>15</v>
      </c>
      <c r="H8" s="149">
        <f>D8+F8</f>
        <v>0</v>
      </c>
      <c r="I8" s="12" t="s">
        <v>15</v>
      </c>
    </row>
    <row r="9" spans="2:9" ht="21" customHeight="1">
      <c r="B9" s="17"/>
      <c r="C9" s="19" t="s">
        <v>8</v>
      </c>
      <c r="D9" s="13"/>
      <c r="E9" s="14" t="s">
        <v>15</v>
      </c>
      <c r="F9" s="151">
        <f>ROUNDDOWN(D9*8%,0)</f>
        <v>0</v>
      </c>
      <c r="G9" s="14" t="s">
        <v>15</v>
      </c>
      <c r="H9" s="150">
        <f t="shared" ref="H9:H12" si="0">D9+F9</f>
        <v>0</v>
      </c>
      <c r="I9" s="14" t="s">
        <v>15</v>
      </c>
    </row>
    <row r="10" spans="2:9" ht="21" customHeight="1">
      <c r="B10" s="20"/>
      <c r="C10" s="21" t="s">
        <v>1110</v>
      </c>
      <c r="D10" s="15"/>
      <c r="E10" s="16" t="s">
        <v>15</v>
      </c>
      <c r="F10" s="102"/>
      <c r="G10" s="16" t="s">
        <v>15</v>
      </c>
      <c r="H10" s="145">
        <f t="shared" si="0"/>
        <v>0</v>
      </c>
      <c r="I10" s="16" t="s">
        <v>15</v>
      </c>
    </row>
    <row r="11" spans="2:9" ht="21" customHeight="1">
      <c r="B11" s="642" t="s">
        <v>11</v>
      </c>
      <c r="C11" s="642"/>
      <c r="D11" s="9"/>
      <c r="E11" s="8" t="s">
        <v>15</v>
      </c>
      <c r="F11" s="144">
        <f>ROUNDDOWN(D11*8%,0)</f>
        <v>0</v>
      </c>
      <c r="G11" s="8" t="s">
        <v>15</v>
      </c>
      <c r="H11" s="143">
        <f t="shared" si="0"/>
        <v>0</v>
      </c>
      <c r="I11" s="8" t="s">
        <v>15</v>
      </c>
    </row>
    <row r="12" spans="2:9" ht="21" customHeight="1">
      <c r="B12" s="642" t="s">
        <v>12</v>
      </c>
      <c r="C12" s="642"/>
      <c r="D12" s="9"/>
      <c r="E12" s="8" t="s">
        <v>15</v>
      </c>
      <c r="F12" s="144">
        <f>ROUNDDOWN(D12*8%,0)</f>
        <v>0</v>
      </c>
      <c r="G12" s="8" t="s">
        <v>15</v>
      </c>
      <c r="H12" s="143">
        <f t="shared" si="0"/>
        <v>0</v>
      </c>
      <c r="I12" s="8" t="s">
        <v>15</v>
      </c>
    </row>
    <row r="13" spans="2:9" ht="21" customHeight="1">
      <c r="B13" s="640" t="s">
        <v>22</v>
      </c>
      <c r="C13" s="641"/>
      <c r="D13" s="143">
        <f>SUM(D14:D15)</f>
        <v>0</v>
      </c>
      <c r="E13" s="8" t="s">
        <v>15</v>
      </c>
      <c r="F13" s="144">
        <f>SUM(F14:F15)</f>
        <v>0</v>
      </c>
      <c r="G13" s="8" t="s">
        <v>15</v>
      </c>
      <c r="H13" s="143">
        <f>SUM(H14:H15)</f>
        <v>0</v>
      </c>
      <c r="I13" s="8" t="s">
        <v>15</v>
      </c>
    </row>
    <row r="14" spans="2:9" ht="21" customHeight="1">
      <c r="B14" s="17"/>
      <c r="C14" s="18" t="s">
        <v>9</v>
      </c>
      <c r="D14" s="11"/>
      <c r="E14" s="12" t="s">
        <v>15</v>
      </c>
      <c r="F14" s="147">
        <f t="shared" ref="F14:F15" si="1">ROUNDDOWN(D14*8%,0)</f>
        <v>0</v>
      </c>
      <c r="G14" s="12" t="s">
        <v>15</v>
      </c>
      <c r="H14" s="149">
        <f t="shared" ref="H14:H17" si="2">D14+F14</f>
        <v>0</v>
      </c>
      <c r="I14" s="12" t="s">
        <v>15</v>
      </c>
    </row>
    <row r="15" spans="2:9" ht="21" customHeight="1">
      <c r="B15" s="20"/>
      <c r="C15" s="21" t="s">
        <v>10</v>
      </c>
      <c r="D15" s="15"/>
      <c r="E15" s="16" t="s">
        <v>15</v>
      </c>
      <c r="F15" s="148">
        <f t="shared" si="1"/>
        <v>0</v>
      </c>
      <c r="G15" s="16" t="s">
        <v>15</v>
      </c>
      <c r="H15" s="145">
        <f t="shared" si="2"/>
        <v>0</v>
      </c>
      <c r="I15" s="16" t="s">
        <v>15</v>
      </c>
    </row>
    <row r="16" spans="2:9" ht="21" customHeight="1">
      <c r="B16" s="638" t="s">
        <v>13</v>
      </c>
      <c r="C16" s="638"/>
      <c r="D16" s="9"/>
      <c r="E16" s="8" t="s">
        <v>15</v>
      </c>
      <c r="F16" s="144">
        <f>ROUNDDOWN(D16*8%,0)</f>
        <v>0</v>
      </c>
      <c r="G16" s="8" t="s">
        <v>15</v>
      </c>
      <c r="H16" s="143">
        <f t="shared" si="2"/>
        <v>0</v>
      </c>
      <c r="I16" s="8" t="s">
        <v>15</v>
      </c>
    </row>
    <row r="17" spans="2:9" ht="21" customHeight="1">
      <c r="B17" s="638" t="s">
        <v>66</v>
      </c>
      <c r="C17" s="638"/>
      <c r="D17" s="9"/>
      <c r="E17" s="8" t="s">
        <v>15</v>
      </c>
      <c r="F17" s="144">
        <f>ROUNDDOWN(D17*8%,0)</f>
        <v>0</v>
      </c>
      <c r="G17" s="8" t="s">
        <v>15</v>
      </c>
      <c r="H17" s="143">
        <f t="shared" si="2"/>
        <v>0</v>
      </c>
      <c r="I17" s="8" t="s">
        <v>15</v>
      </c>
    </row>
    <row r="18" spans="2:9" ht="13.5">
      <c r="D18" s="10"/>
    </row>
    <row r="19" spans="2:9" ht="21" customHeight="1">
      <c r="B19" s="634" t="s">
        <v>24</v>
      </c>
      <c r="C19" s="635"/>
      <c r="D19" s="146">
        <f>SUM(D20:D21)</f>
        <v>0</v>
      </c>
      <c r="E19" s="8" t="s">
        <v>18</v>
      </c>
    </row>
    <row r="20" spans="2:9" ht="21" customHeight="1">
      <c r="B20" s="22"/>
      <c r="C20" s="23" t="s">
        <v>16</v>
      </c>
      <c r="D20" s="26"/>
      <c r="E20" s="12" t="s">
        <v>18</v>
      </c>
    </row>
    <row r="21" spans="2:9" ht="21" customHeight="1">
      <c r="B21" s="24"/>
      <c r="C21" s="25" t="s">
        <v>17</v>
      </c>
      <c r="D21" s="27"/>
      <c r="E21" s="16" t="s">
        <v>18</v>
      </c>
    </row>
    <row r="23" spans="2:9">
      <c r="B23" s="1" t="s">
        <v>25</v>
      </c>
    </row>
    <row r="24" spans="2:9">
      <c r="B24" s="1" t="s">
        <v>75</v>
      </c>
    </row>
    <row r="25" spans="2:9">
      <c r="B25" s="1" t="s">
        <v>213</v>
      </c>
    </row>
    <row r="26" spans="2:9">
      <c r="B26" s="1" t="s">
        <v>1111</v>
      </c>
    </row>
    <row r="27" spans="2:9">
      <c r="B27" s="28" t="s">
        <v>26</v>
      </c>
    </row>
    <row r="28" spans="2:9">
      <c r="B28" s="28" t="s">
        <v>27</v>
      </c>
    </row>
    <row r="29" spans="2:9" s="1" customFormat="1">
      <c r="B29" s="28" t="s">
        <v>795</v>
      </c>
    </row>
    <row r="30" spans="2:9" s="1" customFormat="1"/>
    <row r="31" spans="2:9" s="1" customFormat="1" ht="22.5" customHeight="1">
      <c r="F31" s="636" t="s">
        <v>4</v>
      </c>
      <c r="G31" s="637"/>
      <c r="H31" s="636"/>
      <c r="I31" s="637"/>
    </row>
    <row r="32" spans="2:9" s="1" customFormat="1"/>
    <row r="33" s="1" customFormat="1"/>
    <row r="34" s="1" customFormat="1"/>
  </sheetData>
  <customSheetViews>
    <customSheetView guid="{1E432D73-D559-4735-96E9-E42C2997E3E5}" showPageBreaks="1" showGridLines="0" printArea="1" view="pageBreakPreview" topLeftCell="A16">
      <selection activeCell="B29" sqref="B29"/>
      <pageMargins left="0.25" right="0.25" top="0.75" bottom="0.75" header="0.3" footer="0.3"/>
      <pageSetup paperSize="9" orientation="portrait" horizontalDpi="300" verticalDpi="300" r:id="rId1"/>
    </customSheetView>
  </customSheetViews>
  <mergeCells count="16">
    <mergeCell ref="F31:G31"/>
    <mergeCell ref="H31:I31"/>
    <mergeCell ref="B17:C17"/>
    <mergeCell ref="B5:C5"/>
    <mergeCell ref="D5:E5"/>
    <mergeCell ref="H5:I5"/>
    <mergeCell ref="B7:C7"/>
    <mergeCell ref="B13:C13"/>
    <mergeCell ref="B11:C11"/>
    <mergeCell ref="B12:C12"/>
    <mergeCell ref="B16:C16"/>
    <mergeCell ref="B1:I1"/>
    <mergeCell ref="B3:I3"/>
    <mergeCell ref="B6:C6"/>
    <mergeCell ref="F5:G5"/>
    <mergeCell ref="B19:C19"/>
  </mergeCells>
  <phoneticPr fontId="2"/>
  <pageMargins left="0.25" right="0.25" top="0.75" bottom="0.75" header="0.3" footer="0.3"/>
  <pageSetup paperSize="9" orientation="portrait" horizontalDpi="300" verticalDpi="300"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1:L74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2" width="14.7109375" style="1" customWidth="1"/>
    <col min="13" max="13" width="1.7109375" style="1" customWidth="1"/>
    <col min="14" max="16384" width="9.140625" style="1"/>
  </cols>
  <sheetData>
    <row r="1" spans="2:12">
      <c r="B1" s="628" t="s">
        <v>542</v>
      </c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3" spans="2:12" ht="19.5">
      <c r="B3" s="629" t="s">
        <v>502</v>
      </c>
      <c r="C3" s="629"/>
      <c r="D3" s="629"/>
      <c r="E3" s="629"/>
      <c r="F3" s="629"/>
      <c r="G3" s="629"/>
      <c r="H3" s="629"/>
      <c r="I3" s="629"/>
      <c r="J3" s="629"/>
      <c r="K3" s="629"/>
      <c r="L3" s="629"/>
    </row>
    <row r="4" spans="2:12">
      <c r="L4" s="84" t="s">
        <v>43</v>
      </c>
    </row>
    <row r="5" spans="2:12">
      <c r="B5" s="687" t="s">
        <v>398</v>
      </c>
      <c r="C5" s="687" t="s">
        <v>399</v>
      </c>
      <c r="D5" s="687"/>
      <c r="E5" s="687"/>
      <c r="F5" s="687"/>
      <c r="G5" s="687"/>
      <c r="H5" s="687" t="s">
        <v>312</v>
      </c>
      <c r="I5" s="687"/>
      <c r="J5" s="158" t="s">
        <v>503</v>
      </c>
      <c r="K5" s="743" t="s">
        <v>1122</v>
      </c>
      <c r="L5" s="89" t="s">
        <v>310</v>
      </c>
    </row>
    <row r="6" spans="2:12">
      <c r="B6" s="698"/>
      <c r="C6" s="698"/>
      <c r="D6" s="698"/>
      <c r="E6" s="698"/>
      <c r="F6" s="698"/>
      <c r="G6" s="698"/>
      <c r="H6" s="698"/>
      <c r="I6" s="698"/>
      <c r="J6" s="168" t="s">
        <v>408</v>
      </c>
      <c r="K6" s="698"/>
      <c r="L6" s="90" t="s">
        <v>410</v>
      </c>
    </row>
    <row r="7" spans="2:12" ht="13.5">
      <c r="B7" s="239">
        <v>1</v>
      </c>
      <c r="C7" s="96" t="s">
        <v>1119</v>
      </c>
      <c r="D7" s="274" t="s">
        <v>461</v>
      </c>
      <c r="E7" s="251" t="s">
        <v>1121</v>
      </c>
      <c r="F7" s="247" t="s">
        <v>400</v>
      </c>
      <c r="G7" s="278" t="s">
        <v>461</v>
      </c>
      <c r="H7" s="96" t="s">
        <v>412</v>
      </c>
      <c r="I7" s="278" t="s">
        <v>465</v>
      </c>
      <c r="J7" s="174"/>
      <c r="K7" s="129">
        <f>ROUNDDOWN(J7*8%,0)</f>
        <v>0</v>
      </c>
      <c r="L7" s="129">
        <f>SUM(J7:K7)</f>
        <v>0</v>
      </c>
    </row>
    <row r="8" spans="2:12" ht="13.5">
      <c r="B8" s="241">
        <v>2</v>
      </c>
      <c r="C8" s="98" t="s">
        <v>411</v>
      </c>
      <c r="D8" s="276" t="s">
        <v>465</v>
      </c>
      <c r="E8" s="253" t="s">
        <v>1121</v>
      </c>
      <c r="F8" s="244" t="s">
        <v>411</v>
      </c>
      <c r="G8" s="280" t="s">
        <v>414</v>
      </c>
      <c r="H8" s="98" t="s">
        <v>412</v>
      </c>
      <c r="I8" s="280" t="s">
        <v>416</v>
      </c>
      <c r="J8" s="178"/>
      <c r="K8" s="131">
        <f t="shared" ref="K8:K64" si="0">ROUNDDOWN(J8*8%,0)</f>
        <v>0</v>
      </c>
      <c r="L8" s="131">
        <f t="shared" ref="L8:L64" si="1">SUM(J8:K8)</f>
        <v>0</v>
      </c>
    </row>
    <row r="9" spans="2:12" ht="13.5">
      <c r="B9" s="239">
        <v>3</v>
      </c>
      <c r="C9" s="96" t="s">
        <v>411</v>
      </c>
      <c r="D9" s="274" t="s">
        <v>416</v>
      </c>
      <c r="E9" s="251" t="s">
        <v>1121</v>
      </c>
      <c r="F9" s="247" t="s">
        <v>411</v>
      </c>
      <c r="G9" s="278" t="s">
        <v>467</v>
      </c>
      <c r="H9" s="96" t="s">
        <v>411</v>
      </c>
      <c r="I9" s="278" t="s">
        <v>466</v>
      </c>
      <c r="J9" s="174"/>
      <c r="K9" s="129">
        <f t="shared" si="0"/>
        <v>0</v>
      </c>
      <c r="L9" s="129">
        <f t="shared" si="1"/>
        <v>0</v>
      </c>
    </row>
    <row r="10" spans="2:12" ht="13.5">
      <c r="B10" s="240">
        <v>4</v>
      </c>
      <c r="C10" s="92" t="s">
        <v>411</v>
      </c>
      <c r="D10" s="275" t="s">
        <v>466</v>
      </c>
      <c r="E10" s="252" t="s">
        <v>1121</v>
      </c>
      <c r="F10" s="248" t="s">
        <v>411</v>
      </c>
      <c r="G10" s="279" t="s">
        <v>418</v>
      </c>
      <c r="H10" s="92" t="s">
        <v>411</v>
      </c>
      <c r="I10" s="279" t="s">
        <v>401</v>
      </c>
      <c r="J10" s="176"/>
      <c r="K10" s="130">
        <f t="shared" si="0"/>
        <v>0</v>
      </c>
      <c r="L10" s="130">
        <f t="shared" si="1"/>
        <v>0</v>
      </c>
    </row>
    <row r="11" spans="2:12" ht="13.5">
      <c r="B11" s="240">
        <v>5</v>
      </c>
      <c r="C11" s="92" t="s">
        <v>411</v>
      </c>
      <c r="D11" s="275" t="s">
        <v>401</v>
      </c>
      <c r="E11" s="252" t="s">
        <v>1121</v>
      </c>
      <c r="F11" s="248" t="s">
        <v>411</v>
      </c>
      <c r="G11" s="279" t="s">
        <v>461</v>
      </c>
      <c r="H11" s="92" t="s">
        <v>419</v>
      </c>
      <c r="I11" s="279" t="s">
        <v>465</v>
      </c>
      <c r="J11" s="176"/>
      <c r="K11" s="130">
        <f t="shared" si="0"/>
        <v>0</v>
      </c>
      <c r="L11" s="130">
        <f t="shared" si="1"/>
        <v>0</v>
      </c>
    </row>
    <row r="12" spans="2:12" ht="13.5">
      <c r="B12" s="241">
        <v>6</v>
      </c>
      <c r="C12" s="98" t="s">
        <v>419</v>
      </c>
      <c r="D12" s="276" t="s">
        <v>465</v>
      </c>
      <c r="E12" s="253" t="s">
        <v>1121</v>
      </c>
      <c r="F12" s="244" t="s">
        <v>419</v>
      </c>
      <c r="G12" s="280" t="s">
        <v>414</v>
      </c>
      <c r="H12" s="98" t="s">
        <v>419</v>
      </c>
      <c r="I12" s="280" t="s">
        <v>416</v>
      </c>
      <c r="J12" s="178"/>
      <c r="K12" s="131">
        <f t="shared" si="0"/>
        <v>0</v>
      </c>
      <c r="L12" s="131">
        <f t="shared" si="1"/>
        <v>0</v>
      </c>
    </row>
    <row r="13" spans="2:12" ht="13.5">
      <c r="B13" s="239">
        <v>7</v>
      </c>
      <c r="C13" s="96" t="s">
        <v>419</v>
      </c>
      <c r="D13" s="274" t="s">
        <v>416</v>
      </c>
      <c r="E13" s="251" t="s">
        <v>1121</v>
      </c>
      <c r="F13" s="247" t="s">
        <v>419</v>
      </c>
      <c r="G13" s="278" t="s">
        <v>467</v>
      </c>
      <c r="H13" s="96" t="s">
        <v>419</v>
      </c>
      <c r="I13" s="278" t="s">
        <v>466</v>
      </c>
      <c r="J13" s="174"/>
      <c r="K13" s="129">
        <f t="shared" si="0"/>
        <v>0</v>
      </c>
      <c r="L13" s="129">
        <f t="shared" si="1"/>
        <v>0</v>
      </c>
    </row>
    <row r="14" spans="2:12" ht="13.5">
      <c r="B14" s="240">
        <v>8</v>
      </c>
      <c r="C14" s="92" t="s">
        <v>419</v>
      </c>
      <c r="D14" s="275" t="s">
        <v>466</v>
      </c>
      <c r="E14" s="252" t="s">
        <v>1121</v>
      </c>
      <c r="F14" s="248" t="s">
        <v>419</v>
      </c>
      <c r="G14" s="279" t="s">
        <v>418</v>
      </c>
      <c r="H14" s="92" t="s">
        <v>419</v>
      </c>
      <c r="I14" s="279" t="s">
        <v>401</v>
      </c>
      <c r="J14" s="176"/>
      <c r="K14" s="130">
        <f t="shared" si="0"/>
        <v>0</v>
      </c>
      <c r="L14" s="130">
        <f t="shared" si="1"/>
        <v>0</v>
      </c>
    </row>
    <row r="15" spans="2:12" ht="13.5">
      <c r="B15" s="240">
        <v>9</v>
      </c>
      <c r="C15" s="92" t="s">
        <v>419</v>
      </c>
      <c r="D15" s="275" t="s">
        <v>401</v>
      </c>
      <c r="E15" s="252" t="s">
        <v>1121</v>
      </c>
      <c r="F15" s="248" t="s">
        <v>419</v>
      </c>
      <c r="G15" s="279" t="s">
        <v>461</v>
      </c>
      <c r="H15" s="92" t="s">
        <v>434</v>
      </c>
      <c r="I15" s="279" t="s">
        <v>465</v>
      </c>
      <c r="J15" s="176"/>
      <c r="K15" s="130">
        <f t="shared" si="0"/>
        <v>0</v>
      </c>
      <c r="L15" s="130">
        <f t="shared" si="1"/>
        <v>0</v>
      </c>
    </row>
    <row r="16" spans="2:12" ht="13.5">
      <c r="B16" s="241">
        <v>10</v>
      </c>
      <c r="C16" s="98" t="s">
        <v>434</v>
      </c>
      <c r="D16" s="276" t="s">
        <v>465</v>
      </c>
      <c r="E16" s="253" t="s">
        <v>1121</v>
      </c>
      <c r="F16" s="244" t="s">
        <v>434</v>
      </c>
      <c r="G16" s="280" t="s">
        <v>414</v>
      </c>
      <c r="H16" s="98" t="s">
        <v>434</v>
      </c>
      <c r="I16" s="280" t="s">
        <v>416</v>
      </c>
      <c r="J16" s="178"/>
      <c r="K16" s="131">
        <f t="shared" si="0"/>
        <v>0</v>
      </c>
      <c r="L16" s="131">
        <f t="shared" si="1"/>
        <v>0</v>
      </c>
    </row>
    <row r="17" spans="2:12" ht="13.5">
      <c r="B17" s="239">
        <v>11</v>
      </c>
      <c r="C17" s="96" t="s">
        <v>434</v>
      </c>
      <c r="D17" s="274" t="s">
        <v>416</v>
      </c>
      <c r="E17" s="251" t="s">
        <v>1121</v>
      </c>
      <c r="F17" s="247" t="s">
        <v>434</v>
      </c>
      <c r="G17" s="278" t="s">
        <v>467</v>
      </c>
      <c r="H17" s="96" t="s">
        <v>434</v>
      </c>
      <c r="I17" s="278" t="s">
        <v>466</v>
      </c>
      <c r="J17" s="174"/>
      <c r="K17" s="129">
        <f t="shared" si="0"/>
        <v>0</v>
      </c>
      <c r="L17" s="129">
        <f t="shared" si="1"/>
        <v>0</v>
      </c>
    </row>
    <row r="18" spans="2:12" ht="13.5">
      <c r="B18" s="240">
        <v>12</v>
      </c>
      <c r="C18" s="92" t="s">
        <v>434</v>
      </c>
      <c r="D18" s="275" t="s">
        <v>466</v>
      </c>
      <c r="E18" s="252" t="s">
        <v>1121</v>
      </c>
      <c r="F18" s="248" t="s">
        <v>434</v>
      </c>
      <c r="G18" s="279" t="s">
        <v>418</v>
      </c>
      <c r="H18" s="92" t="s">
        <v>434</v>
      </c>
      <c r="I18" s="279" t="s">
        <v>401</v>
      </c>
      <c r="J18" s="176"/>
      <c r="K18" s="130">
        <f t="shared" si="0"/>
        <v>0</v>
      </c>
      <c r="L18" s="130">
        <f t="shared" si="1"/>
        <v>0</v>
      </c>
    </row>
    <row r="19" spans="2:12" ht="13.5">
      <c r="B19" s="240">
        <v>13</v>
      </c>
      <c r="C19" s="92" t="s">
        <v>434</v>
      </c>
      <c r="D19" s="275" t="s">
        <v>401</v>
      </c>
      <c r="E19" s="252" t="s">
        <v>1121</v>
      </c>
      <c r="F19" s="248" t="s">
        <v>434</v>
      </c>
      <c r="G19" s="279" t="s">
        <v>461</v>
      </c>
      <c r="H19" s="92" t="s">
        <v>435</v>
      </c>
      <c r="I19" s="279" t="s">
        <v>465</v>
      </c>
      <c r="J19" s="176"/>
      <c r="K19" s="130">
        <f t="shared" si="0"/>
        <v>0</v>
      </c>
      <c r="L19" s="130">
        <f t="shared" si="1"/>
        <v>0</v>
      </c>
    </row>
    <row r="20" spans="2:12" ht="13.5">
      <c r="B20" s="241">
        <v>14</v>
      </c>
      <c r="C20" s="98" t="s">
        <v>435</v>
      </c>
      <c r="D20" s="276" t="s">
        <v>465</v>
      </c>
      <c r="E20" s="253" t="s">
        <v>1121</v>
      </c>
      <c r="F20" s="244" t="s">
        <v>435</v>
      </c>
      <c r="G20" s="280" t="s">
        <v>414</v>
      </c>
      <c r="H20" s="98" t="s">
        <v>435</v>
      </c>
      <c r="I20" s="280" t="s">
        <v>416</v>
      </c>
      <c r="J20" s="178"/>
      <c r="K20" s="131">
        <f t="shared" si="0"/>
        <v>0</v>
      </c>
      <c r="L20" s="131">
        <f t="shared" si="1"/>
        <v>0</v>
      </c>
    </row>
    <row r="21" spans="2:12" ht="13.5">
      <c r="B21" s="239">
        <v>15</v>
      </c>
      <c r="C21" s="96" t="s">
        <v>435</v>
      </c>
      <c r="D21" s="274" t="s">
        <v>416</v>
      </c>
      <c r="E21" s="251" t="s">
        <v>1121</v>
      </c>
      <c r="F21" s="247" t="s">
        <v>435</v>
      </c>
      <c r="G21" s="278" t="s">
        <v>467</v>
      </c>
      <c r="H21" s="96" t="s">
        <v>435</v>
      </c>
      <c r="I21" s="278" t="s">
        <v>466</v>
      </c>
      <c r="J21" s="174"/>
      <c r="K21" s="129">
        <f t="shared" si="0"/>
        <v>0</v>
      </c>
      <c r="L21" s="129">
        <f t="shared" si="1"/>
        <v>0</v>
      </c>
    </row>
    <row r="22" spans="2:12" ht="13.5">
      <c r="B22" s="240">
        <v>16</v>
      </c>
      <c r="C22" s="92" t="s">
        <v>435</v>
      </c>
      <c r="D22" s="275" t="s">
        <v>466</v>
      </c>
      <c r="E22" s="252" t="s">
        <v>1121</v>
      </c>
      <c r="F22" s="248" t="s">
        <v>435</v>
      </c>
      <c r="G22" s="279" t="s">
        <v>418</v>
      </c>
      <c r="H22" s="92" t="s">
        <v>435</v>
      </c>
      <c r="I22" s="279" t="s">
        <v>401</v>
      </c>
      <c r="J22" s="176"/>
      <c r="K22" s="130">
        <f t="shared" si="0"/>
        <v>0</v>
      </c>
      <c r="L22" s="130">
        <f t="shared" si="1"/>
        <v>0</v>
      </c>
    </row>
    <row r="23" spans="2:12" ht="13.5">
      <c r="B23" s="240">
        <v>17</v>
      </c>
      <c r="C23" s="92" t="s">
        <v>435</v>
      </c>
      <c r="D23" s="275" t="s">
        <v>401</v>
      </c>
      <c r="E23" s="252" t="s">
        <v>1121</v>
      </c>
      <c r="F23" s="248" t="s">
        <v>435</v>
      </c>
      <c r="G23" s="279" t="s">
        <v>461</v>
      </c>
      <c r="H23" s="92" t="s">
        <v>436</v>
      </c>
      <c r="I23" s="279" t="s">
        <v>465</v>
      </c>
      <c r="J23" s="176"/>
      <c r="K23" s="130">
        <f t="shared" si="0"/>
        <v>0</v>
      </c>
      <c r="L23" s="130">
        <f t="shared" si="1"/>
        <v>0</v>
      </c>
    </row>
    <row r="24" spans="2:12" ht="13.5">
      <c r="B24" s="241">
        <v>18</v>
      </c>
      <c r="C24" s="98" t="s">
        <v>436</v>
      </c>
      <c r="D24" s="276" t="s">
        <v>465</v>
      </c>
      <c r="E24" s="253" t="s">
        <v>1121</v>
      </c>
      <c r="F24" s="244" t="s">
        <v>436</v>
      </c>
      <c r="G24" s="280" t="s">
        <v>414</v>
      </c>
      <c r="H24" s="98" t="s">
        <v>436</v>
      </c>
      <c r="I24" s="280" t="s">
        <v>416</v>
      </c>
      <c r="J24" s="178"/>
      <c r="K24" s="131">
        <f t="shared" si="0"/>
        <v>0</v>
      </c>
      <c r="L24" s="131">
        <f t="shared" si="1"/>
        <v>0</v>
      </c>
    </row>
    <row r="25" spans="2:12" ht="13.5">
      <c r="B25" s="239">
        <v>19</v>
      </c>
      <c r="C25" s="96" t="s">
        <v>436</v>
      </c>
      <c r="D25" s="274" t="s">
        <v>416</v>
      </c>
      <c r="E25" s="251" t="s">
        <v>1121</v>
      </c>
      <c r="F25" s="247" t="s">
        <v>436</v>
      </c>
      <c r="G25" s="278" t="s">
        <v>467</v>
      </c>
      <c r="H25" s="96" t="s">
        <v>436</v>
      </c>
      <c r="I25" s="278" t="s">
        <v>466</v>
      </c>
      <c r="J25" s="174"/>
      <c r="K25" s="129">
        <f t="shared" si="0"/>
        <v>0</v>
      </c>
      <c r="L25" s="129">
        <f t="shared" si="1"/>
        <v>0</v>
      </c>
    </row>
    <row r="26" spans="2:12" ht="13.5">
      <c r="B26" s="240">
        <v>20</v>
      </c>
      <c r="C26" s="92" t="s">
        <v>436</v>
      </c>
      <c r="D26" s="275" t="s">
        <v>466</v>
      </c>
      <c r="E26" s="252" t="s">
        <v>1121</v>
      </c>
      <c r="F26" s="248" t="s">
        <v>436</v>
      </c>
      <c r="G26" s="279" t="s">
        <v>418</v>
      </c>
      <c r="H26" s="92" t="s">
        <v>436</v>
      </c>
      <c r="I26" s="279" t="s">
        <v>401</v>
      </c>
      <c r="J26" s="176"/>
      <c r="K26" s="130">
        <f t="shared" si="0"/>
        <v>0</v>
      </c>
      <c r="L26" s="130">
        <f t="shared" si="1"/>
        <v>0</v>
      </c>
    </row>
    <row r="27" spans="2:12" ht="13.5">
      <c r="B27" s="240">
        <v>21</v>
      </c>
      <c r="C27" s="92" t="s">
        <v>436</v>
      </c>
      <c r="D27" s="275" t="s">
        <v>401</v>
      </c>
      <c r="E27" s="252" t="s">
        <v>1121</v>
      </c>
      <c r="F27" s="248" t="s">
        <v>436</v>
      </c>
      <c r="G27" s="279" t="s">
        <v>461</v>
      </c>
      <c r="H27" s="92" t="s">
        <v>437</v>
      </c>
      <c r="I27" s="279" t="s">
        <v>465</v>
      </c>
      <c r="J27" s="176"/>
      <c r="K27" s="130">
        <f t="shared" si="0"/>
        <v>0</v>
      </c>
      <c r="L27" s="130">
        <f t="shared" si="1"/>
        <v>0</v>
      </c>
    </row>
    <row r="28" spans="2:12" ht="13.5">
      <c r="B28" s="241">
        <v>22</v>
      </c>
      <c r="C28" s="98" t="s">
        <v>437</v>
      </c>
      <c r="D28" s="276" t="s">
        <v>465</v>
      </c>
      <c r="E28" s="253" t="s">
        <v>1121</v>
      </c>
      <c r="F28" s="244" t="s">
        <v>437</v>
      </c>
      <c r="G28" s="280" t="s">
        <v>414</v>
      </c>
      <c r="H28" s="98" t="s">
        <v>437</v>
      </c>
      <c r="I28" s="280" t="s">
        <v>416</v>
      </c>
      <c r="J28" s="178"/>
      <c r="K28" s="131">
        <f t="shared" si="0"/>
        <v>0</v>
      </c>
      <c r="L28" s="131">
        <f t="shared" si="1"/>
        <v>0</v>
      </c>
    </row>
    <row r="29" spans="2:12" ht="13.5">
      <c r="B29" s="239">
        <v>23</v>
      </c>
      <c r="C29" s="96" t="s">
        <v>437</v>
      </c>
      <c r="D29" s="274" t="s">
        <v>416</v>
      </c>
      <c r="E29" s="251" t="s">
        <v>1121</v>
      </c>
      <c r="F29" s="247" t="s">
        <v>437</v>
      </c>
      <c r="G29" s="278" t="s">
        <v>467</v>
      </c>
      <c r="H29" s="96" t="s">
        <v>437</v>
      </c>
      <c r="I29" s="278" t="s">
        <v>466</v>
      </c>
      <c r="J29" s="174"/>
      <c r="K29" s="129">
        <f t="shared" si="0"/>
        <v>0</v>
      </c>
      <c r="L29" s="129">
        <f t="shared" si="1"/>
        <v>0</v>
      </c>
    </row>
    <row r="30" spans="2:12" ht="13.5">
      <c r="B30" s="240">
        <v>24</v>
      </c>
      <c r="C30" s="92" t="s">
        <v>437</v>
      </c>
      <c r="D30" s="275" t="s">
        <v>466</v>
      </c>
      <c r="E30" s="252" t="s">
        <v>1121</v>
      </c>
      <c r="F30" s="248" t="s">
        <v>437</v>
      </c>
      <c r="G30" s="279" t="s">
        <v>418</v>
      </c>
      <c r="H30" s="92" t="s">
        <v>437</v>
      </c>
      <c r="I30" s="279" t="s">
        <v>401</v>
      </c>
      <c r="J30" s="176"/>
      <c r="K30" s="130">
        <f t="shared" si="0"/>
        <v>0</v>
      </c>
      <c r="L30" s="130">
        <f t="shared" si="1"/>
        <v>0</v>
      </c>
    </row>
    <row r="31" spans="2:12" ht="13.5">
      <c r="B31" s="240">
        <v>25</v>
      </c>
      <c r="C31" s="92" t="s">
        <v>437</v>
      </c>
      <c r="D31" s="275" t="s">
        <v>401</v>
      </c>
      <c r="E31" s="252" t="s">
        <v>1121</v>
      </c>
      <c r="F31" s="248" t="s">
        <v>437</v>
      </c>
      <c r="G31" s="279" t="s">
        <v>461</v>
      </c>
      <c r="H31" s="92" t="s">
        <v>438</v>
      </c>
      <c r="I31" s="279" t="s">
        <v>465</v>
      </c>
      <c r="J31" s="176"/>
      <c r="K31" s="130">
        <f t="shared" si="0"/>
        <v>0</v>
      </c>
      <c r="L31" s="130">
        <f t="shared" si="1"/>
        <v>0</v>
      </c>
    </row>
    <row r="32" spans="2:12" ht="13.5">
      <c r="B32" s="241">
        <v>26</v>
      </c>
      <c r="C32" s="98" t="s">
        <v>438</v>
      </c>
      <c r="D32" s="276" t="s">
        <v>465</v>
      </c>
      <c r="E32" s="253" t="s">
        <v>1121</v>
      </c>
      <c r="F32" s="244" t="s">
        <v>438</v>
      </c>
      <c r="G32" s="280" t="s">
        <v>414</v>
      </c>
      <c r="H32" s="98" t="s">
        <v>438</v>
      </c>
      <c r="I32" s="280" t="s">
        <v>416</v>
      </c>
      <c r="J32" s="178"/>
      <c r="K32" s="131">
        <f t="shared" si="0"/>
        <v>0</v>
      </c>
      <c r="L32" s="131">
        <f t="shared" si="1"/>
        <v>0</v>
      </c>
    </row>
    <row r="33" spans="2:12" ht="13.5">
      <c r="B33" s="239">
        <v>27</v>
      </c>
      <c r="C33" s="96" t="s">
        <v>438</v>
      </c>
      <c r="D33" s="274" t="s">
        <v>416</v>
      </c>
      <c r="E33" s="251" t="s">
        <v>1121</v>
      </c>
      <c r="F33" s="247" t="s">
        <v>438</v>
      </c>
      <c r="G33" s="278" t="s">
        <v>467</v>
      </c>
      <c r="H33" s="96" t="s">
        <v>438</v>
      </c>
      <c r="I33" s="278" t="s">
        <v>466</v>
      </c>
      <c r="J33" s="174"/>
      <c r="K33" s="129">
        <f t="shared" si="0"/>
        <v>0</v>
      </c>
      <c r="L33" s="129">
        <f t="shared" si="1"/>
        <v>0</v>
      </c>
    </row>
    <row r="34" spans="2:12" ht="13.5">
      <c r="B34" s="240">
        <v>28</v>
      </c>
      <c r="C34" s="92" t="s">
        <v>438</v>
      </c>
      <c r="D34" s="275" t="s">
        <v>466</v>
      </c>
      <c r="E34" s="252" t="s">
        <v>1121</v>
      </c>
      <c r="F34" s="248" t="s">
        <v>438</v>
      </c>
      <c r="G34" s="279" t="s">
        <v>418</v>
      </c>
      <c r="H34" s="92" t="s">
        <v>438</v>
      </c>
      <c r="I34" s="279" t="s">
        <v>401</v>
      </c>
      <c r="J34" s="176"/>
      <c r="K34" s="130">
        <f t="shared" si="0"/>
        <v>0</v>
      </c>
      <c r="L34" s="130">
        <f t="shared" si="1"/>
        <v>0</v>
      </c>
    </row>
    <row r="35" spans="2:12" ht="13.5">
      <c r="B35" s="240">
        <v>29</v>
      </c>
      <c r="C35" s="92" t="s">
        <v>438</v>
      </c>
      <c r="D35" s="275" t="s">
        <v>401</v>
      </c>
      <c r="E35" s="252" t="s">
        <v>1121</v>
      </c>
      <c r="F35" s="248" t="s">
        <v>438</v>
      </c>
      <c r="G35" s="279" t="s">
        <v>461</v>
      </c>
      <c r="H35" s="92" t="s">
        <v>439</v>
      </c>
      <c r="I35" s="279" t="s">
        <v>465</v>
      </c>
      <c r="J35" s="176"/>
      <c r="K35" s="130">
        <f t="shared" si="0"/>
        <v>0</v>
      </c>
      <c r="L35" s="130">
        <f t="shared" si="1"/>
        <v>0</v>
      </c>
    </row>
    <row r="36" spans="2:12" ht="13.5">
      <c r="B36" s="241">
        <v>30</v>
      </c>
      <c r="C36" s="98" t="s">
        <v>439</v>
      </c>
      <c r="D36" s="276" t="s">
        <v>465</v>
      </c>
      <c r="E36" s="253" t="s">
        <v>1121</v>
      </c>
      <c r="F36" s="244" t="s">
        <v>439</v>
      </c>
      <c r="G36" s="280" t="s">
        <v>414</v>
      </c>
      <c r="H36" s="98" t="s">
        <v>439</v>
      </c>
      <c r="I36" s="280" t="s">
        <v>416</v>
      </c>
      <c r="J36" s="178"/>
      <c r="K36" s="131">
        <f t="shared" si="0"/>
        <v>0</v>
      </c>
      <c r="L36" s="131">
        <f t="shared" si="1"/>
        <v>0</v>
      </c>
    </row>
    <row r="37" spans="2:12" ht="13.5">
      <c r="B37" s="239">
        <v>31</v>
      </c>
      <c r="C37" s="96" t="s">
        <v>439</v>
      </c>
      <c r="D37" s="274" t="s">
        <v>416</v>
      </c>
      <c r="E37" s="251" t="s">
        <v>1121</v>
      </c>
      <c r="F37" s="247" t="s">
        <v>439</v>
      </c>
      <c r="G37" s="278" t="s">
        <v>467</v>
      </c>
      <c r="H37" s="96" t="s">
        <v>439</v>
      </c>
      <c r="I37" s="278" t="s">
        <v>466</v>
      </c>
      <c r="J37" s="174"/>
      <c r="K37" s="129">
        <f t="shared" si="0"/>
        <v>0</v>
      </c>
      <c r="L37" s="129">
        <f t="shared" si="1"/>
        <v>0</v>
      </c>
    </row>
    <row r="38" spans="2:12" ht="13.5">
      <c r="B38" s="240">
        <v>32</v>
      </c>
      <c r="C38" s="92" t="s">
        <v>439</v>
      </c>
      <c r="D38" s="275" t="s">
        <v>466</v>
      </c>
      <c r="E38" s="252" t="s">
        <v>1121</v>
      </c>
      <c r="F38" s="248" t="s">
        <v>439</v>
      </c>
      <c r="G38" s="279" t="s">
        <v>418</v>
      </c>
      <c r="H38" s="92" t="s">
        <v>439</v>
      </c>
      <c r="I38" s="279" t="s">
        <v>401</v>
      </c>
      <c r="J38" s="176"/>
      <c r="K38" s="130">
        <f t="shared" si="0"/>
        <v>0</v>
      </c>
      <c r="L38" s="130">
        <f t="shared" si="1"/>
        <v>0</v>
      </c>
    </row>
    <row r="39" spans="2:12" ht="13.5">
      <c r="B39" s="240">
        <v>33</v>
      </c>
      <c r="C39" s="92" t="s">
        <v>439</v>
      </c>
      <c r="D39" s="275" t="s">
        <v>401</v>
      </c>
      <c r="E39" s="252" t="s">
        <v>1121</v>
      </c>
      <c r="F39" s="248" t="s">
        <v>439</v>
      </c>
      <c r="G39" s="279" t="s">
        <v>461</v>
      </c>
      <c r="H39" s="92" t="s">
        <v>440</v>
      </c>
      <c r="I39" s="279" t="s">
        <v>465</v>
      </c>
      <c r="J39" s="176"/>
      <c r="K39" s="130">
        <f t="shared" si="0"/>
        <v>0</v>
      </c>
      <c r="L39" s="130">
        <f t="shared" si="1"/>
        <v>0</v>
      </c>
    </row>
    <row r="40" spans="2:12" ht="13.5">
      <c r="B40" s="241">
        <v>34</v>
      </c>
      <c r="C40" s="98" t="s">
        <v>440</v>
      </c>
      <c r="D40" s="276" t="s">
        <v>465</v>
      </c>
      <c r="E40" s="253" t="s">
        <v>1121</v>
      </c>
      <c r="F40" s="244" t="s">
        <v>440</v>
      </c>
      <c r="G40" s="280" t="s">
        <v>414</v>
      </c>
      <c r="H40" s="98" t="s">
        <v>440</v>
      </c>
      <c r="I40" s="280" t="s">
        <v>416</v>
      </c>
      <c r="J40" s="178"/>
      <c r="K40" s="131">
        <f t="shared" si="0"/>
        <v>0</v>
      </c>
      <c r="L40" s="131">
        <f t="shared" si="1"/>
        <v>0</v>
      </c>
    </row>
    <row r="41" spans="2:12" ht="13.5">
      <c r="B41" s="239">
        <v>35</v>
      </c>
      <c r="C41" s="96" t="s">
        <v>440</v>
      </c>
      <c r="D41" s="274" t="s">
        <v>416</v>
      </c>
      <c r="E41" s="251" t="s">
        <v>1121</v>
      </c>
      <c r="F41" s="247" t="s">
        <v>440</v>
      </c>
      <c r="G41" s="278" t="s">
        <v>467</v>
      </c>
      <c r="H41" s="96" t="s">
        <v>440</v>
      </c>
      <c r="I41" s="278" t="s">
        <v>466</v>
      </c>
      <c r="J41" s="174"/>
      <c r="K41" s="129">
        <f t="shared" si="0"/>
        <v>0</v>
      </c>
      <c r="L41" s="129">
        <f t="shared" si="1"/>
        <v>0</v>
      </c>
    </row>
    <row r="42" spans="2:12" ht="13.5">
      <c r="B42" s="240">
        <v>36</v>
      </c>
      <c r="C42" s="92" t="s">
        <v>440</v>
      </c>
      <c r="D42" s="275" t="s">
        <v>466</v>
      </c>
      <c r="E42" s="252" t="s">
        <v>1121</v>
      </c>
      <c r="F42" s="248" t="s">
        <v>440</v>
      </c>
      <c r="G42" s="279" t="s">
        <v>418</v>
      </c>
      <c r="H42" s="92" t="s">
        <v>440</v>
      </c>
      <c r="I42" s="279" t="s">
        <v>401</v>
      </c>
      <c r="J42" s="176"/>
      <c r="K42" s="130">
        <f t="shared" si="0"/>
        <v>0</v>
      </c>
      <c r="L42" s="130">
        <f t="shared" si="1"/>
        <v>0</v>
      </c>
    </row>
    <row r="43" spans="2:12" ht="13.5">
      <c r="B43" s="240">
        <v>37</v>
      </c>
      <c r="C43" s="92" t="s">
        <v>440</v>
      </c>
      <c r="D43" s="275" t="s">
        <v>401</v>
      </c>
      <c r="E43" s="252" t="s">
        <v>1121</v>
      </c>
      <c r="F43" s="248" t="s">
        <v>440</v>
      </c>
      <c r="G43" s="279" t="s">
        <v>461</v>
      </c>
      <c r="H43" s="92" t="s">
        <v>441</v>
      </c>
      <c r="I43" s="279" t="s">
        <v>465</v>
      </c>
      <c r="J43" s="176"/>
      <c r="K43" s="130">
        <f t="shared" si="0"/>
        <v>0</v>
      </c>
      <c r="L43" s="130">
        <f t="shared" si="1"/>
        <v>0</v>
      </c>
    </row>
    <row r="44" spans="2:12" ht="13.5">
      <c r="B44" s="241">
        <v>38</v>
      </c>
      <c r="C44" s="98" t="s">
        <v>441</v>
      </c>
      <c r="D44" s="276" t="s">
        <v>465</v>
      </c>
      <c r="E44" s="253" t="s">
        <v>1121</v>
      </c>
      <c r="F44" s="244" t="s">
        <v>441</v>
      </c>
      <c r="G44" s="280" t="s">
        <v>414</v>
      </c>
      <c r="H44" s="98" t="s">
        <v>441</v>
      </c>
      <c r="I44" s="280" t="s">
        <v>416</v>
      </c>
      <c r="J44" s="178"/>
      <c r="K44" s="131">
        <f t="shared" si="0"/>
        <v>0</v>
      </c>
      <c r="L44" s="131">
        <f t="shared" si="1"/>
        <v>0</v>
      </c>
    </row>
    <row r="45" spans="2:12" ht="13.5">
      <c r="B45" s="239">
        <v>39</v>
      </c>
      <c r="C45" s="96" t="s">
        <v>441</v>
      </c>
      <c r="D45" s="274" t="s">
        <v>416</v>
      </c>
      <c r="E45" s="251" t="s">
        <v>1121</v>
      </c>
      <c r="F45" s="247" t="s">
        <v>441</v>
      </c>
      <c r="G45" s="278" t="s">
        <v>467</v>
      </c>
      <c r="H45" s="96" t="s">
        <v>441</v>
      </c>
      <c r="I45" s="278" t="s">
        <v>466</v>
      </c>
      <c r="J45" s="174"/>
      <c r="K45" s="129">
        <f t="shared" si="0"/>
        <v>0</v>
      </c>
      <c r="L45" s="129">
        <f t="shared" si="1"/>
        <v>0</v>
      </c>
    </row>
    <row r="46" spans="2:12" ht="13.5">
      <c r="B46" s="240">
        <v>40</v>
      </c>
      <c r="C46" s="92" t="s">
        <v>441</v>
      </c>
      <c r="D46" s="275" t="s">
        <v>466</v>
      </c>
      <c r="E46" s="252" t="s">
        <v>1121</v>
      </c>
      <c r="F46" s="248" t="s">
        <v>441</v>
      </c>
      <c r="G46" s="279" t="s">
        <v>418</v>
      </c>
      <c r="H46" s="92" t="s">
        <v>441</v>
      </c>
      <c r="I46" s="279" t="s">
        <v>401</v>
      </c>
      <c r="J46" s="176"/>
      <c r="K46" s="130">
        <f t="shared" si="0"/>
        <v>0</v>
      </c>
      <c r="L46" s="130">
        <f t="shared" si="1"/>
        <v>0</v>
      </c>
    </row>
    <row r="47" spans="2:12" ht="13.5">
      <c r="B47" s="240">
        <v>41</v>
      </c>
      <c r="C47" s="92" t="s">
        <v>441</v>
      </c>
      <c r="D47" s="275" t="s">
        <v>401</v>
      </c>
      <c r="E47" s="252" t="s">
        <v>1121</v>
      </c>
      <c r="F47" s="248" t="s">
        <v>441</v>
      </c>
      <c r="G47" s="279" t="s">
        <v>461</v>
      </c>
      <c r="H47" s="92" t="s">
        <v>442</v>
      </c>
      <c r="I47" s="279" t="s">
        <v>465</v>
      </c>
      <c r="J47" s="176"/>
      <c r="K47" s="130">
        <f t="shared" si="0"/>
        <v>0</v>
      </c>
      <c r="L47" s="130">
        <f t="shared" si="1"/>
        <v>0</v>
      </c>
    </row>
    <row r="48" spans="2:12" ht="13.5">
      <c r="B48" s="241">
        <v>42</v>
      </c>
      <c r="C48" s="98" t="s">
        <v>442</v>
      </c>
      <c r="D48" s="276" t="s">
        <v>465</v>
      </c>
      <c r="E48" s="253" t="s">
        <v>1121</v>
      </c>
      <c r="F48" s="244" t="s">
        <v>442</v>
      </c>
      <c r="G48" s="280" t="s">
        <v>414</v>
      </c>
      <c r="H48" s="98" t="s">
        <v>442</v>
      </c>
      <c r="I48" s="280" t="s">
        <v>416</v>
      </c>
      <c r="J48" s="178"/>
      <c r="K48" s="131">
        <f t="shared" si="0"/>
        <v>0</v>
      </c>
      <c r="L48" s="131">
        <f t="shared" si="1"/>
        <v>0</v>
      </c>
    </row>
    <row r="49" spans="2:12" ht="13.5">
      <c r="B49" s="239">
        <v>43</v>
      </c>
      <c r="C49" s="96" t="s">
        <v>442</v>
      </c>
      <c r="D49" s="274" t="s">
        <v>416</v>
      </c>
      <c r="E49" s="251" t="s">
        <v>1121</v>
      </c>
      <c r="F49" s="247" t="s">
        <v>442</v>
      </c>
      <c r="G49" s="278" t="s">
        <v>467</v>
      </c>
      <c r="H49" s="96" t="s">
        <v>442</v>
      </c>
      <c r="I49" s="278" t="s">
        <v>466</v>
      </c>
      <c r="J49" s="174"/>
      <c r="K49" s="129">
        <f t="shared" si="0"/>
        <v>0</v>
      </c>
      <c r="L49" s="129">
        <f t="shared" si="1"/>
        <v>0</v>
      </c>
    </row>
    <row r="50" spans="2:12" ht="13.5">
      <c r="B50" s="240">
        <v>44</v>
      </c>
      <c r="C50" s="92" t="s">
        <v>442</v>
      </c>
      <c r="D50" s="275" t="s">
        <v>466</v>
      </c>
      <c r="E50" s="252" t="s">
        <v>1121</v>
      </c>
      <c r="F50" s="248" t="s">
        <v>442</v>
      </c>
      <c r="G50" s="279" t="s">
        <v>418</v>
      </c>
      <c r="H50" s="92" t="s">
        <v>442</v>
      </c>
      <c r="I50" s="279" t="s">
        <v>401</v>
      </c>
      <c r="J50" s="176"/>
      <c r="K50" s="130">
        <f t="shared" si="0"/>
        <v>0</v>
      </c>
      <c r="L50" s="130">
        <f t="shared" si="1"/>
        <v>0</v>
      </c>
    </row>
    <row r="51" spans="2:12" ht="13.5">
      <c r="B51" s="240">
        <v>45</v>
      </c>
      <c r="C51" s="92" t="s">
        <v>442</v>
      </c>
      <c r="D51" s="275" t="s">
        <v>401</v>
      </c>
      <c r="E51" s="252" t="s">
        <v>1121</v>
      </c>
      <c r="F51" s="248" t="s">
        <v>442</v>
      </c>
      <c r="G51" s="279" t="s">
        <v>461</v>
      </c>
      <c r="H51" s="92" t="s">
        <v>443</v>
      </c>
      <c r="I51" s="279" t="s">
        <v>465</v>
      </c>
      <c r="J51" s="176"/>
      <c r="K51" s="130">
        <f t="shared" si="0"/>
        <v>0</v>
      </c>
      <c r="L51" s="130">
        <f t="shared" si="1"/>
        <v>0</v>
      </c>
    </row>
    <row r="52" spans="2:12" ht="13.5">
      <c r="B52" s="241">
        <v>46</v>
      </c>
      <c r="C52" s="98" t="s">
        <v>443</v>
      </c>
      <c r="D52" s="276" t="s">
        <v>465</v>
      </c>
      <c r="E52" s="253" t="s">
        <v>1121</v>
      </c>
      <c r="F52" s="244" t="s">
        <v>443</v>
      </c>
      <c r="G52" s="280" t="s">
        <v>414</v>
      </c>
      <c r="H52" s="98" t="s">
        <v>443</v>
      </c>
      <c r="I52" s="280" t="s">
        <v>416</v>
      </c>
      <c r="J52" s="178"/>
      <c r="K52" s="131">
        <f t="shared" si="0"/>
        <v>0</v>
      </c>
      <c r="L52" s="131">
        <f t="shared" si="1"/>
        <v>0</v>
      </c>
    </row>
    <row r="53" spans="2:12" ht="13.5">
      <c r="B53" s="239">
        <v>47</v>
      </c>
      <c r="C53" s="96" t="s">
        <v>443</v>
      </c>
      <c r="D53" s="274" t="s">
        <v>416</v>
      </c>
      <c r="E53" s="251" t="s">
        <v>1121</v>
      </c>
      <c r="F53" s="247" t="s">
        <v>443</v>
      </c>
      <c r="G53" s="278" t="s">
        <v>467</v>
      </c>
      <c r="H53" s="96" t="s">
        <v>443</v>
      </c>
      <c r="I53" s="278" t="s">
        <v>466</v>
      </c>
      <c r="J53" s="174"/>
      <c r="K53" s="129">
        <f t="shared" si="0"/>
        <v>0</v>
      </c>
      <c r="L53" s="129">
        <f t="shared" si="1"/>
        <v>0</v>
      </c>
    </row>
    <row r="54" spans="2:12" ht="13.5">
      <c r="B54" s="240">
        <v>48</v>
      </c>
      <c r="C54" s="92" t="s">
        <v>443</v>
      </c>
      <c r="D54" s="275" t="s">
        <v>466</v>
      </c>
      <c r="E54" s="252" t="s">
        <v>1121</v>
      </c>
      <c r="F54" s="248" t="s">
        <v>443</v>
      </c>
      <c r="G54" s="279" t="s">
        <v>418</v>
      </c>
      <c r="H54" s="92" t="s">
        <v>443</v>
      </c>
      <c r="I54" s="279" t="s">
        <v>401</v>
      </c>
      <c r="J54" s="176"/>
      <c r="K54" s="130">
        <f t="shared" si="0"/>
        <v>0</v>
      </c>
      <c r="L54" s="130">
        <f t="shared" si="1"/>
        <v>0</v>
      </c>
    </row>
    <row r="55" spans="2:12" ht="13.5">
      <c r="B55" s="240">
        <v>49</v>
      </c>
      <c r="C55" s="92" t="s">
        <v>443</v>
      </c>
      <c r="D55" s="275" t="s">
        <v>401</v>
      </c>
      <c r="E55" s="252" t="s">
        <v>1121</v>
      </c>
      <c r="F55" s="248" t="s">
        <v>443</v>
      </c>
      <c r="G55" s="279" t="s">
        <v>461</v>
      </c>
      <c r="H55" s="92" t="s">
        <v>444</v>
      </c>
      <c r="I55" s="279" t="s">
        <v>465</v>
      </c>
      <c r="J55" s="176"/>
      <c r="K55" s="130">
        <f t="shared" si="0"/>
        <v>0</v>
      </c>
      <c r="L55" s="130">
        <f t="shared" si="1"/>
        <v>0</v>
      </c>
    </row>
    <row r="56" spans="2:12" ht="13.5">
      <c r="B56" s="241">
        <v>50</v>
      </c>
      <c r="C56" s="98" t="s">
        <v>444</v>
      </c>
      <c r="D56" s="276" t="s">
        <v>465</v>
      </c>
      <c r="E56" s="253" t="s">
        <v>1121</v>
      </c>
      <c r="F56" s="244" t="s">
        <v>444</v>
      </c>
      <c r="G56" s="280" t="s">
        <v>414</v>
      </c>
      <c r="H56" s="98" t="s">
        <v>444</v>
      </c>
      <c r="I56" s="280" t="s">
        <v>416</v>
      </c>
      <c r="J56" s="178"/>
      <c r="K56" s="131">
        <f t="shared" si="0"/>
        <v>0</v>
      </c>
      <c r="L56" s="131">
        <f t="shared" si="1"/>
        <v>0</v>
      </c>
    </row>
    <row r="57" spans="2:12" ht="13.5">
      <c r="B57" s="239">
        <v>51</v>
      </c>
      <c r="C57" s="96" t="s">
        <v>444</v>
      </c>
      <c r="D57" s="274" t="s">
        <v>416</v>
      </c>
      <c r="E57" s="251" t="s">
        <v>1121</v>
      </c>
      <c r="F57" s="247" t="s">
        <v>444</v>
      </c>
      <c r="G57" s="278" t="s">
        <v>467</v>
      </c>
      <c r="H57" s="96" t="s">
        <v>444</v>
      </c>
      <c r="I57" s="278" t="s">
        <v>466</v>
      </c>
      <c r="J57" s="174"/>
      <c r="K57" s="129">
        <f t="shared" si="0"/>
        <v>0</v>
      </c>
      <c r="L57" s="129">
        <f t="shared" si="1"/>
        <v>0</v>
      </c>
    </row>
    <row r="58" spans="2:12" ht="13.5">
      <c r="B58" s="240">
        <v>52</v>
      </c>
      <c r="C58" s="92" t="s">
        <v>444</v>
      </c>
      <c r="D58" s="275" t="s">
        <v>466</v>
      </c>
      <c r="E58" s="252" t="s">
        <v>1121</v>
      </c>
      <c r="F58" s="248" t="s">
        <v>444</v>
      </c>
      <c r="G58" s="279" t="s">
        <v>418</v>
      </c>
      <c r="H58" s="92" t="s">
        <v>444</v>
      </c>
      <c r="I58" s="279" t="s">
        <v>401</v>
      </c>
      <c r="J58" s="176"/>
      <c r="K58" s="130">
        <f t="shared" si="0"/>
        <v>0</v>
      </c>
      <c r="L58" s="130">
        <f t="shared" si="1"/>
        <v>0</v>
      </c>
    </row>
    <row r="59" spans="2:12" ht="13.5">
      <c r="B59" s="240">
        <v>53</v>
      </c>
      <c r="C59" s="92" t="s">
        <v>444</v>
      </c>
      <c r="D59" s="275" t="s">
        <v>401</v>
      </c>
      <c r="E59" s="252" t="s">
        <v>1121</v>
      </c>
      <c r="F59" s="248" t="s">
        <v>444</v>
      </c>
      <c r="G59" s="279" t="s">
        <v>461</v>
      </c>
      <c r="H59" s="92" t="s">
        <v>445</v>
      </c>
      <c r="I59" s="279" t="s">
        <v>465</v>
      </c>
      <c r="J59" s="176"/>
      <c r="K59" s="130">
        <f t="shared" si="0"/>
        <v>0</v>
      </c>
      <c r="L59" s="130">
        <f t="shared" si="1"/>
        <v>0</v>
      </c>
    </row>
    <row r="60" spans="2:12" ht="13.5">
      <c r="B60" s="241">
        <v>54</v>
      </c>
      <c r="C60" s="98" t="s">
        <v>445</v>
      </c>
      <c r="D60" s="276" t="s">
        <v>465</v>
      </c>
      <c r="E60" s="253" t="s">
        <v>1121</v>
      </c>
      <c r="F60" s="244" t="s">
        <v>445</v>
      </c>
      <c r="G60" s="280" t="s">
        <v>414</v>
      </c>
      <c r="H60" s="98" t="s">
        <v>445</v>
      </c>
      <c r="I60" s="280" t="s">
        <v>416</v>
      </c>
      <c r="J60" s="178"/>
      <c r="K60" s="131">
        <f t="shared" si="0"/>
        <v>0</v>
      </c>
      <c r="L60" s="131">
        <f t="shared" si="1"/>
        <v>0</v>
      </c>
    </row>
    <row r="61" spans="2:12" ht="13.5">
      <c r="B61" s="239">
        <v>55</v>
      </c>
      <c r="C61" s="96" t="s">
        <v>445</v>
      </c>
      <c r="D61" s="274" t="s">
        <v>416</v>
      </c>
      <c r="E61" s="251" t="s">
        <v>1121</v>
      </c>
      <c r="F61" s="247" t="s">
        <v>445</v>
      </c>
      <c r="G61" s="278" t="s">
        <v>467</v>
      </c>
      <c r="H61" s="96" t="s">
        <v>445</v>
      </c>
      <c r="I61" s="278" t="s">
        <v>466</v>
      </c>
      <c r="J61" s="174"/>
      <c r="K61" s="129">
        <f t="shared" si="0"/>
        <v>0</v>
      </c>
      <c r="L61" s="129">
        <f t="shared" si="1"/>
        <v>0</v>
      </c>
    </row>
    <row r="62" spans="2:12" ht="13.5">
      <c r="B62" s="240">
        <v>56</v>
      </c>
      <c r="C62" s="92" t="s">
        <v>445</v>
      </c>
      <c r="D62" s="275" t="s">
        <v>466</v>
      </c>
      <c r="E62" s="252" t="s">
        <v>1121</v>
      </c>
      <c r="F62" s="248" t="s">
        <v>445</v>
      </c>
      <c r="G62" s="279" t="s">
        <v>418</v>
      </c>
      <c r="H62" s="92" t="s">
        <v>445</v>
      </c>
      <c r="I62" s="279" t="s">
        <v>401</v>
      </c>
      <c r="J62" s="176"/>
      <c r="K62" s="130">
        <f t="shared" si="0"/>
        <v>0</v>
      </c>
      <c r="L62" s="130">
        <f t="shared" si="1"/>
        <v>0</v>
      </c>
    </row>
    <row r="63" spans="2:12" ht="13.5">
      <c r="B63" s="240">
        <v>57</v>
      </c>
      <c r="C63" s="92" t="s">
        <v>445</v>
      </c>
      <c r="D63" s="275" t="s">
        <v>401</v>
      </c>
      <c r="E63" s="252" t="s">
        <v>1121</v>
      </c>
      <c r="F63" s="248" t="s">
        <v>445</v>
      </c>
      <c r="G63" s="279" t="s">
        <v>461</v>
      </c>
      <c r="H63" s="92" t="s">
        <v>446</v>
      </c>
      <c r="I63" s="279" t="s">
        <v>465</v>
      </c>
      <c r="J63" s="176"/>
      <c r="K63" s="130">
        <f t="shared" si="0"/>
        <v>0</v>
      </c>
      <c r="L63" s="130">
        <f t="shared" si="1"/>
        <v>0</v>
      </c>
    </row>
    <row r="64" spans="2:12" ht="14.25" thickBot="1">
      <c r="B64" s="257">
        <v>58</v>
      </c>
      <c r="C64" s="94" t="s">
        <v>446</v>
      </c>
      <c r="D64" s="277" t="s">
        <v>465</v>
      </c>
      <c r="E64" s="259" t="s">
        <v>1121</v>
      </c>
      <c r="F64" s="258" t="s">
        <v>446</v>
      </c>
      <c r="G64" s="281" t="s">
        <v>413</v>
      </c>
      <c r="H64" s="94" t="s">
        <v>446</v>
      </c>
      <c r="I64" s="281" t="s">
        <v>415</v>
      </c>
      <c r="J64" s="264"/>
      <c r="K64" s="211">
        <f t="shared" si="0"/>
        <v>0</v>
      </c>
      <c r="L64" s="211">
        <f t="shared" si="1"/>
        <v>0</v>
      </c>
    </row>
    <row r="65" spans="2:12" ht="14.25" thickBot="1">
      <c r="B65" s="742" t="s">
        <v>310</v>
      </c>
      <c r="C65" s="742"/>
      <c r="D65" s="742"/>
      <c r="E65" s="742"/>
      <c r="F65" s="742"/>
      <c r="G65" s="742"/>
      <c r="H65" s="742"/>
      <c r="I65" s="742"/>
      <c r="J65" s="156">
        <f>SUM(J7:J64)</f>
        <v>0</v>
      </c>
      <c r="K65" s="156">
        <f t="shared" ref="K65:L65" si="2">SUM(K7:K64)</f>
        <v>0</v>
      </c>
      <c r="L65" s="156">
        <f t="shared" si="2"/>
        <v>0</v>
      </c>
    </row>
    <row r="66" spans="2:12">
      <c r="B66" s="1" t="s">
        <v>451</v>
      </c>
    </row>
    <row r="67" spans="2:12">
      <c r="B67" s="1" t="s">
        <v>448</v>
      </c>
    </row>
    <row r="68" spans="2:12">
      <c r="B68" s="1" t="s">
        <v>450</v>
      </c>
    </row>
    <row r="69" spans="2:12">
      <c r="B69" s="1" t="s">
        <v>499</v>
      </c>
    </row>
    <row r="70" spans="2:12">
      <c r="B70" s="1" t="s">
        <v>804</v>
      </c>
    </row>
    <row r="71" spans="2:12">
      <c r="C71" s="1" t="s">
        <v>803</v>
      </c>
    </row>
    <row r="72" spans="2:12">
      <c r="B72" s="1" t="s">
        <v>455</v>
      </c>
    </row>
    <row r="74" spans="2:12">
      <c r="K74" s="3" t="s">
        <v>456</v>
      </c>
      <c r="L74" s="3"/>
    </row>
  </sheetData>
  <customSheetViews>
    <customSheetView guid="{1E432D73-D559-4735-96E9-E42C2997E3E5}" scale="85" showPageBreaks="1" showGridLines="0" printArea="1" view="pageBreakPreview" topLeftCell="A40">
      <selection activeCell="J7" sqref="J7"/>
      <pageMargins left="0.7" right="0.7" top="0.75" bottom="0.75" header="0.3" footer="0.3"/>
      <pageSetup paperSize="9" scale="77" orientation="portrait" horizontalDpi="300" verticalDpi="300" r:id="rId1"/>
    </customSheetView>
  </customSheetViews>
  <mergeCells count="7">
    <mergeCell ref="B65:I65"/>
    <mergeCell ref="B1:L1"/>
    <mergeCell ref="B3:L3"/>
    <mergeCell ref="B5:B6"/>
    <mergeCell ref="C5:G6"/>
    <mergeCell ref="H5:I6"/>
    <mergeCell ref="K5:K6"/>
  </mergeCells>
  <phoneticPr fontId="2"/>
  <pageMargins left="0.7" right="0.7" top="0.75" bottom="0.75" header="0.3" footer="0.3"/>
  <pageSetup paperSize="9" scale="77" orientation="portrait" horizontalDpi="300" verticalDpi="300"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B1:H80"/>
  <sheetViews>
    <sheetView view="pageBreakPreview" zoomScaleNormal="100" zoomScaleSheetLayoutView="100" workbookViewId="0"/>
  </sheetViews>
  <sheetFormatPr defaultRowHeight="12"/>
  <cols>
    <col min="1" max="1" width="1.7109375" style="1" customWidth="1"/>
    <col min="2" max="8" width="13.42578125" style="1" customWidth="1"/>
    <col min="9" max="9" width="1.7109375" style="1" customWidth="1"/>
    <col min="10" max="16384" width="9.140625" style="1"/>
  </cols>
  <sheetData>
    <row r="1" spans="2:8">
      <c r="B1" s="628" t="s">
        <v>800</v>
      </c>
      <c r="C1" s="628"/>
      <c r="D1" s="628"/>
      <c r="E1" s="628"/>
      <c r="F1" s="628"/>
      <c r="G1" s="628"/>
      <c r="H1" s="628"/>
    </row>
    <row r="3" spans="2:8" ht="19.5">
      <c r="B3" s="629" t="s">
        <v>505</v>
      </c>
      <c r="C3" s="629"/>
      <c r="D3" s="629"/>
      <c r="E3" s="629"/>
      <c r="F3" s="629"/>
      <c r="G3" s="629"/>
      <c r="H3" s="629"/>
    </row>
    <row r="5" spans="2:8" ht="14.25">
      <c r="B5" s="64" t="s">
        <v>506</v>
      </c>
      <c r="H5" s="84" t="s">
        <v>511</v>
      </c>
    </row>
    <row r="6" spans="2:8">
      <c r="B6" s="648" t="s">
        <v>63</v>
      </c>
      <c r="C6" s="650"/>
      <c r="D6" s="285" t="s">
        <v>306</v>
      </c>
      <c r="E6" s="286" t="s">
        <v>307</v>
      </c>
      <c r="F6" s="286" t="s">
        <v>308</v>
      </c>
      <c r="G6" s="287" t="s">
        <v>309</v>
      </c>
      <c r="H6" s="91" t="s">
        <v>310</v>
      </c>
    </row>
    <row r="7" spans="2:8" ht="13.5">
      <c r="B7" s="96" t="s">
        <v>1113</v>
      </c>
      <c r="C7" s="97"/>
      <c r="D7" s="174"/>
      <c r="E7" s="175"/>
      <c r="F7" s="175"/>
      <c r="G7" s="261"/>
      <c r="H7" s="153">
        <f>SUM(D7:G7)</f>
        <v>0</v>
      </c>
    </row>
    <row r="8" spans="2:8" ht="13.5">
      <c r="B8" s="92" t="s">
        <v>29</v>
      </c>
      <c r="C8" s="93"/>
      <c r="D8" s="176"/>
      <c r="E8" s="177"/>
      <c r="F8" s="177"/>
      <c r="G8" s="262"/>
      <c r="H8" s="153">
        <f t="shared" ref="H8:H13" si="0">SUM(D8:G8)</f>
        <v>0</v>
      </c>
    </row>
    <row r="9" spans="2:8" ht="13.5">
      <c r="B9" s="92" t="s">
        <v>31</v>
      </c>
      <c r="C9" s="93"/>
      <c r="D9" s="176"/>
      <c r="E9" s="177"/>
      <c r="F9" s="177"/>
      <c r="G9" s="262"/>
      <c r="H9" s="153">
        <f t="shared" si="0"/>
        <v>0</v>
      </c>
    </row>
    <row r="10" spans="2:8" ht="13.5">
      <c r="B10" s="92" t="s">
        <v>1114</v>
      </c>
      <c r="C10" s="93"/>
      <c r="D10" s="176"/>
      <c r="E10" s="177"/>
      <c r="F10" s="177"/>
      <c r="G10" s="262"/>
      <c r="H10" s="153">
        <f t="shared" si="0"/>
        <v>0</v>
      </c>
    </row>
    <row r="11" spans="2:8" ht="13.5">
      <c r="B11" s="92" t="s">
        <v>1115</v>
      </c>
      <c r="C11" s="93"/>
      <c r="D11" s="176"/>
      <c r="E11" s="177"/>
      <c r="F11" s="177"/>
      <c r="G11" s="262"/>
      <c r="H11" s="153">
        <f t="shared" si="0"/>
        <v>0</v>
      </c>
    </row>
    <row r="12" spans="2:8" ht="13.5">
      <c r="B12" s="92" t="s">
        <v>1116</v>
      </c>
      <c r="C12" s="93"/>
      <c r="D12" s="176"/>
      <c r="E12" s="177"/>
      <c r="F12" s="177"/>
      <c r="G12" s="262"/>
      <c r="H12" s="153">
        <f t="shared" si="0"/>
        <v>0</v>
      </c>
    </row>
    <row r="13" spans="2:8" ht="14.25" thickBot="1">
      <c r="B13" s="269" t="s">
        <v>1116</v>
      </c>
      <c r="C13" s="126"/>
      <c r="D13" s="270"/>
      <c r="E13" s="283"/>
      <c r="F13" s="283"/>
      <c r="G13" s="271"/>
      <c r="H13" s="220">
        <f t="shared" si="0"/>
        <v>0</v>
      </c>
    </row>
    <row r="14" spans="2:8" ht="14.25" thickBot="1">
      <c r="B14" s="87" t="s">
        <v>406</v>
      </c>
      <c r="C14" s="95"/>
      <c r="D14" s="156">
        <f>SUM(D7:D13)</f>
        <v>0</v>
      </c>
      <c r="E14" s="156">
        <f t="shared" ref="E14:H14" si="1">SUM(E7:E13)</f>
        <v>0</v>
      </c>
      <c r="F14" s="156">
        <f t="shared" si="1"/>
        <v>0</v>
      </c>
      <c r="G14" s="156">
        <f t="shared" si="1"/>
        <v>0</v>
      </c>
      <c r="H14" s="156">
        <f t="shared" si="1"/>
        <v>0</v>
      </c>
    </row>
    <row r="15" spans="2:8" ht="14.25" thickBot="1">
      <c r="B15" s="87" t="s">
        <v>315</v>
      </c>
      <c r="C15" s="95"/>
      <c r="D15" s="156">
        <f>ROUNDDOWN(D14*8%,0)</f>
        <v>0</v>
      </c>
      <c r="E15" s="156">
        <f t="shared" ref="E15:H15" si="2">ROUNDDOWN(E14*8%,0)</f>
        <v>0</v>
      </c>
      <c r="F15" s="156">
        <f t="shared" si="2"/>
        <v>0</v>
      </c>
      <c r="G15" s="156">
        <f t="shared" si="2"/>
        <v>0</v>
      </c>
      <c r="H15" s="156">
        <f t="shared" si="2"/>
        <v>0</v>
      </c>
    </row>
    <row r="16" spans="2:8" ht="14.25" thickBot="1">
      <c r="B16" s="87" t="s">
        <v>407</v>
      </c>
      <c r="C16" s="95"/>
      <c r="D16" s="156">
        <f>SUM(D14:D15)</f>
        <v>0</v>
      </c>
      <c r="E16" s="156">
        <f t="shared" ref="E16:H16" si="3">SUM(E14:E15)</f>
        <v>0</v>
      </c>
      <c r="F16" s="156">
        <f t="shared" si="3"/>
        <v>0</v>
      </c>
      <c r="G16" s="156">
        <f t="shared" si="3"/>
        <v>0</v>
      </c>
      <c r="H16" s="156">
        <f t="shared" si="3"/>
        <v>0</v>
      </c>
    </row>
    <row r="18" spans="2:8" ht="14.25">
      <c r="B18" s="64" t="s">
        <v>512</v>
      </c>
      <c r="H18" s="84" t="s">
        <v>511</v>
      </c>
    </row>
    <row r="19" spans="2:8">
      <c r="B19" s="648" t="s">
        <v>63</v>
      </c>
      <c r="C19" s="650"/>
      <c r="D19" s="285" t="s">
        <v>306</v>
      </c>
      <c r="E19" s="286" t="s">
        <v>307</v>
      </c>
      <c r="F19" s="286" t="s">
        <v>308</v>
      </c>
      <c r="G19" s="287" t="s">
        <v>309</v>
      </c>
      <c r="H19" s="91" t="s">
        <v>310</v>
      </c>
    </row>
    <row r="20" spans="2:8" ht="13.5">
      <c r="B20" s="85" t="s">
        <v>513</v>
      </c>
      <c r="C20" s="255" t="s">
        <v>514</v>
      </c>
      <c r="D20" s="174"/>
      <c r="E20" s="175"/>
      <c r="F20" s="175"/>
      <c r="G20" s="261"/>
      <c r="H20" s="129">
        <f>SUM(D20:G20)</f>
        <v>0</v>
      </c>
    </row>
    <row r="21" spans="2:8" ht="13.5">
      <c r="B21" s="77"/>
      <c r="C21" s="256" t="s">
        <v>514</v>
      </c>
      <c r="D21" s="176"/>
      <c r="E21" s="177"/>
      <c r="F21" s="177"/>
      <c r="G21" s="262"/>
      <c r="H21" s="130">
        <f t="shared" ref="H21:H32" si="4">SUM(D21:G21)</f>
        <v>0</v>
      </c>
    </row>
    <row r="22" spans="2:8" ht="14.25" thickBot="1">
      <c r="B22" s="77"/>
      <c r="C22" s="260" t="s">
        <v>514</v>
      </c>
      <c r="D22" s="264"/>
      <c r="E22" s="289"/>
      <c r="F22" s="289"/>
      <c r="G22" s="265"/>
      <c r="H22" s="211">
        <f t="shared" si="4"/>
        <v>0</v>
      </c>
    </row>
    <row r="23" spans="2:8" ht="14.25" thickBot="1">
      <c r="B23" s="237"/>
      <c r="C23" s="292" t="s">
        <v>515</v>
      </c>
      <c r="D23" s="156">
        <f>SUM(D20:D22)</f>
        <v>0</v>
      </c>
      <c r="E23" s="156">
        <f t="shared" ref="E23:G23" si="5">SUM(E20:E22)</f>
        <v>0</v>
      </c>
      <c r="F23" s="156">
        <f t="shared" si="5"/>
        <v>0</v>
      </c>
      <c r="G23" s="156">
        <f t="shared" si="5"/>
        <v>0</v>
      </c>
      <c r="H23" s="156">
        <f t="shared" si="4"/>
        <v>0</v>
      </c>
    </row>
    <row r="24" spans="2:8" ht="13.5">
      <c r="B24" s="85" t="s">
        <v>516</v>
      </c>
      <c r="C24" s="290" t="s">
        <v>517</v>
      </c>
      <c r="D24" s="266"/>
      <c r="E24" s="291"/>
      <c r="F24" s="291"/>
      <c r="G24" s="267"/>
      <c r="H24" s="268">
        <f t="shared" si="4"/>
        <v>0</v>
      </c>
    </row>
    <row r="25" spans="2:8" ht="13.5">
      <c r="B25" s="77"/>
      <c r="C25" s="256" t="s">
        <v>517</v>
      </c>
      <c r="D25" s="176"/>
      <c r="E25" s="177"/>
      <c r="F25" s="177"/>
      <c r="G25" s="262"/>
      <c r="H25" s="130">
        <f t="shared" si="4"/>
        <v>0</v>
      </c>
    </row>
    <row r="26" spans="2:8" ht="14.25" thickBot="1">
      <c r="B26" s="77"/>
      <c r="C26" s="260" t="s">
        <v>517</v>
      </c>
      <c r="D26" s="264"/>
      <c r="E26" s="289"/>
      <c r="F26" s="289"/>
      <c r="G26" s="265"/>
      <c r="H26" s="211">
        <f t="shared" si="4"/>
        <v>0</v>
      </c>
    </row>
    <row r="27" spans="2:8" ht="14.25" thickBot="1">
      <c r="B27" s="237"/>
      <c r="C27" s="292" t="s">
        <v>515</v>
      </c>
      <c r="D27" s="156">
        <f t="shared" ref="D27:G27" si="6">SUM(D24:D26)</f>
        <v>0</v>
      </c>
      <c r="E27" s="156">
        <f t="shared" si="6"/>
        <v>0</v>
      </c>
      <c r="F27" s="156">
        <f t="shared" si="6"/>
        <v>0</v>
      </c>
      <c r="G27" s="156">
        <f t="shared" si="6"/>
        <v>0</v>
      </c>
      <c r="H27" s="156">
        <f t="shared" si="4"/>
        <v>0</v>
      </c>
    </row>
    <row r="28" spans="2:8" ht="13.5">
      <c r="B28" s="85" t="s">
        <v>498</v>
      </c>
      <c r="C28" s="290" t="s">
        <v>518</v>
      </c>
      <c r="D28" s="266"/>
      <c r="E28" s="291"/>
      <c r="F28" s="291"/>
      <c r="G28" s="267"/>
      <c r="H28" s="268">
        <f t="shared" si="4"/>
        <v>0</v>
      </c>
    </row>
    <row r="29" spans="2:8" ht="13.5">
      <c r="B29" s="77"/>
      <c r="C29" s="256" t="s">
        <v>518</v>
      </c>
      <c r="D29" s="176"/>
      <c r="E29" s="177"/>
      <c r="F29" s="177"/>
      <c r="G29" s="262"/>
      <c r="H29" s="130">
        <f t="shared" si="4"/>
        <v>0</v>
      </c>
    </row>
    <row r="30" spans="2:8" ht="14.25" thickBot="1">
      <c r="B30" s="77"/>
      <c r="C30" s="260" t="s">
        <v>518</v>
      </c>
      <c r="D30" s="264"/>
      <c r="E30" s="289"/>
      <c r="F30" s="289"/>
      <c r="G30" s="265"/>
      <c r="H30" s="211">
        <f t="shared" si="4"/>
        <v>0</v>
      </c>
    </row>
    <row r="31" spans="2:8" ht="14.25" thickBot="1">
      <c r="B31" s="77"/>
      <c r="C31" s="292" t="s">
        <v>515</v>
      </c>
      <c r="D31" s="156">
        <f t="shared" ref="D31:G31" si="7">SUM(D28:D30)</f>
        <v>0</v>
      </c>
      <c r="E31" s="156">
        <f t="shared" si="7"/>
        <v>0</v>
      </c>
      <c r="F31" s="156">
        <f t="shared" si="7"/>
        <v>0</v>
      </c>
      <c r="G31" s="156">
        <f t="shared" si="7"/>
        <v>0</v>
      </c>
      <c r="H31" s="156">
        <f t="shared" si="4"/>
        <v>0</v>
      </c>
    </row>
    <row r="32" spans="2:8" ht="14.25" thickBot="1">
      <c r="B32" s="87" t="s">
        <v>310</v>
      </c>
      <c r="C32" s="95"/>
      <c r="D32" s="156">
        <f>SUM(D31,D27,D23)</f>
        <v>0</v>
      </c>
      <c r="E32" s="156">
        <f t="shared" ref="E32:G32" si="8">SUM(E31,E27,E23)</f>
        <v>0</v>
      </c>
      <c r="F32" s="156">
        <f t="shared" si="8"/>
        <v>0</v>
      </c>
      <c r="G32" s="156">
        <f t="shared" si="8"/>
        <v>0</v>
      </c>
      <c r="H32" s="156">
        <f t="shared" si="4"/>
        <v>0</v>
      </c>
    </row>
    <row r="33" spans="2:8">
      <c r="B33" s="1" t="s">
        <v>519</v>
      </c>
    </row>
    <row r="34" spans="2:8">
      <c r="B34" s="1" t="s">
        <v>520</v>
      </c>
    </row>
    <row r="35" spans="2:8">
      <c r="B35" s="1" t="s">
        <v>213</v>
      </c>
    </row>
    <row r="36" spans="2:8">
      <c r="B36" s="1" t="s">
        <v>521</v>
      </c>
    </row>
    <row r="37" spans="2:8">
      <c r="B37" s="1" t="s">
        <v>522</v>
      </c>
    </row>
    <row r="38" spans="2:8">
      <c r="B38" s="1" t="s">
        <v>216</v>
      </c>
    </row>
    <row r="39" spans="2:8">
      <c r="B39" s="1" t="s">
        <v>801</v>
      </c>
    </row>
    <row r="40" spans="2:8" ht="18" customHeight="1">
      <c r="G40" s="3" t="s">
        <v>4</v>
      </c>
      <c r="H40" s="3"/>
    </row>
    <row r="42" spans="2:8" ht="14.25">
      <c r="B42" s="64" t="s">
        <v>523</v>
      </c>
    </row>
    <row r="43" spans="2:8">
      <c r="B43" s="91" t="s">
        <v>524</v>
      </c>
      <c r="C43" s="91" t="s">
        <v>525</v>
      </c>
      <c r="D43" s="91" t="s">
        <v>527</v>
      </c>
      <c r="E43" s="651" t="s">
        <v>526</v>
      </c>
      <c r="F43" s="651"/>
      <c r="G43" s="651" t="s">
        <v>498</v>
      </c>
      <c r="H43" s="651"/>
    </row>
    <row r="44" spans="2:8" ht="13.5">
      <c r="B44" s="4"/>
      <c r="C44" s="35"/>
      <c r="D44" s="4"/>
      <c r="E44" s="683"/>
      <c r="F44" s="684"/>
      <c r="G44" s="683"/>
      <c r="H44" s="684"/>
    </row>
    <row r="45" spans="2:8" ht="13.5">
      <c r="B45" s="4"/>
      <c r="C45" s="35"/>
      <c r="D45" s="4"/>
      <c r="E45" s="683"/>
      <c r="F45" s="684"/>
      <c r="G45" s="683"/>
      <c r="H45" s="684"/>
    </row>
    <row r="46" spans="2:8" ht="13.5">
      <c r="B46" s="4"/>
      <c r="C46" s="35"/>
      <c r="D46" s="4"/>
      <c r="E46" s="683"/>
      <c r="F46" s="684"/>
      <c r="G46" s="683"/>
      <c r="H46" s="684"/>
    </row>
    <row r="47" spans="2:8" ht="13.5">
      <c r="B47" s="4"/>
      <c r="C47" s="35"/>
      <c r="D47" s="4"/>
      <c r="E47" s="683"/>
      <c r="F47" s="684"/>
      <c r="G47" s="683"/>
      <c r="H47" s="684"/>
    </row>
    <row r="48" spans="2:8" ht="13.5">
      <c r="B48" s="4"/>
      <c r="C48" s="35"/>
      <c r="D48" s="4"/>
      <c r="E48" s="683"/>
      <c r="F48" s="684"/>
      <c r="G48" s="683"/>
      <c r="H48" s="684"/>
    </row>
    <row r="49" spans="2:8" ht="13.5">
      <c r="B49" s="4"/>
      <c r="C49" s="35"/>
      <c r="D49" s="4"/>
      <c r="E49" s="683"/>
      <c r="F49" s="684"/>
      <c r="G49" s="683"/>
      <c r="H49" s="684"/>
    </row>
    <row r="50" spans="2:8" ht="13.5">
      <c r="B50" s="4"/>
      <c r="C50" s="35"/>
      <c r="D50" s="4"/>
      <c r="E50" s="683"/>
      <c r="F50" s="684"/>
      <c r="G50" s="683"/>
      <c r="H50" s="684"/>
    </row>
    <row r="51" spans="2:8" ht="13.5">
      <c r="B51" s="4"/>
      <c r="C51" s="35"/>
      <c r="D51" s="4"/>
      <c r="E51" s="683"/>
      <c r="F51" s="684"/>
      <c r="G51" s="683"/>
      <c r="H51" s="684"/>
    </row>
    <row r="52" spans="2:8" ht="13.5">
      <c r="B52" s="4"/>
      <c r="C52" s="35"/>
      <c r="D52" s="4"/>
      <c r="E52" s="683"/>
      <c r="F52" s="684"/>
      <c r="G52" s="683"/>
      <c r="H52" s="684"/>
    </row>
    <row r="53" spans="2:8" ht="13.5">
      <c r="B53" s="4"/>
      <c r="C53" s="35"/>
      <c r="D53" s="4"/>
      <c r="E53" s="683"/>
      <c r="F53" s="684"/>
      <c r="G53" s="683"/>
      <c r="H53" s="684"/>
    </row>
    <row r="55" spans="2:8" ht="14.25">
      <c r="B55" s="64" t="s">
        <v>528</v>
      </c>
    </row>
    <row r="56" spans="2:8">
      <c r="B56" s="91" t="s">
        <v>529</v>
      </c>
      <c r="C56" s="91" t="s">
        <v>530</v>
      </c>
      <c r="D56" s="91" t="s">
        <v>532</v>
      </c>
      <c r="E56" s="91" t="s">
        <v>531</v>
      </c>
      <c r="F56" s="91" t="s">
        <v>539</v>
      </c>
      <c r="G56" s="91" t="s">
        <v>533</v>
      </c>
      <c r="H56" s="91" t="s">
        <v>540</v>
      </c>
    </row>
    <row r="57" spans="2:8" ht="13.5">
      <c r="B57" s="4"/>
      <c r="C57" s="35"/>
      <c r="D57" s="4"/>
      <c r="E57" s="4"/>
      <c r="F57" s="293"/>
      <c r="G57" s="293"/>
      <c r="H57" s="293"/>
    </row>
    <row r="58" spans="2:8" ht="13.5">
      <c r="B58" s="4"/>
      <c r="C58" s="35"/>
      <c r="D58" s="4"/>
      <c r="E58" s="4"/>
      <c r="F58" s="293"/>
      <c r="G58" s="293"/>
      <c r="H58" s="293"/>
    </row>
    <row r="59" spans="2:8" ht="13.5">
      <c r="B59" s="4"/>
      <c r="C59" s="35"/>
      <c r="D59" s="4"/>
      <c r="E59" s="4"/>
      <c r="F59" s="293"/>
      <c r="G59" s="293"/>
      <c r="H59" s="293"/>
    </row>
    <row r="60" spans="2:8" ht="13.5">
      <c r="B60" s="4"/>
      <c r="C60" s="35"/>
      <c r="D60" s="4"/>
      <c r="E60" s="4"/>
      <c r="F60" s="293"/>
      <c r="G60" s="293"/>
      <c r="H60" s="293"/>
    </row>
    <row r="61" spans="2:8" ht="13.5">
      <c r="B61" s="4"/>
      <c r="C61" s="35"/>
      <c r="D61" s="4"/>
      <c r="E61" s="4"/>
      <c r="F61" s="293"/>
      <c r="G61" s="293"/>
      <c r="H61" s="293"/>
    </row>
    <row r="62" spans="2:8" ht="13.5">
      <c r="B62" s="4"/>
      <c r="C62" s="35"/>
      <c r="D62" s="4"/>
      <c r="E62" s="4"/>
      <c r="F62" s="293"/>
      <c r="G62" s="293"/>
      <c r="H62" s="293"/>
    </row>
    <row r="63" spans="2:8" ht="13.5">
      <c r="B63" s="4"/>
      <c r="C63" s="35"/>
      <c r="D63" s="4"/>
      <c r="E63" s="4"/>
      <c r="F63" s="293"/>
      <c r="G63" s="293"/>
      <c r="H63" s="293"/>
    </row>
    <row r="64" spans="2:8" ht="13.5">
      <c r="B64" s="4"/>
      <c r="C64" s="35"/>
      <c r="D64" s="4"/>
      <c r="E64" s="4"/>
      <c r="F64" s="293"/>
      <c r="G64" s="293"/>
      <c r="H64" s="293"/>
    </row>
    <row r="65" spans="2:8" ht="13.5">
      <c r="B65" s="4"/>
      <c r="C65" s="35"/>
      <c r="D65" s="4"/>
      <c r="E65" s="4"/>
      <c r="F65" s="293"/>
      <c r="G65" s="293"/>
      <c r="H65" s="293"/>
    </row>
    <row r="66" spans="2:8" ht="13.5">
      <c r="B66" s="4"/>
      <c r="C66" s="35"/>
      <c r="D66" s="4"/>
      <c r="E66" s="4"/>
      <c r="F66" s="293"/>
      <c r="G66" s="293"/>
      <c r="H66" s="293"/>
    </row>
    <row r="67" spans="2:8">
      <c r="B67" s="1" t="s">
        <v>534</v>
      </c>
    </row>
    <row r="68" spans="2:8">
      <c r="B68" s="1" t="s">
        <v>535</v>
      </c>
    </row>
    <row r="69" spans="2:8">
      <c r="B69" s="1" t="s">
        <v>87</v>
      </c>
    </row>
    <row r="70" spans="2:8">
      <c r="B70" s="1" t="s">
        <v>536</v>
      </c>
    </row>
    <row r="71" spans="2:8">
      <c r="B71" s="1" t="s">
        <v>537</v>
      </c>
    </row>
    <row r="72" spans="2:8">
      <c r="B72" s="1" t="s">
        <v>538</v>
      </c>
    </row>
    <row r="73" spans="2:8">
      <c r="B73" s="1" t="s">
        <v>541</v>
      </c>
    </row>
    <row r="74" spans="2:8">
      <c r="B74" s="1" t="s">
        <v>1297</v>
      </c>
    </row>
    <row r="75" spans="2:8">
      <c r="B75" s="1" t="s">
        <v>1298</v>
      </c>
    </row>
    <row r="76" spans="2:8">
      <c r="B76" s="1" t="s">
        <v>1299</v>
      </c>
    </row>
    <row r="77" spans="2:8">
      <c r="B77" s="1" t="s">
        <v>1300</v>
      </c>
    </row>
    <row r="78" spans="2:8">
      <c r="B78" s="1" t="s">
        <v>1301</v>
      </c>
    </row>
    <row r="80" spans="2:8" ht="18" customHeight="1">
      <c r="G80" s="3" t="s">
        <v>4</v>
      </c>
      <c r="H80" s="3"/>
    </row>
  </sheetData>
  <customSheetViews>
    <customSheetView guid="{1E432D73-D559-4735-96E9-E42C2997E3E5}" showPageBreaks="1" printArea="1" view="pageBreakPreview" topLeftCell="A22">
      <selection activeCell="B33" sqref="B33:B38"/>
      <rowBreaks count="1" manualBreakCount="1">
        <brk id="41" max="16383" man="1"/>
      </rowBreaks>
      <pageMargins left="0.7" right="0.7" top="0.75" bottom="0.75" header="0.3" footer="0.3"/>
      <pageSetup paperSize="9" orientation="portrait" horizontalDpi="300" verticalDpi="300" r:id="rId1"/>
    </customSheetView>
  </customSheetViews>
  <mergeCells count="26">
    <mergeCell ref="E49:F49"/>
    <mergeCell ref="G49:H49"/>
    <mergeCell ref="B6:C6"/>
    <mergeCell ref="B19:C19"/>
    <mergeCell ref="B1:H1"/>
    <mergeCell ref="B3:H3"/>
    <mergeCell ref="E43:F43"/>
    <mergeCell ref="G43:H43"/>
    <mergeCell ref="E44:F44"/>
    <mergeCell ref="E45:F45"/>
    <mergeCell ref="E46:F46"/>
    <mergeCell ref="E47:F47"/>
    <mergeCell ref="E48:F48"/>
    <mergeCell ref="G44:H44"/>
    <mergeCell ref="G45:H45"/>
    <mergeCell ref="G46:H46"/>
    <mergeCell ref="G47:H47"/>
    <mergeCell ref="G48:H48"/>
    <mergeCell ref="G50:H50"/>
    <mergeCell ref="G51:H51"/>
    <mergeCell ref="G52:H52"/>
    <mergeCell ref="G53:H53"/>
    <mergeCell ref="E50:F50"/>
    <mergeCell ref="E51:F51"/>
    <mergeCell ref="E52:F52"/>
    <mergeCell ref="E53:F53"/>
  </mergeCells>
  <phoneticPr fontId="2"/>
  <pageMargins left="0.7" right="0.7" top="0.75" bottom="0.75" header="0.3" footer="0.3"/>
  <pageSetup paperSize="9" orientation="portrait" horizontalDpi="300" verticalDpi="300" r:id="rId2"/>
  <rowBreaks count="1" manualBreakCount="1">
    <brk id="41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B1:X137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4" width="2.7109375" style="1" customWidth="1"/>
    <col min="5" max="5" width="16.85546875" style="1" bestFit="1" customWidth="1"/>
    <col min="6" max="24" width="12.42578125" style="1" customWidth="1"/>
    <col min="25" max="25" width="1.7109375" style="1" customWidth="1"/>
    <col min="26" max="50" width="11.7109375" style="1" customWidth="1"/>
    <col min="51" max="16384" width="9.140625" style="1"/>
  </cols>
  <sheetData>
    <row r="1" spans="2:24">
      <c r="B1" s="628" t="s">
        <v>798</v>
      </c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  <c r="R1" s="628"/>
      <c r="S1" s="628"/>
      <c r="T1" s="628"/>
      <c r="U1" s="628"/>
      <c r="V1" s="628"/>
      <c r="W1" s="628"/>
      <c r="X1" s="628"/>
    </row>
    <row r="2" spans="2:24" ht="19.5">
      <c r="B2" s="629" t="s">
        <v>543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  <c r="X2" s="629"/>
    </row>
    <row r="3" spans="2:24" ht="14.25">
      <c r="B3" s="64" t="s">
        <v>591</v>
      </c>
    </row>
    <row r="4" spans="2:24">
      <c r="B4" s="66"/>
      <c r="C4" s="74"/>
      <c r="D4" s="74"/>
      <c r="E4" s="67"/>
      <c r="F4" s="285" t="s">
        <v>306</v>
      </c>
      <c r="G4" s="286" t="s">
        <v>307</v>
      </c>
      <c r="H4" s="287" t="s">
        <v>308</v>
      </c>
      <c r="I4" s="91" t="s">
        <v>309</v>
      </c>
      <c r="J4" s="285" t="s">
        <v>510</v>
      </c>
      <c r="K4" s="286" t="s">
        <v>598</v>
      </c>
      <c r="L4" s="286" t="s">
        <v>599</v>
      </c>
      <c r="M4" s="286" t="s">
        <v>600</v>
      </c>
      <c r="N4" s="286" t="s">
        <v>601</v>
      </c>
      <c r="O4" s="286" t="s">
        <v>602</v>
      </c>
      <c r="P4" s="286" t="s">
        <v>603</v>
      </c>
      <c r="Q4" s="286" t="s">
        <v>604</v>
      </c>
      <c r="R4" s="286" t="s">
        <v>605</v>
      </c>
      <c r="S4" s="286" t="s">
        <v>606</v>
      </c>
      <c r="T4" s="286" t="s">
        <v>607</v>
      </c>
      <c r="U4" s="286" t="s">
        <v>608</v>
      </c>
      <c r="V4" s="286" t="s">
        <v>609</v>
      </c>
      <c r="W4" s="287" t="s">
        <v>610</v>
      </c>
      <c r="X4" s="91" t="s">
        <v>310</v>
      </c>
    </row>
    <row r="5" spans="2:24" ht="13.5">
      <c r="B5" s="294" t="s">
        <v>544</v>
      </c>
      <c r="C5" s="295"/>
      <c r="D5" s="295"/>
      <c r="E5" s="296"/>
      <c r="F5" s="171">
        <f>SUM(F6,F18,F23,F28)</f>
        <v>0</v>
      </c>
      <c r="G5" s="172">
        <f t="shared" ref="G5:W5" si="0">SUM(G6,G18,G23,G28)</f>
        <v>0</v>
      </c>
      <c r="H5" s="173">
        <f t="shared" si="0"/>
        <v>0</v>
      </c>
      <c r="I5" s="153">
        <f t="shared" si="0"/>
        <v>0</v>
      </c>
      <c r="J5" s="171">
        <f t="shared" si="0"/>
        <v>0</v>
      </c>
      <c r="K5" s="172">
        <f t="shared" si="0"/>
        <v>0</v>
      </c>
      <c r="L5" s="172">
        <f t="shared" si="0"/>
        <v>0</v>
      </c>
      <c r="M5" s="172">
        <f t="shared" si="0"/>
        <v>0</v>
      </c>
      <c r="N5" s="172">
        <f t="shared" si="0"/>
        <v>0</v>
      </c>
      <c r="O5" s="172">
        <f t="shared" si="0"/>
        <v>0</v>
      </c>
      <c r="P5" s="172">
        <f t="shared" si="0"/>
        <v>0</v>
      </c>
      <c r="Q5" s="172">
        <f t="shared" si="0"/>
        <v>0</v>
      </c>
      <c r="R5" s="172">
        <f t="shared" si="0"/>
        <v>0</v>
      </c>
      <c r="S5" s="172">
        <f t="shared" si="0"/>
        <v>0</v>
      </c>
      <c r="T5" s="172">
        <f t="shared" si="0"/>
        <v>0</v>
      </c>
      <c r="U5" s="172">
        <f t="shared" si="0"/>
        <v>0</v>
      </c>
      <c r="V5" s="172">
        <f t="shared" si="0"/>
        <v>0</v>
      </c>
      <c r="W5" s="173">
        <f t="shared" si="0"/>
        <v>0</v>
      </c>
      <c r="X5" s="153">
        <f>SUM(F5:W5)</f>
        <v>0</v>
      </c>
    </row>
    <row r="6" spans="2:24" ht="13.5">
      <c r="B6" s="22"/>
      <c r="C6" s="294" t="s">
        <v>545</v>
      </c>
      <c r="D6" s="295"/>
      <c r="E6" s="296"/>
      <c r="F6" s="171">
        <f>SUM(F7,F11,F12,F13,F16,F17)</f>
        <v>0</v>
      </c>
      <c r="G6" s="172">
        <f t="shared" ref="G6:W6" si="1">SUM(G7,G11,G12,G13,G16,G17)</f>
        <v>0</v>
      </c>
      <c r="H6" s="173">
        <f t="shared" si="1"/>
        <v>0</v>
      </c>
      <c r="I6" s="153">
        <f t="shared" si="1"/>
        <v>0</v>
      </c>
      <c r="J6" s="171">
        <f t="shared" si="1"/>
        <v>0</v>
      </c>
      <c r="K6" s="172">
        <f t="shared" si="1"/>
        <v>0</v>
      </c>
      <c r="L6" s="172">
        <f t="shared" si="1"/>
        <v>0</v>
      </c>
      <c r="M6" s="172">
        <f t="shared" si="1"/>
        <v>0</v>
      </c>
      <c r="N6" s="172">
        <f t="shared" si="1"/>
        <v>0</v>
      </c>
      <c r="O6" s="172">
        <f t="shared" si="1"/>
        <v>0</v>
      </c>
      <c r="P6" s="172">
        <f t="shared" si="1"/>
        <v>0</v>
      </c>
      <c r="Q6" s="172">
        <f t="shared" si="1"/>
        <v>0</v>
      </c>
      <c r="R6" s="172">
        <f t="shared" si="1"/>
        <v>0</v>
      </c>
      <c r="S6" s="172">
        <f t="shared" si="1"/>
        <v>0</v>
      </c>
      <c r="T6" s="172">
        <f t="shared" si="1"/>
        <v>0</v>
      </c>
      <c r="U6" s="172">
        <f t="shared" si="1"/>
        <v>0</v>
      </c>
      <c r="V6" s="172">
        <f t="shared" si="1"/>
        <v>0</v>
      </c>
      <c r="W6" s="173">
        <f t="shared" si="1"/>
        <v>0</v>
      </c>
      <c r="X6" s="153">
        <f t="shared" ref="X6:X62" si="2">SUM(F6:W6)</f>
        <v>0</v>
      </c>
    </row>
    <row r="7" spans="2:24" ht="13.5">
      <c r="B7" s="22"/>
      <c r="C7" s="22"/>
      <c r="D7" s="294" t="s">
        <v>548</v>
      </c>
      <c r="E7" s="296"/>
      <c r="F7" s="171">
        <f>SUM(F8:F10)</f>
        <v>0</v>
      </c>
      <c r="G7" s="172">
        <f t="shared" ref="G7:W7" si="3">SUM(G8:G10)</f>
        <v>0</v>
      </c>
      <c r="H7" s="173">
        <f t="shared" si="3"/>
        <v>0</v>
      </c>
      <c r="I7" s="153">
        <f t="shared" si="3"/>
        <v>0</v>
      </c>
      <c r="J7" s="171">
        <f t="shared" si="3"/>
        <v>0</v>
      </c>
      <c r="K7" s="172">
        <f t="shared" si="3"/>
        <v>0</v>
      </c>
      <c r="L7" s="172">
        <f t="shared" si="3"/>
        <v>0</v>
      </c>
      <c r="M7" s="172">
        <f t="shared" si="3"/>
        <v>0</v>
      </c>
      <c r="N7" s="172">
        <f t="shared" si="3"/>
        <v>0</v>
      </c>
      <c r="O7" s="172">
        <f t="shared" si="3"/>
        <v>0</v>
      </c>
      <c r="P7" s="172">
        <f t="shared" si="3"/>
        <v>0</v>
      </c>
      <c r="Q7" s="172">
        <f t="shared" si="3"/>
        <v>0</v>
      </c>
      <c r="R7" s="172">
        <f t="shared" si="3"/>
        <v>0</v>
      </c>
      <c r="S7" s="172">
        <f t="shared" si="3"/>
        <v>0</v>
      </c>
      <c r="T7" s="172">
        <f t="shared" si="3"/>
        <v>0</v>
      </c>
      <c r="U7" s="172">
        <f t="shared" si="3"/>
        <v>0</v>
      </c>
      <c r="V7" s="172">
        <f t="shared" si="3"/>
        <v>0</v>
      </c>
      <c r="W7" s="173">
        <f t="shared" si="3"/>
        <v>0</v>
      </c>
      <c r="X7" s="153">
        <f t="shared" si="2"/>
        <v>0</v>
      </c>
    </row>
    <row r="8" spans="2:24" ht="13.5">
      <c r="B8" s="22"/>
      <c r="C8" s="22"/>
      <c r="D8" s="22"/>
      <c r="E8" s="48" t="s">
        <v>546</v>
      </c>
      <c r="F8" s="174"/>
      <c r="G8" s="175"/>
      <c r="H8" s="261"/>
      <c r="I8" s="53"/>
      <c r="J8" s="174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261"/>
      <c r="X8" s="129">
        <f t="shared" si="2"/>
        <v>0</v>
      </c>
    </row>
    <row r="9" spans="2:24" ht="13.5">
      <c r="B9" s="22"/>
      <c r="C9" s="22"/>
      <c r="D9" s="22"/>
      <c r="E9" s="49" t="s">
        <v>547</v>
      </c>
      <c r="F9" s="176"/>
      <c r="G9" s="177"/>
      <c r="H9" s="262"/>
      <c r="I9" s="54"/>
      <c r="J9" s="176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262"/>
      <c r="X9" s="130">
        <f t="shared" si="2"/>
        <v>0</v>
      </c>
    </row>
    <row r="10" spans="2:24" ht="13.5">
      <c r="B10" s="22"/>
      <c r="C10" s="22"/>
      <c r="D10" s="24"/>
      <c r="E10" s="50" t="s">
        <v>549</v>
      </c>
      <c r="F10" s="178"/>
      <c r="G10" s="179"/>
      <c r="H10" s="263"/>
      <c r="I10" s="55"/>
      <c r="J10" s="178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263"/>
      <c r="X10" s="131">
        <f t="shared" si="2"/>
        <v>0</v>
      </c>
    </row>
    <row r="11" spans="2:24" ht="13.5">
      <c r="B11" s="22"/>
      <c r="C11" s="22"/>
      <c r="D11" s="101" t="s">
        <v>550</v>
      </c>
      <c r="E11" s="100"/>
      <c r="F11" s="272"/>
      <c r="G11" s="288"/>
      <c r="H11" s="273"/>
      <c r="I11" s="35"/>
      <c r="J11" s="272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73"/>
      <c r="X11" s="153">
        <f t="shared" si="2"/>
        <v>0</v>
      </c>
    </row>
    <row r="12" spans="2:24" ht="13.5">
      <c r="B12" s="22"/>
      <c r="C12" s="22"/>
      <c r="D12" s="101" t="s">
        <v>551</v>
      </c>
      <c r="E12" s="100"/>
      <c r="F12" s="272"/>
      <c r="G12" s="288"/>
      <c r="H12" s="273"/>
      <c r="I12" s="35"/>
      <c r="J12" s="272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73"/>
      <c r="X12" s="153">
        <f t="shared" si="2"/>
        <v>0</v>
      </c>
    </row>
    <row r="13" spans="2:24" ht="13.5">
      <c r="B13" s="22"/>
      <c r="C13" s="22"/>
      <c r="D13" s="294" t="s">
        <v>552</v>
      </c>
      <c r="E13" s="296"/>
      <c r="F13" s="171">
        <f>SUM(F14:F15)</f>
        <v>0</v>
      </c>
      <c r="G13" s="172">
        <f t="shared" ref="G13:W13" si="4">SUM(G14:G15)</f>
        <v>0</v>
      </c>
      <c r="H13" s="173">
        <f t="shared" si="4"/>
        <v>0</v>
      </c>
      <c r="I13" s="153">
        <f t="shared" si="4"/>
        <v>0</v>
      </c>
      <c r="J13" s="171">
        <f t="shared" si="4"/>
        <v>0</v>
      </c>
      <c r="K13" s="172">
        <f t="shared" si="4"/>
        <v>0</v>
      </c>
      <c r="L13" s="172">
        <f t="shared" si="4"/>
        <v>0</v>
      </c>
      <c r="M13" s="172">
        <f t="shared" si="4"/>
        <v>0</v>
      </c>
      <c r="N13" s="172">
        <f t="shared" si="4"/>
        <v>0</v>
      </c>
      <c r="O13" s="172">
        <f t="shared" si="4"/>
        <v>0</v>
      </c>
      <c r="P13" s="172">
        <f t="shared" si="4"/>
        <v>0</v>
      </c>
      <c r="Q13" s="172">
        <f t="shared" si="4"/>
        <v>0</v>
      </c>
      <c r="R13" s="172">
        <f t="shared" si="4"/>
        <v>0</v>
      </c>
      <c r="S13" s="172">
        <f t="shared" si="4"/>
        <v>0</v>
      </c>
      <c r="T13" s="172">
        <f t="shared" si="4"/>
        <v>0</v>
      </c>
      <c r="U13" s="172">
        <f t="shared" si="4"/>
        <v>0</v>
      </c>
      <c r="V13" s="172">
        <f t="shared" si="4"/>
        <v>0</v>
      </c>
      <c r="W13" s="173">
        <f t="shared" si="4"/>
        <v>0</v>
      </c>
      <c r="X13" s="153">
        <f t="shared" si="2"/>
        <v>0</v>
      </c>
    </row>
    <row r="14" spans="2:24" ht="13.5">
      <c r="B14" s="22"/>
      <c r="C14" s="22"/>
      <c r="D14" s="22"/>
      <c r="E14" s="48" t="s">
        <v>573</v>
      </c>
      <c r="F14" s="174"/>
      <c r="G14" s="175"/>
      <c r="H14" s="261"/>
      <c r="I14" s="53"/>
      <c r="J14" s="174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261"/>
      <c r="X14" s="129">
        <f t="shared" si="2"/>
        <v>0</v>
      </c>
    </row>
    <row r="15" spans="2:24" ht="13.5">
      <c r="B15" s="22"/>
      <c r="C15" s="22"/>
      <c r="D15" s="24"/>
      <c r="E15" s="50" t="s">
        <v>574</v>
      </c>
      <c r="F15" s="178"/>
      <c r="G15" s="179"/>
      <c r="H15" s="263"/>
      <c r="I15" s="55"/>
      <c r="J15" s="178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263"/>
      <c r="X15" s="131">
        <f t="shared" si="2"/>
        <v>0</v>
      </c>
    </row>
    <row r="16" spans="2:24" ht="13.5">
      <c r="B16" s="22"/>
      <c r="C16" s="22"/>
      <c r="D16" s="101" t="s">
        <v>553</v>
      </c>
      <c r="E16" s="100"/>
      <c r="F16" s="272"/>
      <c r="G16" s="288"/>
      <c r="H16" s="273"/>
      <c r="I16" s="35"/>
      <c r="J16" s="272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73"/>
      <c r="X16" s="153">
        <f t="shared" si="2"/>
        <v>0</v>
      </c>
    </row>
    <row r="17" spans="2:24" ht="13.5">
      <c r="B17" s="22"/>
      <c r="C17" s="24"/>
      <c r="D17" s="101" t="s">
        <v>554</v>
      </c>
      <c r="E17" s="100"/>
      <c r="F17" s="272"/>
      <c r="G17" s="288"/>
      <c r="H17" s="273"/>
      <c r="I17" s="35"/>
      <c r="J17" s="272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73"/>
      <c r="X17" s="153">
        <f t="shared" si="2"/>
        <v>0</v>
      </c>
    </row>
    <row r="18" spans="2:24" ht="13.5">
      <c r="B18" s="22"/>
      <c r="C18" s="294" t="s">
        <v>555</v>
      </c>
      <c r="D18" s="295"/>
      <c r="E18" s="296"/>
      <c r="F18" s="171">
        <f>SUM(F19:F22)</f>
        <v>0</v>
      </c>
      <c r="G18" s="172">
        <f t="shared" ref="G18:W18" si="5">SUM(G19:G22)</f>
        <v>0</v>
      </c>
      <c r="H18" s="173">
        <f t="shared" si="5"/>
        <v>0</v>
      </c>
      <c r="I18" s="153">
        <f t="shared" si="5"/>
        <v>0</v>
      </c>
      <c r="J18" s="171">
        <f t="shared" si="5"/>
        <v>0</v>
      </c>
      <c r="K18" s="172">
        <f t="shared" si="5"/>
        <v>0</v>
      </c>
      <c r="L18" s="172">
        <f t="shared" si="5"/>
        <v>0</v>
      </c>
      <c r="M18" s="172">
        <f t="shared" si="5"/>
        <v>0</v>
      </c>
      <c r="N18" s="172">
        <f t="shared" si="5"/>
        <v>0</v>
      </c>
      <c r="O18" s="172">
        <f t="shared" si="5"/>
        <v>0</v>
      </c>
      <c r="P18" s="172">
        <f t="shared" si="5"/>
        <v>0</v>
      </c>
      <c r="Q18" s="172">
        <f t="shared" si="5"/>
        <v>0</v>
      </c>
      <c r="R18" s="172">
        <f t="shared" si="5"/>
        <v>0</v>
      </c>
      <c r="S18" s="172">
        <f t="shared" si="5"/>
        <v>0</v>
      </c>
      <c r="T18" s="172">
        <f t="shared" si="5"/>
        <v>0</v>
      </c>
      <c r="U18" s="172">
        <f t="shared" si="5"/>
        <v>0</v>
      </c>
      <c r="V18" s="172">
        <f t="shared" si="5"/>
        <v>0</v>
      </c>
      <c r="W18" s="173">
        <f t="shared" si="5"/>
        <v>0</v>
      </c>
      <c r="X18" s="153">
        <f t="shared" si="2"/>
        <v>0</v>
      </c>
    </row>
    <row r="19" spans="2:24" ht="13.5">
      <c r="B19" s="22"/>
      <c r="C19" s="22"/>
      <c r="D19" s="96" t="s">
        <v>556</v>
      </c>
      <c r="E19" s="97"/>
      <c r="F19" s="174"/>
      <c r="G19" s="175"/>
      <c r="H19" s="261"/>
      <c r="I19" s="53"/>
      <c r="J19" s="174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261"/>
      <c r="X19" s="129">
        <f t="shared" si="2"/>
        <v>0</v>
      </c>
    </row>
    <row r="20" spans="2:24" ht="13.5">
      <c r="B20" s="22"/>
      <c r="C20" s="22"/>
      <c r="D20" s="92" t="s">
        <v>557</v>
      </c>
      <c r="E20" s="93"/>
      <c r="F20" s="176"/>
      <c r="G20" s="177"/>
      <c r="H20" s="262"/>
      <c r="I20" s="54"/>
      <c r="J20" s="176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262"/>
      <c r="X20" s="130">
        <f t="shared" si="2"/>
        <v>0</v>
      </c>
    </row>
    <row r="21" spans="2:24" ht="13.5">
      <c r="B21" s="22"/>
      <c r="C21" s="22"/>
      <c r="D21" s="92" t="s">
        <v>558</v>
      </c>
      <c r="E21" s="93"/>
      <c r="F21" s="176"/>
      <c r="G21" s="177"/>
      <c r="H21" s="262"/>
      <c r="I21" s="54"/>
      <c r="J21" s="176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262"/>
      <c r="X21" s="130">
        <f t="shared" si="2"/>
        <v>0</v>
      </c>
    </row>
    <row r="22" spans="2:24" ht="13.5">
      <c r="B22" s="22"/>
      <c r="C22" s="24"/>
      <c r="D22" s="98" t="s">
        <v>559</v>
      </c>
      <c r="E22" s="99"/>
      <c r="F22" s="178"/>
      <c r="G22" s="179"/>
      <c r="H22" s="263"/>
      <c r="I22" s="55"/>
      <c r="J22" s="178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263"/>
      <c r="X22" s="131">
        <f t="shared" si="2"/>
        <v>0</v>
      </c>
    </row>
    <row r="23" spans="2:24" ht="13.5">
      <c r="B23" s="22"/>
      <c r="C23" s="284" t="s">
        <v>560</v>
      </c>
      <c r="D23" s="201"/>
      <c r="E23" s="201"/>
      <c r="F23" s="171">
        <f>SUM(F24:F27)</f>
        <v>0</v>
      </c>
      <c r="G23" s="172">
        <f t="shared" ref="G23:W23" si="6">SUM(G24:G27)</f>
        <v>0</v>
      </c>
      <c r="H23" s="173">
        <f t="shared" si="6"/>
        <v>0</v>
      </c>
      <c r="I23" s="153">
        <f t="shared" si="6"/>
        <v>0</v>
      </c>
      <c r="J23" s="171">
        <f t="shared" si="6"/>
        <v>0</v>
      </c>
      <c r="K23" s="172">
        <f t="shared" si="6"/>
        <v>0</v>
      </c>
      <c r="L23" s="172">
        <f t="shared" si="6"/>
        <v>0</v>
      </c>
      <c r="M23" s="172">
        <f t="shared" si="6"/>
        <v>0</v>
      </c>
      <c r="N23" s="172">
        <f t="shared" si="6"/>
        <v>0</v>
      </c>
      <c r="O23" s="172">
        <f t="shared" si="6"/>
        <v>0</v>
      </c>
      <c r="P23" s="172">
        <f t="shared" si="6"/>
        <v>0</v>
      </c>
      <c r="Q23" s="172">
        <f t="shared" si="6"/>
        <v>0</v>
      </c>
      <c r="R23" s="172">
        <f t="shared" si="6"/>
        <v>0</v>
      </c>
      <c r="S23" s="172">
        <f t="shared" si="6"/>
        <v>0</v>
      </c>
      <c r="T23" s="172">
        <f t="shared" si="6"/>
        <v>0</v>
      </c>
      <c r="U23" s="172">
        <f t="shared" si="6"/>
        <v>0</v>
      </c>
      <c r="V23" s="172">
        <f t="shared" si="6"/>
        <v>0</v>
      </c>
      <c r="W23" s="173">
        <f t="shared" si="6"/>
        <v>0</v>
      </c>
      <c r="X23" s="153">
        <f t="shared" si="2"/>
        <v>0</v>
      </c>
    </row>
    <row r="24" spans="2:24" ht="13.5">
      <c r="B24" s="22"/>
      <c r="C24" s="22"/>
      <c r="D24" s="96" t="s">
        <v>131</v>
      </c>
      <c r="E24" s="97"/>
      <c r="F24" s="174"/>
      <c r="G24" s="175"/>
      <c r="H24" s="261"/>
      <c r="I24" s="53"/>
      <c r="J24" s="174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261"/>
      <c r="X24" s="129">
        <f t="shared" si="2"/>
        <v>0</v>
      </c>
    </row>
    <row r="25" spans="2:24" ht="13.5">
      <c r="B25" s="22"/>
      <c r="C25" s="22"/>
      <c r="D25" s="92" t="s">
        <v>561</v>
      </c>
      <c r="E25" s="93"/>
      <c r="F25" s="176"/>
      <c r="G25" s="177"/>
      <c r="H25" s="262"/>
      <c r="I25" s="54"/>
      <c r="J25" s="176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262"/>
      <c r="X25" s="130">
        <f t="shared" si="2"/>
        <v>0</v>
      </c>
    </row>
    <row r="26" spans="2:24" ht="13.5">
      <c r="B26" s="22"/>
      <c r="C26" s="22"/>
      <c r="D26" s="92" t="s">
        <v>562</v>
      </c>
      <c r="E26" s="93"/>
      <c r="F26" s="176"/>
      <c r="G26" s="177"/>
      <c r="H26" s="262"/>
      <c r="I26" s="54"/>
      <c r="J26" s="176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262"/>
      <c r="X26" s="130">
        <f t="shared" si="2"/>
        <v>0</v>
      </c>
    </row>
    <row r="27" spans="2:24" ht="13.5">
      <c r="B27" s="22"/>
      <c r="C27" s="24"/>
      <c r="D27" s="98" t="s">
        <v>563</v>
      </c>
      <c r="E27" s="99"/>
      <c r="F27" s="178"/>
      <c r="G27" s="179"/>
      <c r="H27" s="263"/>
      <c r="I27" s="55"/>
      <c r="J27" s="178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263"/>
      <c r="X27" s="131">
        <f t="shared" si="2"/>
        <v>0</v>
      </c>
    </row>
    <row r="28" spans="2:24" ht="13.5">
      <c r="B28" s="22"/>
      <c r="C28" s="284" t="s">
        <v>564</v>
      </c>
      <c r="D28" s="201"/>
      <c r="E28" s="201"/>
      <c r="F28" s="171">
        <f>SUM(F29:F30)</f>
        <v>0</v>
      </c>
      <c r="G28" s="172">
        <f t="shared" ref="G28:W28" si="7">SUM(G29:G30)</f>
        <v>0</v>
      </c>
      <c r="H28" s="173">
        <f t="shared" si="7"/>
        <v>0</v>
      </c>
      <c r="I28" s="153">
        <f t="shared" si="7"/>
        <v>0</v>
      </c>
      <c r="J28" s="171">
        <f t="shared" si="7"/>
        <v>0</v>
      </c>
      <c r="K28" s="172">
        <f t="shared" si="7"/>
        <v>0</v>
      </c>
      <c r="L28" s="172">
        <f t="shared" si="7"/>
        <v>0</v>
      </c>
      <c r="M28" s="172">
        <f t="shared" si="7"/>
        <v>0</v>
      </c>
      <c r="N28" s="172">
        <f t="shared" si="7"/>
        <v>0</v>
      </c>
      <c r="O28" s="172">
        <f t="shared" si="7"/>
        <v>0</v>
      </c>
      <c r="P28" s="172">
        <f t="shared" si="7"/>
        <v>0</v>
      </c>
      <c r="Q28" s="172">
        <f t="shared" si="7"/>
        <v>0</v>
      </c>
      <c r="R28" s="172">
        <f t="shared" si="7"/>
        <v>0</v>
      </c>
      <c r="S28" s="172">
        <f t="shared" si="7"/>
        <v>0</v>
      </c>
      <c r="T28" s="172">
        <f t="shared" si="7"/>
        <v>0</v>
      </c>
      <c r="U28" s="172">
        <f t="shared" si="7"/>
        <v>0</v>
      </c>
      <c r="V28" s="172">
        <f t="shared" si="7"/>
        <v>0</v>
      </c>
      <c r="W28" s="173">
        <f t="shared" si="7"/>
        <v>0</v>
      </c>
      <c r="X28" s="153">
        <f t="shared" si="2"/>
        <v>0</v>
      </c>
    </row>
    <row r="29" spans="2:24" ht="13.5">
      <c r="B29" s="22"/>
      <c r="C29" s="22"/>
      <c r="D29" s="96" t="s">
        <v>563</v>
      </c>
      <c r="E29" s="97"/>
      <c r="F29" s="174"/>
      <c r="G29" s="175"/>
      <c r="H29" s="261"/>
      <c r="I29" s="53"/>
      <c r="J29" s="174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261"/>
      <c r="X29" s="129">
        <f t="shared" si="2"/>
        <v>0</v>
      </c>
    </row>
    <row r="30" spans="2:24" ht="13.5">
      <c r="B30" s="24"/>
      <c r="C30" s="24"/>
      <c r="D30" s="98" t="s">
        <v>563</v>
      </c>
      <c r="E30" s="99"/>
      <c r="F30" s="178"/>
      <c r="G30" s="179"/>
      <c r="H30" s="263"/>
      <c r="I30" s="55"/>
      <c r="J30" s="178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263"/>
      <c r="X30" s="131">
        <f t="shared" si="2"/>
        <v>0</v>
      </c>
    </row>
    <row r="31" spans="2:24" ht="13.5">
      <c r="B31" s="294" t="s">
        <v>565</v>
      </c>
      <c r="C31" s="295"/>
      <c r="D31" s="295"/>
      <c r="E31" s="296"/>
      <c r="F31" s="171">
        <f>SUM(F32,F35,F36,F37,F40,F43)</f>
        <v>0</v>
      </c>
      <c r="G31" s="172">
        <f t="shared" ref="G31:W31" si="8">SUM(G32,G35,G36,G37,G40,G43)</f>
        <v>0</v>
      </c>
      <c r="H31" s="173">
        <f t="shared" si="8"/>
        <v>0</v>
      </c>
      <c r="I31" s="153">
        <f t="shared" si="8"/>
        <v>0</v>
      </c>
      <c r="J31" s="171">
        <f t="shared" si="8"/>
        <v>0</v>
      </c>
      <c r="K31" s="172">
        <f t="shared" si="8"/>
        <v>0</v>
      </c>
      <c r="L31" s="172">
        <f t="shared" si="8"/>
        <v>0</v>
      </c>
      <c r="M31" s="172">
        <f t="shared" si="8"/>
        <v>0</v>
      </c>
      <c r="N31" s="172">
        <f t="shared" si="8"/>
        <v>0</v>
      </c>
      <c r="O31" s="172">
        <f t="shared" si="8"/>
        <v>0</v>
      </c>
      <c r="P31" s="172">
        <f t="shared" si="8"/>
        <v>0</v>
      </c>
      <c r="Q31" s="172">
        <f t="shared" si="8"/>
        <v>0</v>
      </c>
      <c r="R31" s="172">
        <f t="shared" si="8"/>
        <v>0</v>
      </c>
      <c r="S31" s="172">
        <f t="shared" si="8"/>
        <v>0</v>
      </c>
      <c r="T31" s="172">
        <f t="shared" si="8"/>
        <v>0</v>
      </c>
      <c r="U31" s="172">
        <f t="shared" si="8"/>
        <v>0</v>
      </c>
      <c r="V31" s="172">
        <f t="shared" si="8"/>
        <v>0</v>
      </c>
      <c r="W31" s="173">
        <f t="shared" si="8"/>
        <v>0</v>
      </c>
      <c r="X31" s="153">
        <f t="shared" si="2"/>
        <v>0</v>
      </c>
    </row>
    <row r="32" spans="2:24" ht="13.5">
      <c r="B32" s="22"/>
      <c r="C32" s="294" t="s">
        <v>566</v>
      </c>
      <c r="D32" s="295"/>
      <c r="E32" s="296"/>
      <c r="F32" s="171">
        <f>SUM(F33:F34)</f>
        <v>0</v>
      </c>
      <c r="G32" s="172">
        <f t="shared" ref="G32:W32" si="9">SUM(G33:G34)</f>
        <v>0</v>
      </c>
      <c r="H32" s="173">
        <f t="shared" si="9"/>
        <v>0</v>
      </c>
      <c r="I32" s="153">
        <f t="shared" si="9"/>
        <v>0</v>
      </c>
      <c r="J32" s="171">
        <f t="shared" si="9"/>
        <v>0</v>
      </c>
      <c r="K32" s="172">
        <f t="shared" si="9"/>
        <v>0</v>
      </c>
      <c r="L32" s="172">
        <f t="shared" si="9"/>
        <v>0</v>
      </c>
      <c r="M32" s="172">
        <f t="shared" si="9"/>
        <v>0</v>
      </c>
      <c r="N32" s="172">
        <f t="shared" si="9"/>
        <v>0</v>
      </c>
      <c r="O32" s="172">
        <f t="shared" si="9"/>
        <v>0</v>
      </c>
      <c r="P32" s="172">
        <f t="shared" si="9"/>
        <v>0</v>
      </c>
      <c r="Q32" s="172">
        <f t="shared" si="9"/>
        <v>0</v>
      </c>
      <c r="R32" s="172">
        <f t="shared" si="9"/>
        <v>0</v>
      </c>
      <c r="S32" s="172">
        <f t="shared" si="9"/>
        <v>0</v>
      </c>
      <c r="T32" s="172">
        <f t="shared" si="9"/>
        <v>0</v>
      </c>
      <c r="U32" s="172">
        <f t="shared" si="9"/>
        <v>0</v>
      </c>
      <c r="V32" s="172">
        <f t="shared" si="9"/>
        <v>0</v>
      </c>
      <c r="W32" s="173">
        <f t="shared" si="9"/>
        <v>0</v>
      </c>
      <c r="X32" s="153">
        <f t="shared" si="2"/>
        <v>0</v>
      </c>
    </row>
    <row r="33" spans="2:24" ht="13.5">
      <c r="B33" s="22"/>
      <c r="C33" s="22"/>
      <c r="D33" s="96" t="s">
        <v>567</v>
      </c>
      <c r="E33" s="97"/>
      <c r="F33" s="174"/>
      <c r="G33" s="175"/>
      <c r="H33" s="261"/>
      <c r="I33" s="53"/>
      <c r="J33" s="174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261"/>
      <c r="X33" s="129">
        <f t="shared" si="2"/>
        <v>0</v>
      </c>
    </row>
    <row r="34" spans="2:24" ht="13.5">
      <c r="B34" s="22"/>
      <c r="C34" s="24"/>
      <c r="D34" s="98" t="s">
        <v>568</v>
      </c>
      <c r="E34" s="99"/>
      <c r="F34" s="178"/>
      <c r="G34" s="179"/>
      <c r="H34" s="263"/>
      <c r="I34" s="55"/>
      <c r="J34" s="178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263"/>
      <c r="X34" s="131">
        <f t="shared" si="2"/>
        <v>0</v>
      </c>
    </row>
    <row r="35" spans="2:24" ht="13.5">
      <c r="B35" s="22"/>
      <c r="C35" s="101" t="s">
        <v>569</v>
      </c>
      <c r="D35" s="44"/>
      <c r="E35" s="100"/>
      <c r="F35" s="272"/>
      <c r="G35" s="288"/>
      <c r="H35" s="273"/>
      <c r="I35" s="35"/>
      <c r="J35" s="272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73"/>
      <c r="X35" s="153">
        <f t="shared" si="2"/>
        <v>0</v>
      </c>
    </row>
    <row r="36" spans="2:24" ht="13.5">
      <c r="B36" s="22"/>
      <c r="C36" s="101" t="s">
        <v>570</v>
      </c>
      <c r="D36" s="44"/>
      <c r="E36" s="100"/>
      <c r="F36" s="272"/>
      <c r="G36" s="288"/>
      <c r="H36" s="273"/>
      <c r="I36" s="35"/>
      <c r="J36" s="272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73"/>
      <c r="X36" s="153">
        <f t="shared" si="2"/>
        <v>0</v>
      </c>
    </row>
    <row r="37" spans="2:24" ht="13.5">
      <c r="B37" s="22"/>
      <c r="C37" s="294" t="s">
        <v>484</v>
      </c>
      <c r="D37" s="295"/>
      <c r="E37" s="296"/>
      <c r="F37" s="171">
        <f>SUM(F38:F39)</f>
        <v>0</v>
      </c>
      <c r="G37" s="172">
        <f t="shared" ref="G37:W37" si="10">SUM(G38:G39)</f>
        <v>0</v>
      </c>
      <c r="H37" s="173">
        <f t="shared" si="10"/>
        <v>0</v>
      </c>
      <c r="I37" s="153">
        <f t="shared" si="10"/>
        <v>0</v>
      </c>
      <c r="J37" s="171">
        <f t="shared" si="10"/>
        <v>0</v>
      </c>
      <c r="K37" s="172">
        <f t="shared" si="10"/>
        <v>0</v>
      </c>
      <c r="L37" s="172">
        <f t="shared" si="10"/>
        <v>0</v>
      </c>
      <c r="M37" s="172">
        <f t="shared" si="10"/>
        <v>0</v>
      </c>
      <c r="N37" s="172">
        <f t="shared" si="10"/>
        <v>0</v>
      </c>
      <c r="O37" s="172">
        <f t="shared" si="10"/>
        <v>0</v>
      </c>
      <c r="P37" s="172">
        <f t="shared" si="10"/>
        <v>0</v>
      </c>
      <c r="Q37" s="172">
        <f t="shared" si="10"/>
        <v>0</v>
      </c>
      <c r="R37" s="172">
        <f t="shared" si="10"/>
        <v>0</v>
      </c>
      <c r="S37" s="172">
        <f t="shared" si="10"/>
        <v>0</v>
      </c>
      <c r="T37" s="172">
        <f t="shared" si="10"/>
        <v>0</v>
      </c>
      <c r="U37" s="172">
        <f t="shared" si="10"/>
        <v>0</v>
      </c>
      <c r="V37" s="172">
        <f t="shared" si="10"/>
        <v>0</v>
      </c>
      <c r="W37" s="173">
        <f t="shared" si="10"/>
        <v>0</v>
      </c>
      <c r="X37" s="153">
        <f t="shared" si="2"/>
        <v>0</v>
      </c>
    </row>
    <row r="38" spans="2:24" ht="13.5">
      <c r="B38" s="22"/>
      <c r="C38" s="22"/>
      <c r="D38" s="96" t="s">
        <v>571</v>
      </c>
      <c r="E38" s="97"/>
      <c r="F38" s="174"/>
      <c r="G38" s="175"/>
      <c r="H38" s="261"/>
      <c r="I38" s="53"/>
      <c r="J38" s="174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261"/>
      <c r="X38" s="129">
        <f t="shared" si="2"/>
        <v>0</v>
      </c>
    </row>
    <row r="39" spans="2:24" ht="13.5">
      <c r="B39" s="22"/>
      <c r="C39" s="24"/>
      <c r="D39" s="98" t="s">
        <v>572</v>
      </c>
      <c r="E39" s="99"/>
      <c r="F39" s="178"/>
      <c r="G39" s="179"/>
      <c r="H39" s="263"/>
      <c r="I39" s="55"/>
      <c r="J39" s="178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263"/>
      <c r="X39" s="131">
        <f t="shared" si="2"/>
        <v>0</v>
      </c>
    </row>
    <row r="40" spans="2:24" ht="13.5">
      <c r="B40" s="22"/>
      <c r="C40" s="294" t="s">
        <v>39</v>
      </c>
      <c r="D40" s="295"/>
      <c r="E40" s="296"/>
      <c r="F40" s="171">
        <f>SUM(F41:F42)</f>
        <v>0</v>
      </c>
      <c r="G40" s="172">
        <f t="shared" ref="G40:W40" si="11">SUM(G41:G42)</f>
        <v>0</v>
      </c>
      <c r="H40" s="173">
        <f t="shared" si="11"/>
        <v>0</v>
      </c>
      <c r="I40" s="153">
        <f t="shared" si="11"/>
        <v>0</v>
      </c>
      <c r="J40" s="171">
        <f t="shared" si="11"/>
        <v>0</v>
      </c>
      <c r="K40" s="172">
        <f t="shared" si="11"/>
        <v>0</v>
      </c>
      <c r="L40" s="172">
        <f t="shared" si="11"/>
        <v>0</v>
      </c>
      <c r="M40" s="172">
        <f t="shared" si="11"/>
        <v>0</v>
      </c>
      <c r="N40" s="172">
        <f t="shared" si="11"/>
        <v>0</v>
      </c>
      <c r="O40" s="172">
        <f t="shared" si="11"/>
        <v>0</v>
      </c>
      <c r="P40" s="172">
        <f t="shared" si="11"/>
        <v>0</v>
      </c>
      <c r="Q40" s="172">
        <f t="shared" si="11"/>
        <v>0</v>
      </c>
      <c r="R40" s="172">
        <f t="shared" si="11"/>
        <v>0</v>
      </c>
      <c r="S40" s="172">
        <f t="shared" si="11"/>
        <v>0</v>
      </c>
      <c r="T40" s="172">
        <f t="shared" si="11"/>
        <v>0</v>
      </c>
      <c r="U40" s="172">
        <f t="shared" si="11"/>
        <v>0</v>
      </c>
      <c r="V40" s="172">
        <f t="shared" si="11"/>
        <v>0</v>
      </c>
      <c r="W40" s="173">
        <f t="shared" si="11"/>
        <v>0</v>
      </c>
      <c r="X40" s="153">
        <f t="shared" si="2"/>
        <v>0</v>
      </c>
    </row>
    <row r="41" spans="2:24" ht="13.5">
      <c r="B41" s="22"/>
      <c r="C41" s="22"/>
      <c r="D41" s="96" t="s">
        <v>563</v>
      </c>
      <c r="E41" s="97"/>
      <c r="F41" s="174"/>
      <c r="G41" s="175"/>
      <c r="H41" s="261"/>
      <c r="I41" s="53"/>
      <c r="J41" s="174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261"/>
      <c r="X41" s="129">
        <f t="shared" si="2"/>
        <v>0</v>
      </c>
    </row>
    <row r="42" spans="2:24" ht="13.5">
      <c r="B42" s="22"/>
      <c r="C42" s="24"/>
      <c r="D42" s="98" t="s">
        <v>563</v>
      </c>
      <c r="E42" s="99"/>
      <c r="F42" s="178"/>
      <c r="G42" s="179"/>
      <c r="H42" s="263"/>
      <c r="I42" s="55"/>
      <c r="J42" s="178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263"/>
      <c r="X42" s="131">
        <f t="shared" si="2"/>
        <v>0</v>
      </c>
    </row>
    <row r="43" spans="2:24" ht="13.5">
      <c r="B43" s="22"/>
      <c r="C43" s="294" t="s">
        <v>635</v>
      </c>
      <c r="D43" s="295"/>
      <c r="E43" s="296"/>
      <c r="F43" s="171">
        <f>SUM(F44:F46)</f>
        <v>0</v>
      </c>
      <c r="G43" s="172">
        <f t="shared" ref="G43" si="12">SUM(G44:G46)</f>
        <v>0</v>
      </c>
      <c r="H43" s="173">
        <f t="shared" ref="H43" si="13">SUM(H44:H46)</f>
        <v>0</v>
      </c>
      <c r="I43" s="153">
        <f t="shared" ref="I43" si="14">SUM(I44:I46)</f>
        <v>0</v>
      </c>
      <c r="J43" s="171">
        <f t="shared" ref="J43" si="15">SUM(J44:J46)</f>
        <v>0</v>
      </c>
      <c r="K43" s="172">
        <f t="shared" ref="K43" si="16">SUM(K44:K46)</f>
        <v>0</v>
      </c>
      <c r="L43" s="172">
        <f t="shared" ref="L43" si="17">SUM(L44:L46)</f>
        <v>0</v>
      </c>
      <c r="M43" s="172">
        <f t="shared" ref="M43" si="18">SUM(M44:M46)</f>
        <v>0</v>
      </c>
      <c r="N43" s="172">
        <f t="shared" ref="N43" si="19">SUM(N44:N46)</f>
        <v>0</v>
      </c>
      <c r="O43" s="172">
        <f t="shared" ref="O43" si="20">SUM(O44:O46)</f>
        <v>0</v>
      </c>
      <c r="P43" s="172">
        <f t="shared" ref="P43" si="21">SUM(P44:P46)</f>
        <v>0</v>
      </c>
      <c r="Q43" s="172">
        <f t="shared" ref="Q43" si="22">SUM(Q44:Q46)</f>
        <v>0</v>
      </c>
      <c r="R43" s="172">
        <f t="shared" ref="R43" si="23">SUM(R44:R46)</f>
        <v>0</v>
      </c>
      <c r="S43" s="172">
        <f t="shared" ref="S43" si="24">SUM(S44:S46)</f>
        <v>0</v>
      </c>
      <c r="T43" s="172">
        <f t="shared" ref="T43" si="25">SUM(T44:T46)</f>
        <v>0</v>
      </c>
      <c r="U43" s="172">
        <f t="shared" ref="U43" si="26">SUM(U44:U46)</f>
        <v>0</v>
      </c>
      <c r="V43" s="172">
        <f t="shared" ref="V43" si="27">SUM(V44:V46)</f>
        <v>0</v>
      </c>
      <c r="W43" s="173">
        <f t="shared" ref="W43" si="28">SUM(W44:W46)</f>
        <v>0</v>
      </c>
      <c r="X43" s="153">
        <f t="shared" ref="X43:X46" si="29">SUM(F43:W43)</f>
        <v>0</v>
      </c>
    </row>
    <row r="44" spans="2:24" ht="13.5">
      <c r="B44" s="22"/>
      <c r="C44" s="22"/>
      <c r="D44" s="326" t="s">
        <v>799</v>
      </c>
      <c r="E44" s="327"/>
      <c r="F44" s="174"/>
      <c r="G44" s="175"/>
      <c r="H44" s="261"/>
      <c r="I44" s="53"/>
      <c r="J44" s="174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261"/>
      <c r="X44" s="129">
        <f t="shared" si="29"/>
        <v>0</v>
      </c>
    </row>
    <row r="45" spans="2:24" ht="13.5">
      <c r="B45" s="22"/>
      <c r="C45" s="22"/>
      <c r="D45" s="331" t="s">
        <v>559</v>
      </c>
      <c r="E45" s="332"/>
      <c r="F45" s="176"/>
      <c r="G45" s="177"/>
      <c r="H45" s="262"/>
      <c r="I45" s="54"/>
      <c r="J45" s="176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262"/>
      <c r="X45" s="130">
        <f t="shared" ref="X45" si="30">SUM(F45:W45)</f>
        <v>0</v>
      </c>
    </row>
    <row r="46" spans="2:24" ht="13.5">
      <c r="B46" s="24"/>
      <c r="C46" s="24"/>
      <c r="D46" s="324" t="s">
        <v>563</v>
      </c>
      <c r="E46" s="325"/>
      <c r="F46" s="178"/>
      <c r="G46" s="179"/>
      <c r="H46" s="263"/>
      <c r="I46" s="55"/>
      <c r="J46" s="178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263"/>
      <c r="X46" s="131">
        <f t="shared" si="29"/>
        <v>0</v>
      </c>
    </row>
    <row r="47" spans="2:24" ht="13.5">
      <c r="B47" s="297" t="s">
        <v>575</v>
      </c>
      <c r="C47" s="295"/>
      <c r="D47" s="295"/>
      <c r="E47" s="296"/>
      <c r="F47" s="171">
        <f>F5-F31</f>
        <v>0</v>
      </c>
      <c r="G47" s="172">
        <f t="shared" ref="G47:W47" si="31">G5-G31</f>
        <v>0</v>
      </c>
      <c r="H47" s="173">
        <f t="shared" si="31"/>
        <v>0</v>
      </c>
      <c r="I47" s="153">
        <f t="shared" si="31"/>
        <v>0</v>
      </c>
      <c r="J47" s="171">
        <f t="shared" si="31"/>
        <v>0</v>
      </c>
      <c r="K47" s="172">
        <f t="shared" si="31"/>
        <v>0</v>
      </c>
      <c r="L47" s="172">
        <f t="shared" si="31"/>
        <v>0</v>
      </c>
      <c r="M47" s="172">
        <f t="shared" si="31"/>
        <v>0</v>
      </c>
      <c r="N47" s="172">
        <f t="shared" si="31"/>
        <v>0</v>
      </c>
      <c r="O47" s="172">
        <f t="shared" si="31"/>
        <v>0</v>
      </c>
      <c r="P47" s="172">
        <f t="shared" si="31"/>
        <v>0</v>
      </c>
      <c r="Q47" s="172">
        <f t="shared" si="31"/>
        <v>0</v>
      </c>
      <c r="R47" s="172">
        <f t="shared" si="31"/>
        <v>0</v>
      </c>
      <c r="S47" s="172">
        <f t="shared" si="31"/>
        <v>0</v>
      </c>
      <c r="T47" s="172">
        <f t="shared" si="31"/>
        <v>0</v>
      </c>
      <c r="U47" s="172">
        <f t="shared" si="31"/>
        <v>0</v>
      </c>
      <c r="V47" s="172">
        <f t="shared" si="31"/>
        <v>0</v>
      </c>
      <c r="W47" s="173">
        <f t="shared" si="31"/>
        <v>0</v>
      </c>
      <c r="X47" s="153">
        <f t="shared" si="2"/>
        <v>0</v>
      </c>
    </row>
    <row r="48" spans="2:24" ht="13.5">
      <c r="B48" s="294" t="s">
        <v>576</v>
      </c>
      <c r="C48" s="295"/>
      <c r="D48" s="295"/>
      <c r="E48" s="296"/>
      <c r="F48" s="171">
        <f>SUM(F49:F50)</f>
        <v>0</v>
      </c>
      <c r="G48" s="172">
        <f t="shared" ref="G48:W48" si="32">SUM(G49:G50)</f>
        <v>0</v>
      </c>
      <c r="H48" s="173">
        <f t="shared" si="32"/>
        <v>0</v>
      </c>
      <c r="I48" s="153">
        <f t="shared" si="32"/>
        <v>0</v>
      </c>
      <c r="J48" s="171">
        <f t="shared" si="32"/>
        <v>0</v>
      </c>
      <c r="K48" s="172">
        <f t="shared" si="32"/>
        <v>0</v>
      </c>
      <c r="L48" s="172">
        <f t="shared" si="32"/>
        <v>0</v>
      </c>
      <c r="M48" s="172">
        <f t="shared" si="32"/>
        <v>0</v>
      </c>
      <c r="N48" s="172">
        <f t="shared" si="32"/>
        <v>0</v>
      </c>
      <c r="O48" s="172">
        <f t="shared" si="32"/>
        <v>0</v>
      </c>
      <c r="P48" s="172">
        <f t="shared" si="32"/>
        <v>0</v>
      </c>
      <c r="Q48" s="172">
        <f t="shared" si="32"/>
        <v>0</v>
      </c>
      <c r="R48" s="172">
        <f t="shared" si="32"/>
        <v>0</v>
      </c>
      <c r="S48" s="172">
        <f t="shared" si="32"/>
        <v>0</v>
      </c>
      <c r="T48" s="172">
        <f t="shared" si="32"/>
        <v>0</v>
      </c>
      <c r="U48" s="172">
        <f t="shared" si="32"/>
        <v>0</v>
      </c>
      <c r="V48" s="172">
        <f t="shared" si="32"/>
        <v>0</v>
      </c>
      <c r="W48" s="173">
        <f t="shared" si="32"/>
        <v>0</v>
      </c>
      <c r="X48" s="153">
        <f t="shared" si="2"/>
        <v>0</v>
      </c>
    </row>
    <row r="49" spans="2:24" ht="13.5">
      <c r="B49" s="22"/>
      <c r="C49" s="96" t="s">
        <v>577</v>
      </c>
      <c r="D49" s="247"/>
      <c r="E49" s="97"/>
      <c r="F49" s="174"/>
      <c r="G49" s="175"/>
      <c r="H49" s="261"/>
      <c r="I49" s="53"/>
      <c r="J49" s="174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261"/>
      <c r="X49" s="129">
        <f t="shared" si="2"/>
        <v>0</v>
      </c>
    </row>
    <row r="50" spans="2:24" ht="13.5">
      <c r="B50" s="24"/>
      <c r="C50" s="98" t="s">
        <v>578</v>
      </c>
      <c r="D50" s="244"/>
      <c r="E50" s="99"/>
      <c r="F50" s="178"/>
      <c r="G50" s="179"/>
      <c r="H50" s="263"/>
      <c r="I50" s="55"/>
      <c r="J50" s="178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263"/>
      <c r="X50" s="131">
        <f t="shared" si="2"/>
        <v>0</v>
      </c>
    </row>
    <row r="51" spans="2:24" ht="13.5">
      <c r="B51" s="297" t="s">
        <v>579</v>
      </c>
      <c r="C51" s="295"/>
      <c r="D51" s="295"/>
      <c r="E51" s="296"/>
      <c r="F51" s="171">
        <f>F47-F48</f>
        <v>0</v>
      </c>
      <c r="G51" s="172">
        <f t="shared" ref="G51:W51" si="33">G47-G48</f>
        <v>0</v>
      </c>
      <c r="H51" s="173">
        <f t="shared" si="33"/>
        <v>0</v>
      </c>
      <c r="I51" s="153">
        <f t="shared" si="33"/>
        <v>0</v>
      </c>
      <c r="J51" s="171">
        <f t="shared" si="33"/>
        <v>0</v>
      </c>
      <c r="K51" s="172">
        <f t="shared" si="33"/>
        <v>0</v>
      </c>
      <c r="L51" s="172">
        <f t="shared" si="33"/>
        <v>0</v>
      </c>
      <c r="M51" s="172">
        <f t="shared" si="33"/>
        <v>0</v>
      </c>
      <c r="N51" s="172">
        <f t="shared" si="33"/>
        <v>0</v>
      </c>
      <c r="O51" s="172">
        <f t="shared" si="33"/>
        <v>0</v>
      </c>
      <c r="P51" s="172">
        <f t="shared" si="33"/>
        <v>0</v>
      </c>
      <c r="Q51" s="172">
        <f t="shared" si="33"/>
        <v>0</v>
      </c>
      <c r="R51" s="172">
        <f t="shared" si="33"/>
        <v>0</v>
      </c>
      <c r="S51" s="172">
        <f t="shared" si="33"/>
        <v>0</v>
      </c>
      <c r="T51" s="172">
        <f t="shared" si="33"/>
        <v>0</v>
      </c>
      <c r="U51" s="172">
        <f t="shared" si="33"/>
        <v>0</v>
      </c>
      <c r="V51" s="172">
        <f t="shared" si="33"/>
        <v>0</v>
      </c>
      <c r="W51" s="173">
        <f t="shared" si="33"/>
        <v>0</v>
      </c>
      <c r="X51" s="153">
        <f t="shared" si="2"/>
        <v>0</v>
      </c>
    </row>
    <row r="52" spans="2:24" ht="13.5">
      <c r="B52" s="101" t="s">
        <v>580</v>
      </c>
      <c r="C52" s="44"/>
      <c r="D52" s="44"/>
      <c r="E52" s="100"/>
      <c r="F52" s="272"/>
      <c r="G52" s="288"/>
      <c r="H52" s="273"/>
      <c r="I52" s="35"/>
      <c r="J52" s="272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73"/>
      <c r="X52" s="153">
        <f t="shared" si="2"/>
        <v>0</v>
      </c>
    </row>
    <row r="53" spans="2:24" ht="13.5">
      <c r="B53" s="101" t="s">
        <v>581</v>
      </c>
      <c r="C53" s="44"/>
      <c r="D53" s="44"/>
      <c r="E53" s="100"/>
      <c r="F53" s="272"/>
      <c r="G53" s="288"/>
      <c r="H53" s="273"/>
      <c r="I53" s="35"/>
      <c r="J53" s="272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73"/>
      <c r="X53" s="153">
        <f t="shared" si="2"/>
        <v>0</v>
      </c>
    </row>
    <row r="54" spans="2:24" ht="13.5">
      <c r="B54" s="297" t="s">
        <v>582</v>
      </c>
      <c r="C54" s="295"/>
      <c r="D54" s="295"/>
      <c r="E54" s="296"/>
      <c r="F54" s="171">
        <f>F51+F52-F53</f>
        <v>0</v>
      </c>
      <c r="G54" s="172">
        <f t="shared" ref="G54:W54" si="34">G51+G52-G53</f>
        <v>0</v>
      </c>
      <c r="H54" s="173">
        <f t="shared" si="34"/>
        <v>0</v>
      </c>
      <c r="I54" s="153">
        <f t="shared" si="34"/>
        <v>0</v>
      </c>
      <c r="J54" s="171">
        <f t="shared" si="34"/>
        <v>0</v>
      </c>
      <c r="K54" s="172">
        <f t="shared" si="34"/>
        <v>0</v>
      </c>
      <c r="L54" s="172">
        <f t="shared" si="34"/>
        <v>0</v>
      </c>
      <c r="M54" s="172">
        <f t="shared" si="34"/>
        <v>0</v>
      </c>
      <c r="N54" s="172">
        <f t="shared" si="34"/>
        <v>0</v>
      </c>
      <c r="O54" s="172">
        <f t="shared" si="34"/>
        <v>0</v>
      </c>
      <c r="P54" s="172">
        <f t="shared" si="34"/>
        <v>0</v>
      </c>
      <c r="Q54" s="172">
        <f t="shared" si="34"/>
        <v>0</v>
      </c>
      <c r="R54" s="172">
        <f t="shared" si="34"/>
        <v>0</v>
      </c>
      <c r="S54" s="172">
        <f t="shared" si="34"/>
        <v>0</v>
      </c>
      <c r="T54" s="172">
        <f t="shared" si="34"/>
        <v>0</v>
      </c>
      <c r="U54" s="172">
        <f t="shared" si="34"/>
        <v>0</v>
      </c>
      <c r="V54" s="172">
        <f t="shared" si="34"/>
        <v>0</v>
      </c>
      <c r="W54" s="173">
        <f t="shared" si="34"/>
        <v>0</v>
      </c>
      <c r="X54" s="153">
        <f t="shared" si="2"/>
        <v>0</v>
      </c>
    </row>
    <row r="55" spans="2:24" ht="13.5">
      <c r="B55" s="294" t="s">
        <v>583</v>
      </c>
      <c r="C55" s="295"/>
      <c r="D55" s="295"/>
      <c r="E55" s="296"/>
      <c r="F55" s="171">
        <f>SUM(F56:F61)</f>
        <v>0</v>
      </c>
      <c r="G55" s="172">
        <f t="shared" ref="G55:W55" si="35">SUM(G56:G61)</f>
        <v>0</v>
      </c>
      <c r="H55" s="173">
        <f t="shared" si="35"/>
        <v>0</v>
      </c>
      <c r="I55" s="153">
        <f t="shared" si="35"/>
        <v>0</v>
      </c>
      <c r="J55" s="171">
        <f t="shared" si="35"/>
        <v>0</v>
      </c>
      <c r="K55" s="172">
        <f t="shared" si="35"/>
        <v>0</v>
      </c>
      <c r="L55" s="172">
        <f t="shared" si="35"/>
        <v>0</v>
      </c>
      <c r="M55" s="172">
        <f t="shared" si="35"/>
        <v>0</v>
      </c>
      <c r="N55" s="172">
        <f t="shared" si="35"/>
        <v>0</v>
      </c>
      <c r="O55" s="172">
        <f t="shared" si="35"/>
        <v>0</v>
      </c>
      <c r="P55" s="172">
        <f t="shared" si="35"/>
        <v>0</v>
      </c>
      <c r="Q55" s="172">
        <f t="shared" si="35"/>
        <v>0</v>
      </c>
      <c r="R55" s="172">
        <f t="shared" si="35"/>
        <v>0</v>
      </c>
      <c r="S55" s="172">
        <f t="shared" si="35"/>
        <v>0</v>
      </c>
      <c r="T55" s="172">
        <f t="shared" si="35"/>
        <v>0</v>
      </c>
      <c r="U55" s="172">
        <f t="shared" si="35"/>
        <v>0</v>
      </c>
      <c r="V55" s="172">
        <f t="shared" si="35"/>
        <v>0</v>
      </c>
      <c r="W55" s="173">
        <f t="shared" si="35"/>
        <v>0</v>
      </c>
      <c r="X55" s="153">
        <f t="shared" si="2"/>
        <v>0</v>
      </c>
    </row>
    <row r="56" spans="2:24" ht="13.5">
      <c r="B56" s="22"/>
      <c r="C56" s="96" t="s">
        <v>584</v>
      </c>
      <c r="D56" s="247"/>
      <c r="E56" s="97"/>
      <c r="F56" s="174"/>
      <c r="G56" s="175"/>
      <c r="H56" s="261"/>
      <c r="I56" s="53"/>
      <c r="J56" s="174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261"/>
      <c r="X56" s="129">
        <f t="shared" si="2"/>
        <v>0</v>
      </c>
    </row>
    <row r="57" spans="2:24" ht="13.5">
      <c r="B57" s="22"/>
      <c r="C57" s="92" t="s">
        <v>585</v>
      </c>
      <c r="D57" s="248"/>
      <c r="E57" s="93"/>
      <c r="F57" s="176"/>
      <c r="G57" s="177"/>
      <c r="H57" s="262"/>
      <c r="I57" s="54"/>
      <c r="J57" s="176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262"/>
      <c r="X57" s="130">
        <f t="shared" si="2"/>
        <v>0</v>
      </c>
    </row>
    <row r="58" spans="2:24" ht="13.5">
      <c r="B58" s="22"/>
      <c r="C58" s="92" t="s">
        <v>586</v>
      </c>
      <c r="D58" s="248"/>
      <c r="E58" s="93"/>
      <c r="F58" s="176"/>
      <c r="G58" s="177"/>
      <c r="H58" s="262"/>
      <c r="I58" s="54"/>
      <c r="J58" s="176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262"/>
      <c r="X58" s="130">
        <f t="shared" si="2"/>
        <v>0</v>
      </c>
    </row>
    <row r="59" spans="2:24" ht="13.5">
      <c r="B59" s="22"/>
      <c r="C59" s="92" t="s">
        <v>587</v>
      </c>
      <c r="D59" s="248"/>
      <c r="E59" s="93"/>
      <c r="F59" s="176"/>
      <c r="G59" s="177"/>
      <c r="H59" s="262"/>
      <c r="I59" s="54"/>
      <c r="J59" s="176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262"/>
      <c r="X59" s="130">
        <f t="shared" si="2"/>
        <v>0</v>
      </c>
    </row>
    <row r="60" spans="2:24" ht="13.5">
      <c r="B60" s="22"/>
      <c r="C60" s="92" t="s">
        <v>1112</v>
      </c>
      <c r="D60" s="248"/>
      <c r="E60" s="93"/>
      <c r="F60" s="176"/>
      <c r="G60" s="177"/>
      <c r="H60" s="262"/>
      <c r="I60" s="54"/>
      <c r="J60" s="176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262"/>
      <c r="X60" s="130">
        <f t="shared" si="2"/>
        <v>0</v>
      </c>
    </row>
    <row r="61" spans="2:24" ht="13.5">
      <c r="B61" s="24"/>
      <c r="C61" s="98" t="s">
        <v>588</v>
      </c>
      <c r="D61" s="244"/>
      <c r="E61" s="99"/>
      <c r="F61" s="178"/>
      <c r="G61" s="179"/>
      <c r="H61" s="263"/>
      <c r="I61" s="55"/>
      <c r="J61" s="178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263"/>
      <c r="X61" s="131">
        <f t="shared" si="2"/>
        <v>0</v>
      </c>
    </row>
    <row r="62" spans="2:24" ht="13.5">
      <c r="B62" s="297" t="s">
        <v>589</v>
      </c>
      <c r="C62" s="295"/>
      <c r="D62" s="295"/>
      <c r="E62" s="296"/>
      <c r="F62" s="171">
        <f>F54-F55</f>
        <v>0</v>
      </c>
      <c r="G62" s="172">
        <f t="shared" ref="G62:W62" si="36">G54-G55</f>
        <v>0</v>
      </c>
      <c r="H62" s="173">
        <f t="shared" si="36"/>
        <v>0</v>
      </c>
      <c r="I62" s="153">
        <f t="shared" si="36"/>
        <v>0</v>
      </c>
      <c r="J62" s="171">
        <f t="shared" si="36"/>
        <v>0</v>
      </c>
      <c r="K62" s="172">
        <f t="shared" si="36"/>
        <v>0</v>
      </c>
      <c r="L62" s="172">
        <f t="shared" si="36"/>
        <v>0</v>
      </c>
      <c r="M62" s="172">
        <f t="shared" si="36"/>
        <v>0</v>
      </c>
      <c r="N62" s="172">
        <f t="shared" si="36"/>
        <v>0</v>
      </c>
      <c r="O62" s="172">
        <f t="shared" si="36"/>
        <v>0</v>
      </c>
      <c r="P62" s="172">
        <f t="shared" si="36"/>
        <v>0</v>
      </c>
      <c r="Q62" s="172">
        <f t="shared" si="36"/>
        <v>0</v>
      </c>
      <c r="R62" s="172">
        <f t="shared" si="36"/>
        <v>0</v>
      </c>
      <c r="S62" s="172">
        <f t="shared" si="36"/>
        <v>0</v>
      </c>
      <c r="T62" s="172">
        <f t="shared" si="36"/>
        <v>0</v>
      </c>
      <c r="U62" s="172">
        <f t="shared" si="36"/>
        <v>0</v>
      </c>
      <c r="V62" s="172">
        <f t="shared" si="36"/>
        <v>0</v>
      </c>
      <c r="W62" s="173">
        <f t="shared" si="36"/>
        <v>0</v>
      </c>
      <c r="X62" s="153">
        <f t="shared" si="2"/>
        <v>0</v>
      </c>
    </row>
    <row r="63" spans="2:24" ht="13.5">
      <c r="B63" s="297" t="s">
        <v>590</v>
      </c>
      <c r="C63" s="295"/>
      <c r="D63" s="295"/>
      <c r="E63" s="296"/>
      <c r="F63" s="171">
        <f>F62</f>
        <v>0</v>
      </c>
      <c r="G63" s="172">
        <f>F63+G62</f>
        <v>0</v>
      </c>
      <c r="H63" s="173">
        <f t="shared" ref="H63:W63" si="37">G63+H62</f>
        <v>0</v>
      </c>
      <c r="I63" s="153">
        <f t="shared" si="37"/>
        <v>0</v>
      </c>
      <c r="J63" s="171">
        <f t="shared" si="37"/>
        <v>0</v>
      </c>
      <c r="K63" s="172">
        <f t="shared" si="37"/>
        <v>0</v>
      </c>
      <c r="L63" s="172">
        <f t="shared" si="37"/>
        <v>0</v>
      </c>
      <c r="M63" s="172">
        <f t="shared" si="37"/>
        <v>0</v>
      </c>
      <c r="N63" s="172">
        <f t="shared" si="37"/>
        <v>0</v>
      </c>
      <c r="O63" s="172">
        <f t="shared" si="37"/>
        <v>0</v>
      </c>
      <c r="P63" s="172">
        <f t="shared" si="37"/>
        <v>0</v>
      </c>
      <c r="Q63" s="172">
        <f t="shared" si="37"/>
        <v>0</v>
      </c>
      <c r="R63" s="172">
        <f t="shared" si="37"/>
        <v>0</v>
      </c>
      <c r="S63" s="172">
        <f t="shared" si="37"/>
        <v>0</v>
      </c>
      <c r="T63" s="172">
        <f t="shared" si="37"/>
        <v>0</v>
      </c>
      <c r="U63" s="172">
        <f t="shared" si="37"/>
        <v>0</v>
      </c>
      <c r="V63" s="172">
        <f t="shared" si="37"/>
        <v>0</v>
      </c>
      <c r="W63" s="173">
        <f t="shared" si="37"/>
        <v>0</v>
      </c>
    </row>
    <row r="65" spans="2:24" ht="14.25">
      <c r="B65" s="64" t="s">
        <v>592</v>
      </c>
    </row>
    <row r="66" spans="2:24">
      <c r="B66" s="66"/>
      <c r="C66" s="74"/>
      <c r="D66" s="74"/>
      <c r="E66" s="67"/>
      <c r="F66" s="91" t="s">
        <v>306</v>
      </c>
      <c r="G66" s="91" t="s">
        <v>307</v>
      </c>
      <c r="H66" s="91" t="s">
        <v>308</v>
      </c>
      <c r="I66" s="91" t="s">
        <v>309</v>
      </c>
      <c r="J66" s="91" t="s">
        <v>510</v>
      </c>
      <c r="K66" s="91" t="s">
        <v>598</v>
      </c>
      <c r="L66" s="91" t="s">
        <v>599</v>
      </c>
      <c r="M66" s="91" t="s">
        <v>600</v>
      </c>
      <c r="N66" s="91" t="s">
        <v>601</v>
      </c>
      <c r="O66" s="91" t="s">
        <v>602</v>
      </c>
      <c r="P66" s="91" t="s">
        <v>603</v>
      </c>
      <c r="Q66" s="91" t="s">
        <v>604</v>
      </c>
      <c r="R66" s="91" t="s">
        <v>605</v>
      </c>
      <c r="S66" s="91" t="s">
        <v>606</v>
      </c>
      <c r="T66" s="91" t="s">
        <v>607</v>
      </c>
      <c r="U66" s="91" t="s">
        <v>608</v>
      </c>
      <c r="V66" s="91" t="s">
        <v>609</v>
      </c>
      <c r="W66" s="91" t="s">
        <v>610</v>
      </c>
    </row>
    <row r="67" spans="2:24" ht="13.5">
      <c r="B67" s="101" t="s">
        <v>589</v>
      </c>
      <c r="C67" s="44"/>
      <c r="D67" s="44"/>
      <c r="E67" s="100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</row>
    <row r="68" spans="2:24" ht="13.5">
      <c r="B68" s="101" t="s">
        <v>593</v>
      </c>
      <c r="C68" s="44"/>
      <c r="D68" s="44"/>
      <c r="E68" s="100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</row>
    <row r="69" spans="2:24" ht="13.5">
      <c r="B69" s="101" t="s">
        <v>594</v>
      </c>
      <c r="C69" s="44"/>
      <c r="D69" s="44"/>
      <c r="E69" s="100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</row>
    <row r="70" spans="2:24" ht="13.5">
      <c r="B70" s="101" t="s">
        <v>595</v>
      </c>
      <c r="C70" s="44"/>
      <c r="D70" s="44"/>
      <c r="E70" s="100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</row>
    <row r="71" spans="2:24" ht="13.5">
      <c r="B71" s="101" t="s">
        <v>596</v>
      </c>
      <c r="C71" s="44"/>
      <c r="D71" s="44"/>
      <c r="E71" s="100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</row>
    <row r="72" spans="2:24" ht="13.5">
      <c r="B72" s="101" t="s">
        <v>597</v>
      </c>
      <c r="C72" s="44"/>
      <c r="D72" s="44"/>
      <c r="E72" s="100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</row>
    <row r="74" spans="2:24" ht="14.25">
      <c r="B74" s="64" t="s">
        <v>611</v>
      </c>
    </row>
    <row r="75" spans="2:24">
      <c r="B75" s="66"/>
      <c r="C75" s="74"/>
      <c r="D75" s="74"/>
      <c r="E75" s="67"/>
      <c r="F75" s="285" t="s">
        <v>306</v>
      </c>
      <c r="G75" s="286" t="s">
        <v>307</v>
      </c>
      <c r="H75" s="287" t="s">
        <v>308</v>
      </c>
      <c r="I75" s="91" t="s">
        <v>309</v>
      </c>
      <c r="J75" s="285" t="s">
        <v>510</v>
      </c>
      <c r="K75" s="286" t="s">
        <v>598</v>
      </c>
      <c r="L75" s="286" t="s">
        <v>599</v>
      </c>
      <c r="M75" s="286" t="s">
        <v>600</v>
      </c>
      <c r="N75" s="286" t="s">
        <v>601</v>
      </c>
      <c r="O75" s="286" t="s">
        <v>602</v>
      </c>
      <c r="P75" s="286" t="s">
        <v>603</v>
      </c>
      <c r="Q75" s="286" t="s">
        <v>604</v>
      </c>
      <c r="R75" s="286" t="s">
        <v>605</v>
      </c>
      <c r="S75" s="286" t="s">
        <v>606</v>
      </c>
      <c r="T75" s="286" t="s">
        <v>607</v>
      </c>
      <c r="U75" s="286" t="s">
        <v>608</v>
      </c>
      <c r="V75" s="286" t="s">
        <v>609</v>
      </c>
      <c r="W75" s="287" t="s">
        <v>610</v>
      </c>
      <c r="X75" s="91" t="s">
        <v>310</v>
      </c>
    </row>
    <row r="76" spans="2:24" ht="13.5">
      <c r="B76" s="294" t="s">
        <v>612</v>
      </c>
      <c r="C76" s="295"/>
      <c r="D76" s="295"/>
      <c r="E76" s="296"/>
      <c r="F76" s="171">
        <f>SUM(F77:F82,F85:F86)</f>
        <v>0</v>
      </c>
      <c r="G76" s="172">
        <f t="shared" ref="G76:W76" si="38">SUM(G77:G82,G85:G86)</f>
        <v>0</v>
      </c>
      <c r="H76" s="173">
        <f t="shared" si="38"/>
        <v>0</v>
      </c>
      <c r="I76" s="153">
        <f t="shared" si="38"/>
        <v>0</v>
      </c>
      <c r="J76" s="171">
        <f t="shared" si="38"/>
        <v>0</v>
      </c>
      <c r="K76" s="172">
        <f t="shared" si="38"/>
        <v>0</v>
      </c>
      <c r="L76" s="172">
        <f t="shared" si="38"/>
        <v>0</v>
      </c>
      <c r="M76" s="172">
        <f t="shared" si="38"/>
        <v>0</v>
      </c>
      <c r="N76" s="172">
        <f t="shared" si="38"/>
        <v>0</v>
      </c>
      <c r="O76" s="172">
        <f t="shared" si="38"/>
        <v>0</v>
      </c>
      <c r="P76" s="172">
        <f t="shared" si="38"/>
        <v>0</v>
      </c>
      <c r="Q76" s="172">
        <f t="shared" si="38"/>
        <v>0</v>
      </c>
      <c r="R76" s="172">
        <f t="shared" si="38"/>
        <v>0</v>
      </c>
      <c r="S76" s="172">
        <f t="shared" si="38"/>
        <v>0</v>
      </c>
      <c r="T76" s="172">
        <f t="shared" si="38"/>
        <v>0</v>
      </c>
      <c r="U76" s="172">
        <f t="shared" si="38"/>
        <v>0</v>
      </c>
      <c r="V76" s="172">
        <f t="shared" si="38"/>
        <v>0</v>
      </c>
      <c r="W76" s="173">
        <f t="shared" si="38"/>
        <v>0</v>
      </c>
      <c r="X76" s="153">
        <f>SUM(F76:W76)</f>
        <v>0</v>
      </c>
    </row>
    <row r="77" spans="2:24" ht="13.5">
      <c r="B77" s="22"/>
      <c r="C77" s="101" t="s">
        <v>613</v>
      </c>
      <c r="D77" s="44"/>
      <c r="E77" s="100"/>
      <c r="F77" s="272"/>
      <c r="G77" s="288"/>
      <c r="H77" s="273"/>
      <c r="I77" s="35"/>
      <c r="J77" s="272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73"/>
      <c r="X77" s="153">
        <f t="shared" ref="X77:X101" si="39">SUM(F77:W77)</f>
        <v>0</v>
      </c>
    </row>
    <row r="78" spans="2:24" ht="13.5">
      <c r="B78" s="22"/>
      <c r="C78" s="101" t="s">
        <v>614</v>
      </c>
      <c r="D78" s="44"/>
      <c r="E78" s="100"/>
      <c r="F78" s="272"/>
      <c r="G78" s="288"/>
      <c r="H78" s="273"/>
      <c r="I78" s="35"/>
      <c r="J78" s="272"/>
      <c r="K78" s="288"/>
      <c r="L78" s="288"/>
      <c r="M78" s="288"/>
      <c r="N78" s="288"/>
      <c r="O78" s="288"/>
      <c r="P78" s="288"/>
      <c r="Q78" s="288"/>
      <c r="R78" s="288"/>
      <c r="S78" s="288"/>
      <c r="T78" s="288"/>
      <c r="U78" s="288"/>
      <c r="V78" s="288"/>
      <c r="W78" s="273"/>
      <c r="X78" s="153">
        <f t="shared" si="39"/>
        <v>0</v>
      </c>
    </row>
    <row r="79" spans="2:24" ht="13.5">
      <c r="B79" s="22"/>
      <c r="C79" s="101" t="s">
        <v>615</v>
      </c>
      <c r="D79" s="44"/>
      <c r="E79" s="100"/>
      <c r="F79" s="272"/>
      <c r="G79" s="288"/>
      <c r="H79" s="273"/>
      <c r="I79" s="35"/>
      <c r="J79" s="272"/>
      <c r="K79" s="288"/>
      <c r="L79" s="288"/>
      <c r="M79" s="288"/>
      <c r="N79" s="288"/>
      <c r="O79" s="288"/>
      <c r="P79" s="288"/>
      <c r="Q79" s="288"/>
      <c r="R79" s="288"/>
      <c r="S79" s="288"/>
      <c r="T79" s="288"/>
      <c r="U79" s="288"/>
      <c r="V79" s="288"/>
      <c r="W79" s="273"/>
      <c r="X79" s="153">
        <f t="shared" si="39"/>
        <v>0</v>
      </c>
    </row>
    <row r="80" spans="2:24" ht="13.5">
      <c r="B80" s="22"/>
      <c r="C80" s="101" t="s">
        <v>620</v>
      </c>
      <c r="D80" s="44"/>
      <c r="E80" s="100"/>
      <c r="F80" s="272"/>
      <c r="G80" s="288"/>
      <c r="H80" s="273"/>
      <c r="I80" s="35"/>
      <c r="J80" s="272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73"/>
      <c r="X80" s="153">
        <f t="shared" si="39"/>
        <v>0</v>
      </c>
    </row>
    <row r="81" spans="2:24" ht="13.5">
      <c r="B81" s="22"/>
      <c r="C81" s="101" t="s">
        <v>589</v>
      </c>
      <c r="D81" s="44"/>
      <c r="E81" s="100"/>
      <c r="F81" s="272"/>
      <c r="G81" s="288"/>
      <c r="H81" s="273"/>
      <c r="I81" s="35"/>
      <c r="J81" s="272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73"/>
      <c r="X81" s="153">
        <f t="shared" si="39"/>
        <v>0</v>
      </c>
    </row>
    <row r="82" spans="2:24" ht="13.5">
      <c r="B82" s="22"/>
      <c r="C82" s="294" t="s">
        <v>566</v>
      </c>
      <c r="D82" s="295"/>
      <c r="E82" s="296"/>
      <c r="F82" s="171">
        <f>SUM(F83:F84)</f>
        <v>0</v>
      </c>
      <c r="G82" s="172">
        <f t="shared" ref="G82:W82" si="40">SUM(G83:G84)</f>
        <v>0</v>
      </c>
      <c r="H82" s="173">
        <f t="shared" si="40"/>
        <v>0</v>
      </c>
      <c r="I82" s="153">
        <f t="shared" si="40"/>
        <v>0</v>
      </c>
      <c r="J82" s="171">
        <f t="shared" si="40"/>
        <v>0</v>
      </c>
      <c r="K82" s="172">
        <f t="shared" si="40"/>
        <v>0</v>
      </c>
      <c r="L82" s="172">
        <f t="shared" si="40"/>
        <v>0</v>
      </c>
      <c r="M82" s="172">
        <f t="shared" si="40"/>
        <v>0</v>
      </c>
      <c r="N82" s="172">
        <f t="shared" si="40"/>
        <v>0</v>
      </c>
      <c r="O82" s="172">
        <f t="shared" si="40"/>
        <v>0</v>
      </c>
      <c r="P82" s="172">
        <f t="shared" si="40"/>
        <v>0</v>
      </c>
      <c r="Q82" s="172">
        <f t="shared" si="40"/>
        <v>0</v>
      </c>
      <c r="R82" s="172">
        <f t="shared" si="40"/>
        <v>0</v>
      </c>
      <c r="S82" s="172">
        <f t="shared" si="40"/>
        <v>0</v>
      </c>
      <c r="T82" s="172">
        <f t="shared" si="40"/>
        <v>0</v>
      </c>
      <c r="U82" s="172">
        <f t="shared" si="40"/>
        <v>0</v>
      </c>
      <c r="V82" s="172">
        <f t="shared" si="40"/>
        <v>0</v>
      </c>
      <c r="W82" s="173">
        <f t="shared" si="40"/>
        <v>0</v>
      </c>
      <c r="X82" s="153">
        <f t="shared" si="39"/>
        <v>0</v>
      </c>
    </row>
    <row r="83" spans="2:24" ht="13.5">
      <c r="B83" s="22"/>
      <c r="C83" s="22"/>
      <c r="D83" s="96" t="s">
        <v>567</v>
      </c>
      <c r="E83" s="97"/>
      <c r="F83" s="174"/>
      <c r="G83" s="175"/>
      <c r="H83" s="261"/>
      <c r="I83" s="53"/>
      <c r="J83" s="174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261"/>
      <c r="X83" s="129">
        <f t="shared" si="39"/>
        <v>0</v>
      </c>
    </row>
    <row r="84" spans="2:24" ht="13.5">
      <c r="B84" s="22"/>
      <c r="C84" s="24"/>
      <c r="D84" s="98" t="s">
        <v>616</v>
      </c>
      <c r="E84" s="99"/>
      <c r="F84" s="178"/>
      <c r="G84" s="179"/>
      <c r="H84" s="263"/>
      <c r="I84" s="55"/>
      <c r="J84" s="178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263"/>
      <c r="X84" s="131">
        <f t="shared" si="39"/>
        <v>0</v>
      </c>
    </row>
    <row r="85" spans="2:24" ht="13.5">
      <c r="B85" s="22"/>
      <c r="C85" s="101" t="s">
        <v>42</v>
      </c>
      <c r="D85" s="44"/>
      <c r="E85" s="100"/>
      <c r="F85" s="272"/>
      <c r="G85" s="288"/>
      <c r="H85" s="273"/>
      <c r="I85" s="35"/>
      <c r="J85" s="272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73"/>
      <c r="X85" s="153">
        <f t="shared" si="39"/>
        <v>0</v>
      </c>
    </row>
    <row r="86" spans="2:24" ht="13.5">
      <c r="B86" s="24"/>
      <c r="C86" s="101" t="s">
        <v>42</v>
      </c>
      <c r="D86" s="44"/>
      <c r="E86" s="100"/>
      <c r="F86" s="272"/>
      <c r="G86" s="288"/>
      <c r="H86" s="273"/>
      <c r="I86" s="35"/>
      <c r="J86" s="272"/>
      <c r="K86" s="288"/>
      <c r="L86" s="288"/>
      <c r="M86" s="288"/>
      <c r="N86" s="288"/>
      <c r="O86" s="288"/>
      <c r="P86" s="288"/>
      <c r="Q86" s="288"/>
      <c r="R86" s="288"/>
      <c r="S86" s="288"/>
      <c r="T86" s="288"/>
      <c r="U86" s="288"/>
      <c r="V86" s="288"/>
      <c r="W86" s="273"/>
      <c r="X86" s="153">
        <f t="shared" si="39"/>
        <v>0</v>
      </c>
    </row>
    <row r="87" spans="2:24" ht="13.5">
      <c r="B87" s="294" t="s">
        <v>617</v>
      </c>
      <c r="C87" s="295"/>
      <c r="D87" s="295"/>
      <c r="E87" s="296"/>
      <c r="F87" s="171">
        <f>SUM(F88,F97)</f>
        <v>0</v>
      </c>
      <c r="G87" s="172">
        <f t="shared" ref="G87:W87" si="41">SUM(G88,G97)</f>
        <v>0</v>
      </c>
      <c r="H87" s="173">
        <f t="shared" si="41"/>
        <v>0</v>
      </c>
      <c r="I87" s="153">
        <f t="shared" si="41"/>
        <v>0</v>
      </c>
      <c r="J87" s="171">
        <f t="shared" si="41"/>
        <v>0</v>
      </c>
      <c r="K87" s="172">
        <f t="shared" si="41"/>
        <v>0</v>
      </c>
      <c r="L87" s="172">
        <f t="shared" si="41"/>
        <v>0</v>
      </c>
      <c r="M87" s="172">
        <f t="shared" si="41"/>
        <v>0</v>
      </c>
      <c r="N87" s="172">
        <f t="shared" si="41"/>
        <v>0</v>
      </c>
      <c r="O87" s="172">
        <f t="shared" si="41"/>
        <v>0</v>
      </c>
      <c r="P87" s="172">
        <f t="shared" si="41"/>
        <v>0</v>
      </c>
      <c r="Q87" s="172">
        <f t="shared" si="41"/>
        <v>0</v>
      </c>
      <c r="R87" s="172">
        <f t="shared" si="41"/>
        <v>0</v>
      </c>
      <c r="S87" s="172">
        <f t="shared" si="41"/>
        <v>0</v>
      </c>
      <c r="T87" s="172">
        <f t="shared" si="41"/>
        <v>0</v>
      </c>
      <c r="U87" s="172">
        <f t="shared" si="41"/>
        <v>0</v>
      </c>
      <c r="V87" s="172">
        <f t="shared" si="41"/>
        <v>0</v>
      </c>
      <c r="W87" s="173">
        <f t="shared" si="41"/>
        <v>0</v>
      </c>
      <c r="X87" s="153">
        <f t="shared" si="39"/>
        <v>0</v>
      </c>
    </row>
    <row r="88" spans="2:24" ht="13.5">
      <c r="B88" s="22"/>
      <c r="C88" s="294" t="s">
        <v>618</v>
      </c>
      <c r="D88" s="295"/>
      <c r="E88" s="296"/>
      <c r="F88" s="171">
        <f>SUM(F89:F96)</f>
        <v>0</v>
      </c>
      <c r="G88" s="172">
        <f t="shared" ref="G88:W88" si="42">SUM(G89:G96)</f>
        <v>0</v>
      </c>
      <c r="H88" s="173">
        <f t="shared" si="42"/>
        <v>0</v>
      </c>
      <c r="I88" s="153">
        <f t="shared" si="42"/>
        <v>0</v>
      </c>
      <c r="J88" s="171">
        <f t="shared" si="42"/>
        <v>0</v>
      </c>
      <c r="K88" s="172">
        <f t="shared" si="42"/>
        <v>0</v>
      </c>
      <c r="L88" s="172">
        <f t="shared" si="42"/>
        <v>0</v>
      </c>
      <c r="M88" s="172">
        <f t="shared" si="42"/>
        <v>0</v>
      </c>
      <c r="N88" s="172">
        <f t="shared" si="42"/>
        <v>0</v>
      </c>
      <c r="O88" s="172">
        <f t="shared" si="42"/>
        <v>0</v>
      </c>
      <c r="P88" s="172">
        <f t="shared" si="42"/>
        <v>0</v>
      </c>
      <c r="Q88" s="172">
        <f t="shared" si="42"/>
        <v>0</v>
      </c>
      <c r="R88" s="172">
        <f t="shared" si="42"/>
        <v>0</v>
      </c>
      <c r="S88" s="172">
        <f t="shared" si="42"/>
        <v>0</v>
      </c>
      <c r="T88" s="172">
        <f t="shared" si="42"/>
        <v>0</v>
      </c>
      <c r="U88" s="172">
        <f t="shared" si="42"/>
        <v>0</v>
      </c>
      <c r="V88" s="172">
        <f t="shared" si="42"/>
        <v>0</v>
      </c>
      <c r="W88" s="173">
        <f t="shared" si="42"/>
        <v>0</v>
      </c>
      <c r="X88" s="153">
        <f t="shared" si="39"/>
        <v>0</v>
      </c>
    </row>
    <row r="89" spans="2:24" ht="13.5">
      <c r="B89" s="22"/>
      <c r="C89" s="22"/>
      <c r="D89" s="101" t="s">
        <v>507</v>
      </c>
      <c r="E89" s="100"/>
      <c r="F89" s="272"/>
      <c r="G89" s="288"/>
      <c r="H89" s="273"/>
      <c r="I89" s="35"/>
      <c r="J89" s="272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273"/>
      <c r="X89" s="153">
        <f t="shared" si="39"/>
        <v>0</v>
      </c>
    </row>
    <row r="90" spans="2:24" ht="13.5">
      <c r="B90" s="22"/>
      <c r="C90" s="22"/>
      <c r="D90" s="101" t="s">
        <v>508</v>
      </c>
      <c r="E90" s="100"/>
      <c r="F90" s="272"/>
      <c r="G90" s="288"/>
      <c r="H90" s="273"/>
      <c r="I90" s="35"/>
      <c r="J90" s="272"/>
      <c r="K90" s="288"/>
      <c r="L90" s="288"/>
      <c r="M90" s="288"/>
      <c r="N90" s="288"/>
      <c r="O90" s="288"/>
      <c r="P90" s="288"/>
      <c r="Q90" s="288"/>
      <c r="R90" s="288"/>
      <c r="S90" s="288"/>
      <c r="T90" s="288"/>
      <c r="U90" s="288"/>
      <c r="V90" s="288"/>
      <c r="W90" s="273"/>
      <c r="X90" s="153">
        <f t="shared" si="39"/>
        <v>0</v>
      </c>
    </row>
    <row r="91" spans="2:24" ht="13.5">
      <c r="B91" s="22"/>
      <c r="C91" s="22"/>
      <c r="D91" s="101" t="s">
        <v>509</v>
      </c>
      <c r="E91" s="100"/>
      <c r="F91" s="272"/>
      <c r="G91" s="288"/>
      <c r="H91" s="273"/>
      <c r="I91" s="35"/>
      <c r="J91" s="272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73"/>
      <c r="X91" s="153">
        <f t="shared" si="39"/>
        <v>0</v>
      </c>
    </row>
    <row r="92" spans="2:24" ht="13.5">
      <c r="B92" s="22"/>
      <c r="C92" s="22"/>
      <c r="D92" s="101" t="s">
        <v>323</v>
      </c>
      <c r="E92" s="100"/>
      <c r="F92" s="272"/>
      <c r="G92" s="288"/>
      <c r="H92" s="273"/>
      <c r="I92" s="35"/>
      <c r="J92" s="272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73"/>
      <c r="X92" s="153">
        <f t="shared" si="39"/>
        <v>0</v>
      </c>
    </row>
    <row r="93" spans="2:24" ht="13.5">
      <c r="B93" s="22"/>
      <c r="C93" s="22"/>
      <c r="D93" s="101" t="s">
        <v>220</v>
      </c>
      <c r="E93" s="100"/>
      <c r="F93" s="272"/>
      <c r="G93" s="288"/>
      <c r="H93" s="273"/>
      <c r="I93" s="35"/>
      <c r="J93" s="272"/>
      <c r="K93" s="288"/>
      <c r="L93" s="288"/>
      <c r="M93" s="288"/>
      <c r="N93" s="288"/>
      <c r="O93" s="288"/>
      <c r="P93" s="288"/>
      <c r="Q93" s="288"/>
      <c r="R93" s="288"/>
      <c r="S93" s="288"/>
      <c r="T93" s="288"/>
      <c r="U93" s="288"/>
      <c r="V93" s="288"/>
      <c r="W93" s="273"/>
      <c r="X93" s="153">
        <f t="shared" si="39"/>
        <v>0</v>
      </c>
    </row>
    <row r="94" spans="2:24" ht="13.5">
      <c r="B94" s="22"/>
      <c r="C94" s="22"/>
      <c r="D94" s="101" t="s">
        <v>220</v>
      </c>
      <c r="E94" s="100"/>
      <c r="F94" s="272"/>
      <c r="G94" s="288"/>
      <c r="H94" s="273"/>
      <c r="I94" s="35"/>
      <c r="J94" s="272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73"/>
      <c r="X94" s="153">
        <f t="shared" si="39"/>
        <v>0</v>
      </c>
    </row>
    <row r="95" spans="2:24" ht="13.5">
      <c r="B95" s="22"/>
      <c r="C95" s="22"/>
      <c r="D95" s="101" t="s">
        <v>220</v>
      </c>
      <c r="E95" s="100"/>
      <c r="F95" s="272"/>
      <c r="G95" s="288"/>
      <c r="H95" s="273"/>
      <c r="I95" s="35"/>
      <c r="J95" s="272"/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73"/>
      <c r="X95" s="153">
        <f t="shared" si="39"/>
        <v>0</v>
      </c>
    </row>
    <row r="96" spans="2:24" ht="13.5">
      <c r="B96" s="22"/>
      <c r="C96" s="24"/>
      <c r="D96" s="101" t="s">
        <v>220</v>
      </c>
      <c r="E96" s="100"/>
      <c r="F96" s="272"/>
      <c r="G96" s="288"/>
      <c r="H96" s="273"/>
      <c r="I96" s="35"/>
      <c r="J96" s="272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73"/>
      <c r="X96" s="153">
        <f t="shared" si="39"/>
        <v>0</v>
      </c>
    </row>
    <row r="97" spans="2:24" ht="13.5">
      <c r="B97" s="22"/>
      <c r="C97" s="284" t="s">
        <v>619</v>
      </c>
      <c r="D97" s="201"/>
      <c r="E97" s="201"/>
      <c r="F97" s="171">
        <f>SUM(F98:F100)</f>
        <v>0</v>
      </c>
      <c r="G97" s="172">
        <f t="shared" ref="G97:W97" si="43">SUM(G98:G100)</f>
        <v>0</v>
      </c>
      <c r="H97" s="173">
        <f t="shared" si="43"/>
        <v>0</v>
      </c>
      <c r="I97" s="153">
        <f t="shared" si="43"/>
        <v>0</v>
      </c>
      <c r="J97" s="171">
        <f t="shared" si="43"/>
        <v>0</v>
      </c>
      <c r="K97" s="172">
        <f t="shared" si="43"/>
        <v>0</v>
      </c>
      <c r="L97" s="172">
        <f t="shared" si="43"/>
        <v>0</v>
      </c>
      <c r="M97" s="172">
        <f t="shared" si="43"/>
        <v>0</v>
      </c>
      <c r="N97" s="172">
        <f t="shared" si="43"/>
        <v>0</v>
      </c>
      <c r="O97" s="172">
        <f t="shared" si="43"/>
        <v>0</v>
      </c>
      <c r="P97" s="172">
        <f t="shared" si="43"/>
        <v>0</v>
      </c>
      <c r="Q97" s="172">
        <f t="shared" si="43"/>
        <v>0</v>
      </c>
      <c r="R97" s="172">
        <f t="shared" si="43"/>
        <v>0</v>
      </c>
      <c r="S97" s="172">
        <f t="shared" si="43"/>
        <v>0</v>
      </c>
      <c r="T97" s="172">
        <f t="shared" si="43"/>
        <v>0</v>
      </c>
      <c r="U97" s="172">
        <f t="shared" si="43"/>
        <v>0</v>
      </c>
      <c r="V97" s="172">
        <f t="shared" si="43"/>
        <v>0</v>
      </c>
      <c r="W97" s="173">
        <f t="shared" si="43"/>
        <v>0</v>
      </c>
      <c r="X97" s="153">
        <f t="shared" si="39"/>
        <v>0</v>
      </c>
    </row>
    <row r="98" spans="2:24" ht="13.5">
      <c r="B98" s="22"/>
      <c r="C98" s="22"/>
      <c r="D98" s="96" t="s">
        <v>614</v>
      </c>
      <c r="E98" s="97"/>
      <c r="F98" s="174"/>
      <c r="G98" s="175"/>
      <c r="H98" s="261"/>
      <c r="I98" s="53"/>
      <c r="J98" s="174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261"/>
      <c r="X98" s="129">
        <f t="shared" si="39"/>
        <v>0</v>
      </c>
    </row>
    <row r="99" spans="2:24" ht="13.5">
      <c r="B99" s="22"/>
      <c r="C99" s="22"/>
      <c r="D99" s="92" t="s">
        <v>615</v>
      </c>
      <c r="E99" s="93"/>
      <c r="F99" s="176"/>
      <c r="G99" s="177"/>
      <c r="H99" s="262"/>
      <c r="I99" s="54"/>
      <c r="J99" s="176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262"/>
      <c r="X99" s="130">
        <f t="shared" si="39"/>
        <v>0</v>
      </c>
    </row>
    <row r="100" spans="2:24" ht="13.5">
      <c r="B100" s="24"/>
      <c r="C100" s="24"/>
      <c r="D100" s="98" t="s">
        <v>621</v>
      </c>
      <c r="E100" s="99"/>
      <c r="F100" s="178"/>
      <c r="G100" s="179"/>
      <c r="H100" s="263"/>
      <c r="I100" s="55"/>
      <c r="J100" s="178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263"/>
      <c r="X100" s="131">
        <f t="shared" si="39"/>
        <v>0</v>
      </c>
    </row>
    <row r="101" spans="2:24" ht="13.5">
      <c r="B101" s="297" t="s">
        <v>622</v>
      </c>
      <c r="C101" s="295"/>
      <c r="D101" s="295"/>
      <c r="E101" s="296"/>
      <c r="F101" s="171">
        <f>F76-F87</f>
        <v>0</v>
      </c>
      <c r="G101" s="172">
        <f t="shared" ref="G101:W101" si="44">G76-G87</f>
        <v>0</v>
      </c>
      <c r="H101" s="173">
        <f t="shared" si="44"/>
        <v>0</v>
      </c>
      <c r="I101" s="153">
        <f t="shared" si="44"/>
        <v>0</v>
      </c>
      <c r="J101" s="171">
        <f t="shared" si="44"/>
        <v>0</v>
      </c>
      <c r="K101" s="172">
        <f t="shared" si="44"/>
        <v>0</v>
      </c>
      <c r="L101" s="172">
        <f t="shared" si="44"/>
        <v>0</v>
      </c>
      <c r="M101" s="172">
        <f t="shared" si="44"/>
        <v>0</v>
      </c>
      <c r="N101" s="172">
        <f t="shared" si="44"/>
        <v>0</v>
      </c>
      <c r="O101" s="172">
        <f t="shared" si="44"/>
        <v>0</v>
      </c>
      <c r="P101" s="172">
        <f t="shared" si="44"/>
        <v>0</v>
      </c>
      <c r="Q101" s="172">
        <f t="shared" si="44"/>
        <v>0</v>
      </c>
      <c r="R101" s="172">
        <f t="shared" si="44"/>
        <v>0</v>
      </c>
      <c r="S101" s="172">
        <f t="shared" si="44"/>
        <v>0</v>
      </c>
      <c r="T101" s="172">
        <f t="shared" si="44"/>
        <v>0</v>
      </c>
      <c r="U101" s="172">
        <f t="shared" si="44"/>
        <v>0</v>
      </c>
      <c r="V101" s="172">
        <f t="shared" si="44"/>
        <v>0</v>
      </c>
      <c r="W101" s="173">
        <f t="shared" si="44"/>
        <v>0</v>
      </c>
      <c r="X101" s="153">
        <f t="shared" si="39"/>
        <v>0</v>
      </c>
    </row>
    <row r="103" spans="2:24" ht="14.25">
      <c r="B103" s="64" t="s">
        <v>623</v>
      </c>
    </row>
    <row r="104" spans="2:24">
      <c r="B104" s="66"/>
      <c r="C104" s="74"/>
      <c r="D104" s="74"/>
      <c r="E104" s="67"/>
      <c r="F104" s="285" t="s">
        <v>306</v>
      </c>
      <c r="G104" s="286" t="s">
        <v>307</v>
      </c>
      <c r="H104" s="287" t="s">
        <v>308</v>
      </c>
      <c r="I104" s="91" t="s">
        <v>309</v>
      </c>
      <c r="J104" s="298" t="s">
        <v>510</v>
      </c>
      <c r="K104" s="286" t="s">
        <v>598</v>
      </c>
      <c r="L104" s="286" t="s">
        <v>599</v>
      </c>
      <c r="M104" s="286" t="s">
        <v>600</v>
      </c>
      <c r="N104" s="286" t="s">
        <v>601</v>
      </c>
      <c r="O104" s="286" t="s">
        <v>602</v>
      </c>
      <c r="P104" s="286" t="s">
        <v>603</v>
      </c>
      <c r="Q104" s="286" t="s">
        <v>604</v>
      </c>
      <c r="R104" s="286" t="s">
        <v>605</v>
      </c>
      <c r="S104" s="286" t="s">
        <v>606</v>
      </c>
      <c r="T104" s="286" t="s">
        <v>607</v>
      </c>
      <c r="U104" s="286" t="s">
        <v>608</v>
      </c>
      <c r="V104" s="286" t="s">
        <v>609</v>
      </c>
      <c r="W104" s="287" t="s">
        <v>610</v>
      </c>
    </row>
    <row r="105" spans="2:24" ht="14.25">
      <c r="B105" s="294" t="s">
        <v>624</v>
      </c>
      <c r="C105" s="295"/>
      <c r="D105" s="295"/>
      <c r="E105" s="296"/>
      <c r="F105" s="299">
        <f>SUM(F106,F110,F114)</f>
        <v>0</v>
      </c>
      <c r="G105" s="300">
        <f t="shared" ref="G105:W105" si="45">SUM(G106,G110,G114)</f>
        <v>0</v>
      </c>
      <c r="H105" s="301">
        <f t="shared" si="45"/>
        <v>0</v>
      </c>
      <c r="I105" s="302">
        <f t="shared" si="45"/>
        <v>0</v>
      </c>
      <c r="J105" s="303">
        <f t="shared" si="45"/>
        <v>0</v>
      </c>
      <c r="K105" s="300">
        <f t="shared" si="45"/>
        <v>0</v>
      </c>
      <c r="L105" s="300">
        <f t="shared" si="45"/>
        <v>0</v>
      </c>
      <c r="M105" s="300">
        <f t="shared" si="45"/>
        <v>0</v>
      </c>
      <c r="N105" s="300">
        <f t="shared" si="45"/>
        <v>0</v>
      </c>
      <c r="O105" s="300">
        <f t="shared" si="45"/>
        <v>0</v>
      </c>
      <c r="P105" s="300">
        <f t="shared" si="45"/>
        <v>0</v>
      </c>
      <c r="Q105" s="300">
        <f t="shared" si="45"/>
        <v>0</v>
      </c>
      <c r="R105" s="300">
        <f t="shared" si="45"/>
        <v>0</v>
      </c>
      <c r="S105" s="300">
        <f t="shared" si="45"/>
        <v>0</v>
      </c>
      <c r="T105" s="300">
        <f t="shared" si="45"/>
        <v>0</v>
      </c>
      <c r="U105" s="300">
        <f t="shared" si="45"/>
        <v>0</v>
      </c>
      <c r="V105" s="300">
        <f t="shared" si="45"/>
        <v>0</v>
      </c>
      <c r="W105" s="301">
        <f t="shared" si="45"/>
        <v>0</v>
      </c>
    </row>
    <row r="106" spans="2:24" ht="14.25">
      <c r="B106" s="22"/>
      <c r="C106" s="294" t="s">
        <v>625</v>
      </c>
      <c r="D106" s="295"/>
      <c r="E106" s="296"/>
      <c r="F106" s="299">
        <f>SUM(F107:F109)</f>
        <v>0</v>
      </c>
      <c r="G106" s="300">
        <f t="shared" ref="G106:W106" si="46">SUM(G107:G109)</f>
        <v>0</v>
      </c>
      <c r="H106" s="301">
        <f t="shared" si="46"/>
        <v>0</v>
      </c>
      <c r="I106" s="302">
        <f t="shared" si="46"/>
        <v>0</v>
      </c>
      <c r="J106" s="303">
        <f t="shared" si="46"/>
        <v>0</v>
      </c>
      <c r="K106" s="300">
        <f t="shared" si="46"/>
        <v>0</v>
      </c>
      <c r="L106" s="300">
        <f t="shared" si="46"/>
        <v>0</v>
      </c>
      <c r="M106" s="300">
        <f t="shared" si="46"/>
        <v>0</v>
      </c>
      <c r="N106" s="300">
        <f t="shared" si="46"/>
        <v>0</v>
      </c>
      <c r="O106" s="300">
        <f t="shared" si="46"/>
        <v>0</v>
      </c>
      <c r="P106" s="300">
        <f t="shared" si="46"/>
        <v>0</v>
      </c>
      <c r="Q106" s="300">
        <f t="shared" si="46"/>
        <v>0</v>
      </c>
      <c r="R106" s="300">
        <f t="shared" si="46"/>
        <v>0</v>
      </c>
      <c r="S106" s="300">
        <f t="shared" si="46"/>
        <v>0</v>
      </c>
      <c r="T106" s="300">
        <f t="shared" si="46"/>
        <v>0</v>
      </c>
      <c r="U106" s="300">
        <f t="shared" si="46"/>
        <v>0</v>
      </c>
      <c r="V106" s="300">
        <f t="shared" si="46"/>
        <v>0</v>
      </c>
      <c r="W106" s="301">
        <f t="shared" si="46"/>
        <v>0</v>
      </c>
    </row>
    <row r="107" spans="2:24" ht="14.25">
      <c r="B107" s="22"/>
      <c r="C107" s="22"/>
      <c r="D107" s="96" t="s">
        <v>83</v>
      </c>
      <c r="E107" s="97"/>
      <c r="F107" s="304"/>
      <c r="G107" s="305"/>
      <c r="H107" s="306"/>
      <c r="I107" s="307"/>
      <c r="J107" s="308"/>
      <c r="K107" s="305"/>
      <c r="L107" s="305"/>
      <c r="M107" s="305"/>
      <c r="N107" s="305"/>
      <c r="O107" s="305"/>
      <c r="P107" s="305"/>
      <c r="Q107" s="305"/>
      <c r="R107" s="305"/>
      <c r="S107" s="305"/>
      <c r="T107" s="305"/>
      <c r="U107" s="305"/>
      <c r="V107" s="305"/>
      <c r="W107" s="306"/>
    </row>
    <row r="108" spans="2:24" ht="14.25">
      <c r="B108" s="22"/>
      <c r="C108" s="22"/>
      <c r="D108" s="92" t="s">
        <v>83</v>
      </c>
      <c r="E108" s="93"/>
      <c r="F108" s="309"/>
      <c r="G108" s="310"/>
      <c r="H108" s="311"/>
      <c r="I108" s="312"/>
      <c r="J108" s="313"/>
      <c r="K108" s="310"/>
      <c r="L108" s="310"/>
      <c r="M108" s="310"/>
      <c r="N108" s="310"/>
      <c r="O108" s="310"/>
      <c r="P108" s="310"/>
      <c r="Q108" s="310"/>
      <c r="R108" s="310"/>
      <c r="S108" s="310"/>
      <c r="T108" s="310"/>
      <c r="U108" s="310"/>
      <c r="V108" s="310"/>
      <c r="W108" s="311"/>
    </row>
    <row r="109" spans="2:24" ht="14.25">
      <c r="B109" s="22"/>
      <c r="C109" s="24"/>
      <c r="D109" s="98" t="s">
        <v>83</v>
      </c>
      <c r="E109" s="99"/>
      <c r="F109" s="314"/>
      <c r="G109" s="315"/>
      <c r="H109" s="316"/>
      <c r="I109" s="317"/>
      <c r="J109" s="318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6"/>
    </row>
    <row r="110" spans="2:24" ht="14.25">
      <c r="B110" s="22"/>
      <c r="C110" s="294" t="s">
        <v>626</v>
      </c>
      <c r="D110" s="295"/>
      <c r="E110" s="296"/>
      <c r="F110" s="299">
        <f>SUM(F111:F113)</f>
        <v>0</v>
      </c>
      <c r="G110" s="300">
        <f t="shared" ref="G110:W110" si="47">SUM(G111:G113)</f>
        <v>0</v>
      </c>
      <c r="H110" s="301">
        <f t="shared" si="47"/>
        <v>0</v>
      </c>
      <c r="I110" s="302">
        <f t="shared" si="47"/>
        <v>0</v>
      </c>
      <c r="J110" s="303">
        <f t="shared" si="47"/>
        <v>0</v>
      </c>
      <c r="K110" s="300">
        <f t="shared" si="47"/>
        <v>0</v>
      </c>
      <c r="L110" s="300">
        <f t="shared" si="47"/>
        <v>0</v>
      </c>
      <c r="M110" s="300">
        <f t="shared" si="47"/>
        <v>0</v>
      </c>
      <c r="N110" s="300">
        <f t="shared" si="47"/>
        <v>0</v>
      </c>
      <c r="O110" s="300">
        <f t="shared" si="47"/>
        <v>0</v>
      </c>
      <c r="P110" s="300">
        <f t="shared" si="47"/>
        <v>0</v>
      </c>
      <c r="Q110" s="300">
        <f t="shared" si="47"/>
        <v>0</v>
      </c>
      <c r="R110" s="300">
        <f t="shared" si="47"/>
        <v>0</v>
      </c>
      <c r="S110" s="300">
        <f t="shared" si="47"/>
        <v>0</v>
      </c>
      <c r="T110" s="300">
        <f t="shared" si="47"/>
        <v>0</v>
      </c>
      <c r="U110" s="300">
        <f t="shared" si="47"/>
        <v>0</v>
      </c>
      <c r="V110" s="300">
        <f t="shared" si="47"/>
        <v>0</v>
      </c>
      <c r="W110" s="301">
        <f t="shared" si="47"/>
        <v>0</v>
      </c>
    </row>
    <row r="111" spans="2:24" ht="14.25">
      <c r="B111" s="22"/>
      <c r="C111" s="22"/>
      <c r="D111" s="96" t="s">
        <v>83</v>
      </c>
      <c r="E111" s="97"/>
      <c r="F111" s="304"/>
      <c r="G111" s="305"/>
      <c r="H111" s="306"/>
      <c r="I111" s="307"/>
      <c r="J111" s="308"/>
      <c r="K111" s="305"/>
      <c r="L111" s="305"/>
      <c r="M111" s="305"/>
      <c r="N111" s="305"/>
      <c r="O111" s="305"/>
      <c r="P111" s="305"/>
      <c r="Q111" s="305"/>
      <c r="R111" s="305"/>
      <c r="S111" s="305"/>
      <c r="T111" s="305"/>
      <c r="U111" s="305"/>
      <c r="V111" s="305"/>
      <c r="W111" s="306"/>
    </row>
    <row r="112" spans="2:24" ht="14.25">
      <c r="B112" s="22"/>
      <c r="C112" s="22"/>
      <c r="D112" s="92" t="s">
        <v>83</v>
      </c>
      <c r="E112" s="93"/>
      <c r="F112" s="309"/>
      <c r="G112" s="310"/>
      <c r="H112" s="311"/>
      <c r="I112" s="312"/>
      <c r="J112" s="313"/>
      <c r="K112" s="310"/>
      <c r="L112" s="310"/>
      <c r="M112" s="310"/>
      <c r="N112" s="310"/>
      <c r="O112" s="310"/>
      <c r="P112" s="310"/>
      <c r="Q112" s="310"/>
      <c r="R112" s="310"/>
      <c r="S112" s="310"/>
      <c r="T112" s="310"/>
      <c r="U112" s="310"/>
      <c r="V112" s="310"/>
      <c r="W112" s="311"/>
    </row>
    <row r="113" spans="2:23" ht="14.25">
      <c r="B113" s="22"/>
      <c r="C113" s="24"/>
      <c r="D113" s="98" t="s">
        <v>83</v>
      </c>
      <c r="E113" s="99"/>
      <c r="F113" s="314"/>
      <c r="G113" s="315"/>
      <c r="H113" s="316"/>
      <c r="I113" s="317"/>
      <c r="J113" s="318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6"/>
    </row>
    <row r="114" spans="2:23" ht="14.25">
      <c r="B114" s="24"/>
      <c r="C114" s="101" t="s">
        <v>74</v>
      </c>
      <c r="D114" s="44"/>
      <c r="E114" s="100"/>
      <c r="F114" s="319"/>
      <c r="G114" s="320"/>
      <c r="H114" s="321"/>
      <c r="I114" s="322"/>
      <c r="J114" s="323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1"/>
    </row>
    <row r="115" spans="2:23" ht="14.25">
      <c r="B115" s="294" t="s">
        <v>627</v>
      </c>
      <c r="C115" s="295"/>
      <c r="D115" s="295"/>
      <c r="E115" s="296"/>
      <c r="F115" s="299">
        <f>SUM(F116,F126)</f>
        <v>0</v>
      </c>
      <c r="G115" s="300">
        <f t="shared" ref="G115:W115" si="48">SUM(G116,G126)</f>
        <v>0</v>
      </c>
      <c r="H115" s="301">
        <f t="shared" si="48"/>
        <v>0</v>
      </c>
      <c r="I115" s="302">
        <f t="shared" si="48"/>
        <v>0</v>
      </c>
      <c r="J115" s="303">
        <f t="shared" si="48"/>
        <v>0</v>
      </c>
      <c r="K115" s="300">
        <f t="shared" si="48"/>
        <v>0</v>
      </c>
      <c r="L115" s="300">
        <f t="shared" si="48"/>
        <v>0</v>
      </c>
      <c r="M115" s="300">
        <f t="shared" si="48"/>
        <v>0</v>
      </c>
      <c r="N115" s="300">
        <f t="shared" si="48"/>
        <v>0</v>
      </c>
      <c r="O115" s="300">
        <f t="shared" si="48"/>
        <v>0</v>
      </c>
      <c r="P115" s="300">
        <f t="shared" si="48"/>
        <v>0</v>
      </c>
      <c r="Q115" s="300">
        <f t="shared" si="48"/>
        <v>0</v>
      </c>
      <c r="R115" s="300">
        <f t="shared" si="48"/>
        <v>0</v>
      </c>
      <c r="S115" s="300">
        <f t="shared" si="48"/>
        <v>0</v>
      </c>
      <c r="T115" s="300">
        <f t="shared" si="48"/>
        <v>0</v>
      </c>
      <c r="U115" s="300">
        <f t="shared" si="48"/>
        <v>0</v>
      </c>
      <c r="V115" s="300">
        <f t="shared" si="48"/>
        <v>0</v>
      </c>
      <c r="W115" s="301">
        <f t="shared" si="48"/>
        <v>0</v>
      </c>
    </row>
    <row r="116" spans="2:23" ht="14.25">
      <c r="B116" s="22"/>
      <c r="C116" s="294" t="s">
        <v>630</v>
      </c>
      <c r="D116" s="295"/>
      <c r="E116" s="296"/>
      <c r="F116" s="299">
        <f>SUM(F117,F121,F125)</f>
        <v>0</v>
      </c>
      <c r="G116" s="300">
        <f t="shared" ref="G116:W116" si="49">SUM(G117,G121,G125)</f>
        <v>0</v>
      </c>
      <c r="H116" s="301">
        <f t="shared" si="49"/>
        <v>0</v>
      </c>
      <c r="I116" s="302">
        <f t="shared" si="49"/>
        <v>0</v>
      </c>
      <c r="J116" s="303">
        <f t="shared" si="49"/>
        <v>0</v>
      </c>
      <c r="K116" s="300">
        <f t="shared" si="49"/>
        <v>0</v>
      </c>
      <c r="L116" s="300">
        <f t="shared" si="49"/>
        <v>0</v>
      </c>
      <c r="M116" s="300">
        <f t="shared" si="49"/>
        <v>0</v>
      </c>
      <c r="N116" s="300">
        <f t="shared" si="49"/>
        <v>0</v>
      </c>
      <c r="O116" s="300">
        <f t="shared" si="49"/>
        <v>0</v>
      </c>
      <c r="P116" s="300">
        <f t="shared" si="49"/>
        <v>0</v>
      </c>
      <c r="Q116" s="300">
        <f t="shared" si="49"/>
        <v>0</v>
      </c>
      <c r="R116" s="300">
        <f t="shared" si="49"/>
        <v>0</v>
      </c>
      <c r="S116" s="300">
        <f t="shared" si="49"/>
        <v>0</v>
      </c>
      <c r="T116" s="300">
        <f t="shared" si="49"/>
        <v>0</v>
      </c>
      <c r="U116" s="300">
        <f t="shared" si="49"/>
        <v>0</v>
      </c>
      <c r="V116" s="300">
        <f t="shared" si="49"/>
        <v>0</v>
      </c>
      <c r="W116" s="301">
        <f t="shared" si="49"/>
        <v>0</v>
      </c>
    </row>
    <row r="117" spans="2:23" ht="14.25">
      <c r="B117" s="22"/>
      <c r="C117" s="22"/>
      <c r="D117" s="294" t="s">
        <v>628</v>
      </c>
      <c r="E117" s="296"/>
      <c r="F117" s="299">
        <f>SUM(F118:F120)</f>
        <v>0</v>
      </c>
      <c r="G117" s="300">
        <f t="shared" ref="G117:W117" si="50">SUM(G118:G120)</f>
        <v>0</v>
      </c>
      <c r="H117" s="301">
        <f t="shared" si="50"/>
        <v>0</v>
      </c>
      <c r="I117" s="302">
        <f t="shared" si="50"/>
        <v>0</v>
      </c>
      <c r="J117" s="303">
        <f t="shared" si="50"/>
        <v>0</v>
      </c>
      <c r="K117" s="300">
        <f t="shared" si="50"/>
        <v>0</v>
      </c>
      <c r="L117" s="300">
        <f t="shared" si="50"/>
        <v>0</v>
      </c>
      <c r="M117" s="300">
        <f t="shared" si="50"/>
        <v>0</v>
      </c>
      <c r="N117" s="300">
        <f t="shared" si="50"/>
        <v>0</v>
      </c>
      <c r="O117" s="300">
        <f t="shared" si="50"/>
        <v>0</v>
      </c>
      <c r="P117" s="300">
        <f t="shared" si="50"/>
        <v>0</v>
      </c>
      <c r="Q117" s="300">
        <f t="shared" si="50"/>
        <v>0</v>
      </c>
      <c r="R117" s="300">
        <f t="shared" si="50"/>
        <v>0</v>
      </c>
      <c r="S117" s="300">
        <f t="shared" si="50"/>
        <v>0</v>
      </c>
      <c r="T117" s="300">
        <f t="shared" si="50"/>
        <v>0</v>
      </c>
      <c r="U117" s="300">
        <f t="shared" si="50"/>
        <v>0</v>
      </c>
      <c r="V117" s="300">
        <f t="shared" si="50"/>
        <v>0</v>
      </c>
      <c r="W117" s="301">
        <f t="shared" si="50"/>
        <v>0</v>
      </c>
    </row>
    <row r="118" spans="2:23" ht="14.25">
      <c r="B118" s="22"/>
      <c r="C118" s="22"/>
      <c r="D118" s="22"/>
      <c r="E118" s="48" t="s">
        <v>258</v>
      </c>
      <c r="F118" s="304"/>
      <c r="G118" s="305"/>
      <c r="H118" s="306"/>
      <c r="I118" s="307"/>
      <c r="J118" s="308"/>
      <c r="K118" s="305"/>
      <c r="L118" s="305"/>
      <c r="M118" s="305"/>
      <c r="N118" s="305"/>
      <c r="O118" s="305"/>
      <c r="P118" s="305"/>
      <c r="Q118" s="305"/>
      <c r="R118" s="305"/>
      <c r="S118" s="305"/>
      <c r="T118" s="305"/>
      <c r="U118" s="305"/>
      <c r="V118" s="305"/>
      <c r="W118" s="306"/>
    </row>
    <row r="119" spans="2:23" ht="14.25">
      <c r="B119" s="22"/>
      <c r="C119" s="22"/>
      <c r="D119" s="22"/>
      <c r="E119" s="49" t="s">
        <v>258</v>
      </c>
      <c r="F119" s="309"/>
      <c r="G119" s="310"/>
      <c r="H119" s="311"/>
      <c r="I119" s="312"/>
      <c r="J119" s="313"/>
      <c r="K119" s="310"/>
      <c r="L119" s="310"/>
      <c r="M119" s="310"/>
      <c r="N119" s="310"/>
      <c r="O119" s="310"/>
      <c r="P119" s="310"/>
      <c r="Q119" s="310"/>
      <c r="R119" s="310"/>
      <c r="S119" s="310"/>
      <c r="T119" s="310"/>
      <c r="U119" s="310"/>
      <c r="V119" s="310"/>
      <c r="W119" s="311"/>
    </row>
    <row r="120" spans="2:23" ht="14.25">
      <c r="B120" s="22"/>
      <c r="C120" s="22"/>
      <c r="D120" s="24"/>
      <c r="E120" s="50" t="s">
        <v>258</v>
      </c>
      <c r="F120" s="314"/>
      <c r="G120" s="315"/>
      <c r="H120" s="316"/>
      <c r="I120" s="317"/>
      <c r="J120" s="318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6"/>
    </row>
    <row r="121" spans="2:23" ht="14.25">
      <c r="B121" s="22"/>
      <c r="C121" s="22"/>
      <c r="D121" s="294" t="s">
        <v>629</v>
      </c>
      <c r="E121" s="296"/>
      <c r="F121" s="299">
        <f>SUM(F122:F124)</f>
        <v>0</v>
      </c>
      <c r="G121" s="300">
        <f t="shared" ref="G121:W121" si="51">SUM(G122:G124)</f>
        <v>0</v>
      </c>
      <c r="H121" s="301">
        <f t="shared" si="51"/>
        <v>0</v>
      </c>
      <c r="I121" s="302">
        <f t="shared" si="51"/>
        <v>0</v>
      </c>
      <c r="J121" s="303">
        <f t="shared" si="51"/>
        <v>0</v>
      </c>
      <c r="K121" s="300">
        <f t="shared" si="51"/>
        <v>0</v>
      </c>
      <c r="L121" s="300">
        <f t="shared" si="51"/>
        <v>0</v>
      </c>
      <c r="M121" s="300">
        <f t="shared" si="51"/>
        <v>0</v>
      </c>
      <c r="N121" s="300">
        <f t="shared" si="51"/>
        <v>0</v>
      </c>
      <c r="O121" s="300">
        <f t="shared" si="51"/>
        <v>0</v>
      </c>
      <c r="P121" s="300">
        <f t="shared" si="51"/>
        <v>0</v>
      </c>
      <c r="Q121" s="300">
        <f t="shared" si="51"/>
        <v>0</v>
      </c>
      <c r="R121" s="300">
        <f t="shared" si="51"/>
        <v>0</v>
      </c>
      <c r="S121" s="300">
        <f t="shared" si="51"/>
        <v>0</v>
      </c>
      <c r="T121" s="300">
        <f t="shared" si="51"/>
        <v>0</v>
      </c>
      <c r="U121" s="300">
        <f t="shared" si="51"/>
        <v>0</v>
      </c>
      <c r="V121" s="300">
        <f t="shared" si="51"/>
        <v>0</v>
      </c>
      <c r="W121" s="301">
        <f t="shared" si="51"/>
        <v>0</v>
      </c>
    </row>
    <row r="122" spans="2:23" ht="14.25">
      <c r="B122" s="22"/>
      <c r="C122" s="22"/>
      <c r="D122" s="22"/>
      <c r="E122" s="48" t="s">
        <v>258</v>
      </c>
      <c r="F122" s="304"/>
      <c r="G122" s="305"/>
      <c r="H122" s="306"/>
      <c r="I122" s="307"/>
      <c r="J122" s="308"/>
      <c r="K122" s="305"/>
      <c r="L122" s="305"/>
      <c r="M122" s="305"/>
      <c r="N122" s="305"/>
      <c r="O122" s="305"/>
      <c r="P122" s="305"/>
      <c r="Q122" s="305"/>
      <c r="R122" s="305"/>
      <c r="S122" s="305"/>
      <c r="T122" s="305"/>
      <c r="U122" s="305"/>
      <c r="V122" s="305"/>
      <c r="W122" s="306"/>
    </row>
    <row r="123" spans="2:23" ht="14.25">
      <c r="B123" s="22"/>
      <c r="C123" s="22"/>
      <c r="D123" s="22"/>
      <c r="E123" s="49" t="s">
        <v>258</v>
      </c>
      <c r="F123" s="309"/>
      <c r="G123" s="310"/>
      <c r="H123" s="311"/>
      <c r="I123" s="312"/>
      <c r="J123" s="313"/>
      <c r="K123" s="310"/>
      <c r="L123" s="310"/>
      <c r="M123" s="310"/>
      <c r="N123" s="310"/>
      <c r="O123" s="310"/>
      <c r="P123" s="310"/>
      <c r="Q123" s="310"/>
      <c r="R123" s="310"/>
      <c r="S123" s="310"/>
      <c r="T123" s="310"/>
      <c r="U123" s="310"/>
      <c r="V123" s="310"/>
      <c r="W123" s="311"/>
    </row>
    <row r="124" spans="2:23" ht="14.25">
      <c r="B124" s="22"/>
      <c r="C124" s="22"/>
      <c r="D124" s="24"/>
      <c r="E124" s="50" t="s">
        <v>258</v>
      </c>
      <c r="F124" s="314"/>
      <c r="G124" s="315"/>
      <c r="H124" s="316"/>
      <c r="I124" s="317"/>
      <c r="J124" s="318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6"/>
    </row>
    <row r="125" spans="2:23" ht="14.25">
      <c r="B125" s="22"/>
      <c r="C125" s="24"/>
      <c r="D125" s="101" t="s">
        <v>83</v>
      </c>
      <c r="E125" s="100"/>
      <c r="F125" s="319"/>
      <c r="G125" s="320"/>
      <c r="H125" s="321"/>
      <c r="I125" s="322"/>
      <c r="J125" s="323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1"/>
    </row>
    <row r="126" spans="2:23" ht="14.25">
      <c r="B126" s="22"/>
      <c r="C126" s="284" t="s">
        <v>631</v>
      </c>
      <c r="D126" s="201"/>
      <c r="E126" s="201"/>
      <c r="F126" s="299">
        <f>SUM(F127:F129)</f>
        <v>0</v>
      </c>
      <c r="G126" s="300">
        <f t="shared" ref="G126:W126" si="52">SUM(G127:G129)</f>
        <v>0</v>
      </c>
      <c r="H126" s="301">
        <f t="shared" si="52"/>
        <v>0</v>
      </c>
      <c r="I126" s="302">
        <f t="shared" si="52"/>
        <v>0</v>
      </c>
      <c r="J126" s="303">
        <f t="shared" si="52"/>
        <v>0</v>
      </c>
      <c r="K126" s="300">
        <f t="shared" si="52"/>
        <v>0</v>
      </c>
      <c r="L126" s="300">
        <f t="shared" si="52"/>
        <v>0</v>
      </c>
      <c r="M126" s="300">
        <f t="shared" si="52"/>
        <v>0</v>
      </c>
      <c r="N126" s="300">
        <f t="shared" si="52"/>
        <v>0</v>
      </c>
      <c r="O126" s="300">
        <f t="shared" si="52"/>
        <v>0</v>
      </c>
      <c r="P126" s="300">
        <f t="shared" si="52"/>
        <v>0</v>
      </c>
      <c r="Q126" s="300">
        <f t="shared" si="52"/>
        <v>0</v>
      </c>
      <c r="R126" s="300">
        <f t="shared" si="52"/>
        <v>0</v>
      </c>
      <c r="S126" s="300">
        <f t="shared" si="52"/>
        <v>0</v>
      </c>
      <c r="T126" s="300">
        <f t="shared" si="52"/>
        <v>0</v>
      </c>
      <c r="U126" s="300">
        <f t="shared" si="52"/>
        <v>0</v>
      </c>
      <c r="V126" s="300">
        <f t="shared" si="52"/>
        <v>0</v>
      </c>
      <c r="W126" s="301">
        <f t="shared" si="52"/>
        <v>0</v>
      </c>
    </row>
    <row r="127" spans="2:23" ht="14.25">
      <c r="B127" s="22"/>
      <c r="C127" s="22"/>
      <c r="D127" s="96" t="s">
        <v>613</v>
      </c>
      <c r="E127" s="97"/>
      <c r="F127" s="304"/>
      <c r="G127" s="305"/>
      <c r="H127" s="306"/>
      <c r="I127" s="307"/>
      <c r="J127" s="308"/>
      <c r="K127" s="305"/>
      <c r="L127" s="305"/>
      <c r="M127" s="305"/>
      <c r="N127" s="305"/>
      <c r="O127" s="305"/>
      <c r="P127" s="305"/>
      <c r="Q127" s="305"/>
      <c r="R127" s="305"/>
      <c r="S127" s="305"/>
      <c r="T127" s="305"/>
      <c r="U127" s="305"/>
      <c r="V127" s="305"/>
      <c r="W127" s="306"/>
    </row>
    <row r="128" spans="2:23" ht="14.25">
      <c r="B128" s="22"/>
      <c r="C128" s="22"/>
      <c r="D128" s="92" t="s">
        <v>632</v>
      </c>
      <c r="E128" s="93"/>
      <c r="F128" s="309"/>
      <c r="G128" s="310"/>
      <c r="H128" s="311"/>
      <c r="I128" s="312"/>
      <c r="J128" s="313"/>
      <c r="K128" s="310"/>
      <c r="L128" s="310"/>
      <c r="M128" s="310"/>
      <c r="N128" s="310"/>
      <c r="O128" s="310"/>
      <c r="P128" s="310"/>
      <c r="Q128" s="310"/>
      <c r="R128" s="310"/>
      <c r="S128" s="310"/>
      <c r="T128" s="310"/>
      <c r="U128" s="310"/>
      <c r="V128" s="310"/>
      <c r="W128" s="311"/>
    </row>
    <row r="129" spans="2:24" ht="14.25">
      <c r="B129" s="24"/>
      <c r="C129" s="24"/>
      <c r="D129" s="98" t="s">
        <v>83</v>
      </c>
      <c r="E129" s="99"/>
      <c r="F129" s="314"/>
      <c r="G129" s="315"/>
      <c r="H129" s="316"/>
      <c r="I129" s="317"/>
      <c r="J129" s="318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6"/>
    </row>
    <row r="130" spans="2:24">
      <c r="B130" s="1" t="s">
        <v>633</v>
      </c>
    </row>
    <row r="131" spans="2:24">
      <c r="B131" s="1" t="s">
        <v>520</v>
      </c>
    </row>
    <row r="132" spans="2:24">
      <c r="B132" s="1" t="s">
        <v>1217</v>
      </c>
    </row>
    <row r="133" spans="2:24">
      <c r="B133" s="1" t="s">
        <v>634</v>
      </c>
    </row>
    <row r="134" spans="2:24">
      <c r="B134" s="1" t="s">
        <v>522</v>
      </c>
    </row>
    <row r="135" spans="2:24">
      <c r="B135" s="1" t="s">
        <v>216</v>
      </c>
    </row>
    <row r="136" spans="2:24">
      <c r="B136" s="1" t="s">
        <v>1302</v>
      </c>
    </row>
    <row r="137" spans="2:24">
      <c r="W137" s="3" t="s">
        <v>4</v>
      </c>
      <c r="X137" s="3"/>
    </row>
  </sheetData>
  <customSheetViews>
    <customSheetView guid="{1E432D73-D559-4735-96E9-E42C2997E3E5}" scale="60" showPageBreaks="1" showGridLines="0" printArea="1" view="pageBreakPreview">
      <selection activeCell="I83" sqref="I83"/>
      <rowBreaks count="1" manualBreakCount="1">
        <brk id="72" max="16383" man="1"/>
      </rowBreaks>
      <pageMargins left="0.70866141732283472" right="0.70866141732283472" top="0.74803149606299213" bottom="0.74803149606299213" header="0.31496062992125984" footer="0.31496062992125984"/>
      <pageSetup paperSize="8" scale="80" orientation="landscape" horizontalDpi="300" verticalDpi="300" r:id="rId1"/>
    </customSheetView>
  </customSheetViews>
  <mergeCells count="2">
    <mergeCell ref="B1:X1"/>
    <mergeCell ref="B2:X2"/>
  </mergeCells>
  <phoneticPr fontId="2"/>
  <pageMargins left="0.70866141732283472" right="0.70866141732283472" top="0.74803149606299213" bottom="0.74803149606299213" header="0.31496062992125984" footer="0.31496062992125984"/>
  <pageSetup paperSize="8" scale="77" orientation="landscape" horizontalDpi="300" verticalDpi="300" r:id="rId2"/>
  <rowBreaks count="1" manualBreakCount="1">
    <brk id="7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Y51"/>
  <sheetViews>
    <sheetView showGridLines="0" view="pageBreakPreview" zoomScaleNormal="70" zoomScaleSheetLayoutView="100" workbookViewId="0"/>
  </sheetViews>
  <sheetFormatPr defaultRowHeight="12"/>
  <cols>
    <col min="1" max="1" width="1.7109375" style="401" customWidth="1"/>
    <col min="2" max="2" width="29.28515625" style="458" customWidth="1"/>
    <col min="3" max="45" width="3.85546875" style="401" customWidth="1"/>
    <col min="46" max="47" width="11.28515625" style="401" customWidth="1"/>
    <col min="48" max="48" width="23.7109375" style="402" customWidth="1"/>
    <col min="49" max="49" width="1.7109375" style="401" customWidth="1"/>
    <col min="50" max="50" width="14.7109375" style="402" bestFit="1" customWidth="1"/>
    <col min="51" max="51" width="12.7109375" style="402" bestFit="1" customWidth="1"/>
    <col min="52" max="256" width="9.140625" style="401"/>
    <col min="257" max="257" width="1.7109375" style="401" customWidth="1"/>
    <col min="258" max="258" width="29.28515625" style="401" customWidth="1"/>
    <col min="259" max="301" width="3.85546875" style="401" customWidth="1"/>
    <col min="302" max="303" width="11.28515625" style="401" customWidth="1"/>
    <col min="304" max="304" width="23.7109375" style="401" customWidth="1"/>
    <col min="305" max="305" width="1.7109375" style="401" customWidth="1"/>
    <col min="306" max="306" width="14.7109375" style="401" bestFit="1" customWidth="1"/>
    <col min="307" max="307" width="12.7109375" style="401" bestFit="1" customWidth="1"/>
    <col min="308" max="512" width="9.140625" style="401"/>
    <col min="513" max="513" width="1.7109375" style="401" customWidth="1"/>
    <col min="514" max="514" width="29.28515625" style="401" customWidth="1"/>
    <col min="515" max="557" width="3.85546875" style="401" customWidth="1"/>
    <col min="558" max="559" width="11.28515625" style="401" customWidth="1"/>
    <col min="560" max="560" width="23.7109375" style="401" customWidth="1"/>
    <col min="561" max="561" width="1.7109375" style="401" customWidth="1"/>
    <col min="562" max="562" width="14.7109375" style="401" bestFit="1" customWidth="1"/>
    <col min="563" max="563" width="12.7109375" style="401" bestFit="1" customWidth="1"/>
    <col min="564" max="768" width="9.140625" style="401"/>
    <col min="769" max="769" width="1.7109375" style="401" customWidth="1"/>
    <col min="770" max="770" width="29.28515625" style="401" customWidth="1"/>
    <col min="771" max="813" width="3.85546875" style="401" customWidth="1"/>
    <col min="814" max="815" width="11.28515625" style="401" customWidth="1"/>
    <col min="816" max="816" width="23.7109375" style="401" customWidth="1"/>
    <col min="817" max="817" width="1.7109375" style="401" customWidth="1"/>
    <col min="818" max="818" width="14.7109375" style="401" bestFit="1" customWidth="1"/>
    <col min="819" max="819" width="12.7109375" style="401" bestFit="1" customWidth="1"/>
    <col min="820" max="1024" width="9.140625" style="401"/>
    <col min="1025" max="1025" width="1.7109375" style="401" customWidth="1"/>
    <col min="1026" max="1026" width="29.28515625" style="401" customWidth="1"/>
    <col min="1027" max="1069" width="3.85546875" style="401" customWidth="1"/>
    <col min="1070" max="1071" width="11.28515625" style="401" customWidth="1"/>
    <col min="1072" max="1072" width="23.7109375" style="401" customWidth="1"/>
    <col min="1073" max="1073" width="1.7109375" style="401" customWidth="1"/>
    <col min="1074" max="1074" width="14.7109375" style="401" bestFit="1" customWidth="1"/>
    <col min="1075" max="1075" width="12.7109375" style="401" bestFit="1" customWidth="1"/>
    <col min="1076" max="1280" width="9.140625" style="401"/>
    <col min="1281" max="1281" width="1.7109375" style="401" customWidth="1"/>
    <col min="1282" max="1282" width="29.28515625" style="401" customWidth="1"/>
    <col min="1283" max="1325" width="3.85546875" style="401" customWidth="1"/>
    <col min="1326" max="1327" width="11.28515625" style="401" customWidth="1"/>
    <col min="1328" max="1328" width="23.7109375" style="401" customWidth="1"/>
    <col min="1329" max="1329" width="1.7109375" style="401" customWidth="1"/>
    <col min="1330" max="1330" width="14.7109375" style="401" bestFit="1" customWidth="1"/>
    <col min="1331" max="1331" width="12.7109375" style="401" bestFit="1" customWidth="1"/>
    <col min="1332" max="1536" width="9.140625" style="401"/>
    <col min="1537" max="1537" width="1.7109375" style="401" customWidth="1"/>
    <col min="1538" max="1538" width="29.28515625" style="401" customWidth="1"/>
    <col min="1539" max="1581" width="3.85546875" style="401" customWidth="1"/>
    <col min="1582" max="1583" width="11.28515625" style="401" customWidth="1"/>
    <col min="1584" max="1584" width="23.7109375" style="401" customWidth="1"/>
    <col min="1585" max="1585" width="1.7109375" style="401" customWidth="1"/>
    <col min="1586" max="1586" width="14.7109375" style="401" bestFit="1" customWidth="1"/>
    <col min="1587" max="1587" width="12.7109375" style="401" bestFit="1" customWidth="1"/>
    <col min="1588" max="1792" width="9.140625" style="401"/>
    <col min="1793" max="1793" width="1.7109375" style="401" customWidth="1"/>
    <col min="1794" max="1794" width="29.28515625" style="401" customWidth="1"/>
    <col min="1795" max="1837" width="3.85546875" style="401" customWidth="1"/>
    <col min="1838" max="1839" width="11.28515625" style="401" customWidth="1"/>
    <col min="1840" max="1840" width="23.7109375" style="401" customWidth="1"/>
    <col min="1841" max="1841" width="1.7109375" style="401" customWidth="1"/>
    <col min="1842" max="1842" width="14.7109375" style="401" bestFit="1" customWidth="1"/>
    <col min="1843" max="1843" width="12.7109375" style="401" bestFit="1" customWidth="1"/>
    <col min="1844" max="2048" width="9.140625" style="401"/>
    <col min="2049" max="2049" width="1.7109375" style="401" customWidth="1"/>
    <col min="2050" max="2050" width="29.28515625" style="401" customWidth="1"/>
    <col min="2051" max="2093" width="3.85546875" style="401" customWidth="1"/>
    <col min="2094" max="2095" width="11.28515625" style="401" customWidth="1"/>
    <col min="2096" max="2096" width="23.7109375" style="401" customWidth="1"/>
    <col min="2097" max="2097" width="1.7109375" style="401" customWidth="1"/>
    <col min="2098" max="2098" width="14.7109375" style="401" bestFit="1" customWidth="1"/>
    <col min="2099" max="2099" width="12.7109375" style="401" bestFit="1" customWidth="1"/>
    <col min="2100" max="2304" width="9.140625" style="401"/>
    <col min="2305" max="2305" width="1.7109375" style="401" customWidth="1"/>
    <col min="2306" max="2306" width="29.28515625" style="401" customWidth="1"/>
    <col min="2307" max="2349" width="3.85546875" style="401" customWidth="1"/>
    <col min="2350" max="2351" width="11.28515625" style="401" customWidth="1"/>
    <col min="2352" max="2352" width="23.7109375" style="401" customWidth="1"/>
    <col min="2353" max="2353" width="1.7109375" style="401" customWidth="1"/>
    <col min="2354" max="2354" width="14.7109375" style="401" bestFit="1" customWidth="1"/>
    <col min="2355" max="2355" width="12.7109375" style="401" bestFit="1" customWidth="1"/>
    <col min="2356" max="2560" width="9.140625" style="401"/>
    <col min="2561" max="2561" width="1.7109375" style="401" customWidth="1"/>
    <col min="2562" max="2562" width="29.28515625" style="401" customWidth="1"/>
    <col min="2563" max="2605" width="3.85546875" style="401" customWidth="1"/>
    <col min="2606" max="2607" width="11.28515625" style="401" customWidth="1"/>
    <col min="2608" max="2608" width="23.7109375" style="401" customWidth="1"/>
    <col min="2609" max="2609" width="1.7109375" style="401" customWidth="1"/>
    <col min="2610" max="2610" width="14.7109375" style="401" bestFit="1" customWidth="1"/>
    <col min="2611" max="2611" width="12.7109375" style="401" bestFit="1" customWidth="1"/>
    <col min="2612" max="2816" width="9.140625" style="401"/>
    <col min="2817" max="2817" width="1.7109375" style="401" customWidth="1"/>
    <col min="2818" max="2818" width="29.28515625" style="401" customWidth="1"/>
    <col min="2819" max="2861" width="3.85546875" style="401" customWidth="1"/>
    <col min="2862" max="2863" width="11.28515625" style="401" customWidth="1"/>
    <col min="2864" max="2864" width="23.7109375" style="401" customWidth="1"/>
    <col min="2865" max="2865" width="1.7109375" style="401" customWidth="1"/>
    <col min="2866" max="2866" width="14.7109375" style="401" bestFit="1" customWidth="1"/>
    <col min="2867" max="2867" width="12.7109375" style="401" bestFit="1" customWidth="1"/>
    <col min="2868" max="3072" width="9.140625" style="401"/>
    <col min="3073" max="3073" width="1.7109375" style="401" customWidth="1"/>
    <col min="3074" max="3074" width="29.28515625" style="401" customWidth="1"/>
    <col min="3075" max="3117" width="3.85546875" style="401" customWidth="1"/>
    <col min="3118" max="3119" width="11.28515625" style="401" customWidth="1"/>
    <col min="3120" max="3120" width="23.7109375" style="401" customWidth="1"/>
    <col min="3121" max="3121" width="1.7109375" style="401" customWidth="1"/>
    <col min="3122" max="3122" width="14.7109375" style="401" bestFit="1" customWidth="1"/>
    <col min="3123" max="3123" width="12.7109375" style="401" bestFit="1" customWidth="1"/>
    <col min="3124" max="3328" width="9.140625" style="401"/>
    <col min="3329" max="3329" width="1.7109375" style="401" customWidth="1"/>
    <col min="3330" max="3330" width="29.28515625" style="401" customWidth="1"/>
    <col min="3331" max="3373" width="3.85546875" style="401" customWidth="1"/>
    <col min="3374" max="3375" width="11.28515625" style="401" customWidth="1"/>
    <col min="3376" max="3376" width="23.7109375" style="401" customWidth="1"/>
    <col min="3377" max="3377" width="1.7109375" style="401" customWidth="1"/>
    <col min="3378" max="3378" width="14.7109375" style="401" bestFit="1" customWidth="1"/>
    <col min="3379" max="3379" width="12.7109375" style="401" bestFit="1" customWidth="1"/>
    <col min="3380" max="3584" width="9.140625" style="401"/>
    <col min="3585" max="3585" width="1.7109375" style="401" customWidth="1"/>
    <col min="3586" max="3586" width="29.28515625" style="401" customWidth="1"/>
    <col min="3587" max="3629" width="3.85546875" style="401" customWidth="1"/>
    <col min="3630" max="3631" width="11.28515625" style="401" customWidth="1"/>
    <col min="3632" max="3632" width="23.7109375" style="401" customWidth="1"/>
    <col min="3633" max="3633" width="1.7109375" style="401" customWidth="1"/>
    <col min="3634" max="3634" width="14.7109375" style="401" bestFit="1" customWidth="1"/>
    <col min="3635" max="3635" width="12.7109375" style="401" bestFit="1" customWidth="1"/>
    <col min="3636" max="3840" width="9.140625" style="401"/>
    <col min="3841" max="3841" width="1.7109375" style="401" customWidth="1"/>
    <col min="3842" max="3842" width="29.28515625" style="401" customWidth="1"/>
    <col min="3843" max="3885" width="3.85546875" style="401" customWidth="1"/>
    <col min="3886" max="3887" width="11.28515625" style="401" customWidth="1"/>
    <col min="3888" max="3888" width="23.7109375" style="401" customWidth="1"/>
    <col min="3889" max="3889" width="1.7109375" style="401" customWidth="1"/>
    <col min="3890" max="3890" width="14.7109375" style="401" bestFit="1" customWidth="1"/>
    <col min="3891" max="3891" width="12.7109375" style="401" bestFit="1" customWidth="1"/>
    <col min="3892" max="4096" width="9.140625" style="401"/>
    <col min="4097" max="4097" width="1.7109375" style="401" customWidth="1"/>
    <col min="4098" max="4098" width="29.28515625" style="401" customWidth="1"/>
    <col min="4099" max="4141" width="3.85546875" style="401" customWidth="1"/>
    <col min="4142" max="4143" width="11.28515625" style="401" customWidth="1"/>
    <col min="4144" max="4144" width="23.7109375" style="401" customWidth="1"/>
    <col min="4145" max="4145" width="1.7109375" style="401" customWidth="1"/>
    <col min="4146" max="4146" width="14.7109375" style="401" bestFit="1" customWidth="1"/>
    <col min="4147" max="4147" width="12.7109375" style="401" bestFit="1" customWidth="1"/>
    <col min="4148" max="4352" width="9.140625" style="401"/>
    <col min="4353" max="4353" width="1.7109375" style="401" customWidth="1"/>
    <col min="4354" max="4354" width="29.28515625" style="401" customWidth="1"/>
    <col min="4355" max="4397" width="3.85546875" style="401" customWidth="1"/>
    <col min="4398" max="4399" width="11.28515625" style="401" customWidth="1"/>
    <col min="4400" max="4400" width="23.7109375" style="401" customWidth="1"/>
    <col min="4401" max="4401" width="1.7109375" style="401" customWidth="1"/>
    <col min="4402" max="4402" width="14.7109375" style="401" bestFit="1" customWidth="1"/>
    <col min="4403" max="4403" width="12.7109375" style="401" bestFit="1" customWidth="1"/>
    <col min="4404" max="4608" width="9.140625" style="401"/>
    <col min="4609" max="4609" width="1.7109375" style="401" customWidth="1"/>
    <col min="4610" max="4610" width="29.28515625" style="401" customWidth="1"/>
    <col min="4611" max="4653" width="3.85546875" style="401" customWidth="1"/>
    <col min="4654" max="4655" width="11.28515625" style="401" customWidth="1"/>
    <col min="4656" max="4656" width="23.7109375" style="401" customWidth="1"/>
    <col min="4657" max="4657" width="1.7109375" style="401" customWidth="1"/>
    <col min="4658" max="4658" width="14.7109375" style="401" bestFit="1" customWidth="1"/>
    <col min="4659" max="4659" width="12.7109375" style="401" bestFit="1" customWidth="1"/>
    <col min="4660" max="4864" width="9.140625" style="401"/>
    <col min="4865" max="4865" width="1.7109375" style="401" customWidth="1"/>
    <col min="4866" max="4866" width="29.28515625" style="401" customWidth="1"/>
    <col min="4867" max="4909" width="3.85546875" style="401" customWidth="1"/>
    <col min="4910" max="4911" width="11.28515625" style="401" customWidth="1"/>
    <col min="4912" max="4912" width="23.7109375" style="401" customWidth="1"/>
    <col min="4913" max="4913" width="1.7109375" style="401" customWidth="1"/>
    <col min="4914" max="4914" width="14.7109375" style="401" bestFit="1" customWidth="1"/>
    <col min="4915" max="4915" width="12.7109375" style="401" bestFit="1" customWidth="1"/>
    <col min="4916" max="5120" width="9.140625" style="401"/>
    <col min="5121" max="5121" width="1.7109375" style="401" customWidth="1"/>
    <col min="5122" max="5122" width="29.28515625" style="401" customWidth="1"/>
    <col min="5123" max="5165" width="3.85546875" style="401" customWidth="1"/>
    <col min="5166" max="5167" width="11.28515625" style="401" customWidth="1"/>
    <col min="5168" max="5168" width="23.7109375" style="401" customWidth="1"/>
    <col min="5169" max="5169" width="1.7109375" style="401" customWidth="1"/>
    <col min="5170" max="5170" width="14.7109375" style="401" bestFit="1" customWidth="1"/>
    <col min="5171" max="5171" width="12.7109375" style="401" bestFit="1" customWidth="1"/>
    <col min="5172" max="5376" width="9.140625" style="401"/>
    <col min="5377" max="5377" width="1.7109375" style="401" customWidth="1"/>
    <col min="5378" max="5378" width="29.28515625" style="401" customWidth="1"/>
    <col min="5379" max="5421" width="3.85546875" style="401" customWidth="1"/>
    <col min="5422" max="5423" width="11.28515625" style="401" customWidth="1"/>
    <col min="5424" max="5424" width="23.7109375" style="401" customWidth="1"/>
    <col min="5425" max="5425" width="1.7109375" style="401" customWidth="1"/>
    <col min="5426" max="5426" width="14.7109375" style="401" bestFit="1" customWidth="1"/>
    <col min="5427" max="5427" width="12.7109375" style="401" bestFit="1" customWidth="1"/>
    <col min="5428" max="5632" width="9.140625" style="401"/>
    <col min="5633" max="5633" width="1.7109375" style="401" customWidth="1"/>
    <col min="5634" max="5634" width="29.28515625" style="401" customWidth="1"/>
    <col min="5635" max="5677" width="3.85546875" style="401" customWidth="1"/>
    <col min="5678" max="5679" width="11.28515625" style="401" customWidth="1"/>
    <col min="5680" max="5680" width="23.7109375" style="401" customWidth="1"/>
    <col min="5681" max="5681" width="1.7109375" style="401" customWidth="1"/>
    <col min="5682" max="5682" width="14.7109375" style="401" bestFit="1" customWidth="1"/>
    <col min="5683" max="5683" width="12.7109375" style="401" bestFit="1" customWidth="1"/>
    <col min="5684" max="5888" width="9.140625" style="401"/>
    <col min="5889" max="5889" width="1.7109375" style="401" customWidth="1"/>
    <col min="5890" max="5890" width="29.28515625" style="401" customWidth="1"/>
    <col min="5891" max="5933" width="3.85546875" style="401" customWidth="1"/>
    <col min="5934" max="5935" width="11.28515625" style="401" customWidth="1"/>
    <col min="5936" max="5936" width="23.7109375" style="401" customWidth="1"/>
    <col min="5937" max="5937" width="1.7109375" style="401" customWidth="1"/>
    <col min="5938" max="5938" width="14.7109375" style="401" bestFit="1" customWidth="1"/>
    <col min="5939" max="5939" width="12.7109375" style="401" bestFit="1" customWidth="1"/>
    <col min="5940" max="6144" width="9.140625" style="401"/>
    <col min="6145" max="6145" width="1.7109375" style="401" customWidth="1"/>
    <col min="6146" max="6146" width="29.28515625" style="401" customWidth="1"/>
    <col min="6147" max="6189" width="3.85546875" style="401" customWidth="1"/>
    <col min="6190" max="6191" width="11.28515625" style="401" customWidth="1"/>
    <col min="6192" max="6192" width="23.7109375" style="401" customWidth="1"/>
    <col min="6193" max="6193" width="1.7109375" style="401" customWidth="1"/>
    <col min="6194" max="6194" width="14.7109375" style="401" bestFit="1" customWidth="1"/>
    <col min="6195" max="6195" width="12.7109375" style="401" bestFit="1" customWidth="1"/>
    <col min="6196" max="6400" width="9.140625" style="401"/>
    <col min="6401" max="6401" width="1.7109375" style="401" customWidth="1"/>
    <col min="6402" max="6402" width="29.28515625" style="401" customWidth="1"/>
    <col min="6403" max="6445" width="3.85546875" style="401" customWidth="1"/>
    <col min="6446" max="6447" width="11.28515625" style="401" customWidth="1"/>
    <col min="6448" max="6448" width="23.7109375" style="401" customWidth="1"/>
    <col min="6449" max="6449" width="1.7109375" style="401" customWidth="1"/>
    <col min="6450" max="6450" width="14.7109375" style="401" bestFit="1" customWidth="1"/>
    <col min="6451" max="6451" width="12.7109375" style="401" bestFit="1" customWidth="1"/>
    <col min="6452" max="6656" width="9.140625" style="401"/>
    <col min="6657" max="6657" width="1.7109375" style="401" customWidth="1"/>
    <col min="6658" max="6658" width="29.28515625" style="401" customWidth="1"/>
    <col min="6659" max="6701" width="3.85546875" style="401" customWidth="1"/>
    <col min="6702" max="6703" width="11.28515625" style="401" customWidth="1"/>
    <col min="6704" max="6704" width="23.7109375" style="401" customWidth="1"/>
    <col min="6705" max="6705" width="1.7109375" style="401" customWidth="1"/>
    <col min="6706" max="6706" width="14.7109375" style="401" bestFit="1" customWidth="1"/>
    <col min="6707" max="6707" width="12.7109375" style="401" bestFit="1" customWidth="1"/>
    <col min="6708" max="6912" width="9.140625" style="401"/>
    <col min="6913" max="6913" width="1.7109375" style="401" customWidth="1"/>
    <col min="6914" max="6914" width="29.28515625" style="401" customWidth="1"/>
    <col min="6915" max="6957" width="3.85546875" style="401" customWidth="1"/>
    <col min="6958" max="6959" width="11.28515625" style="401" customWidth="1"/>
    <col min="6960" max="6960" width="23.7109375" style="401" customWidth="1"/>
    <col min="6961" max="6961" width="1.7109375" style="401" customWidth="1"/>
    <col min="6962" max="6962" width="14.7109375" style="401" bestFit="1" customWidth="1"/>
    <col min="6963" max="6963" width="12.7109375" style="401" bestFit="1" customWidth="1"/>
    <col min="6964" max="7168" width="9.140625" style="401"/>
    <col min="7169" max="7169" width="1.7109375" style="401" customWidth="1"/>
    <col min="7170" max="7170" width="29.28515625" style="401" customWidth="1"/>
    <col min="7171" max="7213" width="3.85546875" style="401" customWidth="1"/>
    <col min="7214" max="7215" width="11.28515625" style="401" customWidth="1"/>
    <col min="7216" max="7216" width="23.7109375" style="401" customWidth="1"/>
    <col min="7217" max="7217" width="1.7109375" style="401" customWidth="1"/>
    <col min="7218" max="7218" width="14.7109375" style="401" bestFit="1" customWidth="1"/>
    <col min="7219" max="7219" width="12.7109375" style="401" bestFit="1" customWidth="1"/>
    <col min="7220" max="7424" width="9.140625" style="401"/>
    <col min="7425" max="7425" width="1.7109375" style="401" customWidth="1"/>
    <col min="7426" max="7426" width="29.28515625" style="401" customWidth="1"/>
    <col min="7427" max="7469" width="3.85546875" style="401" customWidth="1"/>
    <col min="7470" max="7471" width="11.28515625" style="401" customWidth="1"/>
    <col min="7472" max="7472" width="23.7109375" style="401" customWidth="1"/>
    <col min="7473" max="7473" width="1.7109375" style="401" customWidth="1"/>
    <col min="7474" max="7474" width="14.7109375" style="401" bestFit="1" customWidth="1"/>
    <col min="7475" max="7475" width="12.7109375" style="401" bestFit="1" customWidth="1"/>
    <col min="7476" max="7680" width="9.140625" style="401"/>
    <col min="7681" max="7681" width="1.7109375" style="401" customWidth="1"/>
    <col min="7682" max="7682" width="29.28515625" style="401" customWidth="1"/>
    <col min="7683" max="7725" width="3.85546875" style="401" customWidth="1"/>
    <col min="7726" max="7727" width="11.28515625" style="401" customWidth="1"/>
    <col min="7728" max="7728" width="23.7109375" style="401" customWidth="1"/>
    <col min="7729" max="7729" width="1.7109375" style="401" customWidth="1"/>
    <col min="7730" max="7730" width="14.7109375" style="401" bestFit="1" customWidth="1"/>
    <col min="7731" max="7731" width="12.7109375" style="401" bestFit="1" customWidth="1"/>
    <col min="7732" max="7936" width="9.140625" style="401"/>
    <col min="7937" max="7937" width="1.7109375" style="401" customWidth="1"/>
    <col min="7938" max="7938" width="29.28515625" style="401" customWidth="1"/>
    <col min="7939" max="7981" width="3.85546875" style="401" customWidth="1"/>
    <col min="7982" max="7983" width="11.28515625" style="401" customWidth="1"/>
    <col min="7984" max="7984" width="23.7109375" style="401" customWidth="1"/>
    <col min="7985" max="7985" width="1.7109375" style="401" customWidth="1"/>
    <col min="7986" max="7986" width="14.7109375" style="401" bestFit="1" customWidth="1"/>
    <col min="7987" max="7987" width="12.7109375" style="401" bestFit="1" customWidth="1"/>
    <col min="7988" max="8192" width="9.140625" style="401"/>
    <col min="8193" max="8193" width="1.7109375" style="401" customWidth="1"/>
    <col min="8194" max="8194" width="29.28515625" style="401" customWidth="1"/>
    <col min="8195" max="8237" width="3.85546875" style="401" customWidth="1"/>
    <col min="8238" max="8239" width="11.28515625" style="401" customWidth="1"/>
    <col min="8240" max="8240" width="23.7109375" style="401" customWidth="1"/>
    <col min="8241" max="8241" width="1.7109375" style="401" customWidth="1"/>
    <col min="8242" max="8242" width="14.7109375" style="401" bestFit="1" customWidth="1"/>
    <col min="8243" max="8243" width="12.7109375" style="401" bestFit="1" customWidth="1"/>
    <col min="8244" max="8448" width="9.140625" style="401"/>
    <col min="8449" max="8449" width="1.7109375" style="401" customWidth="1"/>
    <col min="8450" max="8450" width="29.28515625" style="401" customWidth="1"/>
    <col min="8451" max="8493" width="3.85546875" style="401" customWidth="1"/>
    <col min="8494" max="8495" width="11.28515625" style="401" customWidth="1"/>
    <col min="8496" max="8496" width="23.7109375" style="401" customWidth="1"/>
    <col min="8497" max="8497" width="1.7109375" style="401" customWidth="1"/>
    <col min="8498" max="8498" width="14.7109375" style="401" bestFit="1" customWidth="1"/>
    <col min="8499" max="8499" width="12.7109375" style="401" bestFit="1" customWidth="1"/>
    <col min="8500" max="8704" width="9.140625" style="401"/>
    <col min="8705" max="8705" width="1.7109375" style="401" customWidth="1"/>
    <col min="8706" max="8706" width="29.28515625" style="401" customWidth="1"/>
    <col min="8707" max="8749" width="3.85546875" style="401" customWidth="1"/>
    <col min="8750" max="8751" width="11.28515625" style="401" customWidth="1"/>
    <col min="8752" max="8752" width="23.7109375" style="401" customWidth="1"/>
    <col min="8753" max="8753" width="1.7109375" style="401" customWidth="1"/>
    <col min="8754" max="8754" width="14.7109375" style="401" bestFit="1" customWidth="1"/>
    <col min="8755" max="8755" width="12.7109375" style="401" bestFit="1" customWidth="1"/>
    <col min="8756" max="8960" width="9.140625" style="401"/>
    <col min="8961" max="8961" width="1.7109375" style="401" customWidth="1"/>
    <col min="8962" max="8962" width="29.28515625" style="401" customWidth="1"/>
    <col min="8963" max="9005" width="3.85546875" style="401" customWidth="1"/>
    <col min="9006" max="9007" width="11.28515625" style="401" customWidth="1"/>
    <col min="9008" max="9008" width="23.7109375" style="401" customWidth="1"/>
    <col min="9009" max="9009" width="1.7109375" style="401" customWidth="1"/>
    <col min="9010" max="9010" width="14.7109375" style="401" bestFit="1" customWidth="1"/>
    <col min="9011" max="9011" width="12.7109375" style="401" bestFit="1" customWidth="1"/>
    <col min="9012" max="9216" width="9.140625" style="401"/>
    <col min="9217" max="9217" width="1.7109375" style="401" customWidth="1"/>
    <col min="9218" max="9218" width="29.28515625" style="401" customWidth="1"/>
    <col min="9219" max="9261" width="3.85546875" style="401" customWidth="1"/>
    <col min="9262" max="9263" width="11.28515625" style="401" customWidth="1"/>
    <col min="9264" max="9264" width="23.7109375" style="401" customWidth="1"/>
    <col min="9265" max="9265" width="1.7109375" style="401" customWidth="1"/>
    <col min="9266" max="9266" width="14.7109375" style="401" bestFit="1" customWidth="1"/>
    <col min="9267" max="9267" width="12.7109375" style="401" bestFit="1" customWidth="1"/>
    <col min="9268" max="9472" width="9.140625" style="401"/>
    <col min="9473" max="9473" width="1.7109375" style="401" customWidth="1"/>
    <col min="9474" max="9474" width="29.28515625" style="401" customWidth="1"/>
    <col min="9475" max="9517" width="3.85546875" style="401" customWidth="1"/>
    <col min="9518" max="9519" width="11.28515625" style="401" customWidth="1"/>
    <col min="9520" max="9520" width="23.7109375" style="401" customWidth="1"/>
    <col min="9521" max="9521" width="1.7109375" style="401" customWidth="1"/>
    <col min="9522" max="9522" width="14.7109375" style="401" bestFit="1" customWidth="1"/>
    <col min="9523" max="9523" width="12.7109375" style="401" bestFit="1" customWidth="1"/>
    <col min="9524" max="9728" width="9.140625" style="401"/>
    <col min="9729" max="9729" width="1.7109375" style="401" customWidth="1"/>
    <col min="9730" max="9730" width="29.28515625" style="401" customWidth="1"/>
    <col min="9731" max="9773" width="3.85546875" style="401" customWidth="1"/>
    <col min="9774" max="9775" width="11.28515625" style="401" customWidth="1"/>
    <col min="9776" max="9776" width="23.7109375" style="401" customWidth="1"/>
    <col min="9777" max="9777" width="1.7109375" style="401" customWidth="1"/>
    <col min="9778" max="9778" width="14.7109375" style="401" bestFit="1" customWidth="1"/>
    <col min="9779" max="9779" width="12.7109375" style="401" bestFit="1" customWidth="1"/>
    <col min="9780" max="9984" width="9.140625" style="401"/>
    <col min="9985" max="9985" width="1.7109375" style="401" customWidth="1"/>
    <col min="9986" max="9986" width="29.28515625" style="401" customWidth="1"/>
    <col min="9987" max="10029" width="3.85546875" style="401" customWidth="1"/>
    <col min="10030" max="10031" width="11.28515625" style="401" customWidth="1"/>
    <col min="10032" max="10032" width="23.7109375" style="401" customWidth="1"/>
    <col min="10033" max="10033" width="1.7109375" style="401" customWidth="1"/>
    <col min="10034" max="10034" width="14.7109375" style="401" bestFit="1" customWidth="1"/>
    <col min="10035" max="10035" width="12.7109375" style="401" bestFit="1" customWidth="1"/>
    <col min="10036" max="10240" width="9.140625" style="401"/>
    <col min="10241" max="10241" width="1.7109375" style="401" customWidth="1"/>
    <col min="10242" max="10242" width="29.28515625" style="401" customWidth="1"/>
    <col min="10243" max="10285" width="3.85546875" style="401" customWidth="1"/>
    <col min="10286" max="10287" width="11.28515625" style="401" customWidth="1"/>
    <col min="10288" max="10288" width="23.7109375" style="401" customWidth="1"/>
    <col min="10289" max="10289" width="1.7109375" style="401" customWidth="1"/>
    <col min="10290" max="10290" width="14.7109375" style="401" bestFit="1" customWidth="1"/>
    <col min="10291" max="10291" width="12.7109375" style="401" bestFit="1" customWidth="1"/>
    <col min="10292" max="10496" width="9.140625" style="401"/>
    <col min="10497" max="10497" width="1.7109375" style="401" customWidth="1"/>
    <col min="10498" max="10498" width="29.28515625" style="401" customWidth="1"/>
    <col min="10499" max="10541" width="3.85546875" style="401" customWidth="1"/>
    <col min="10542" max="10543" width="11.28515625" style="401" customWidth="1"/>
    <col min="10544" max="10544" width="23.7109375" style="401" customWidth="1"/>
    <col min="10545" max="10545" width="1.7109375" style="401" customWidth="1"/>
    <col min="10546" max="10546" width="14.7109375" style="401" bestFit="1" customWidth="1"/>
    <col min="10547" max="10547" width="12.7109375" style="401" bestFit="1" customWidth="1"/>
    <col min="10548" max="10752" width="9.140625" style="401"/>
    <col min="10753" max="10753" width="1.7109375" style="401" customWidth="1"/>
    <col min="10754" max="10754" width="29.28515625" style="401" customWidth="1"/>
    <col min="10755" max="10797" width="3.85546875" style="401" customWidth="1"/>
    <col min="10798" max="10799" width="11.28515625" style="401" customWidth="1"/>
    <col min="10800" max="10800" width="23.7109375" style="401" customWidth="1"/>
    <col min="10801" max="10801" width="1.7109375" style="401" customWidth="1"/>
    <col min="10802" max="10802" width="14.7109375" style="401" bestFit="1" customWidth="1"/>
    <col min="10803" max="10803" width="12.7109375" style="401" bestFit="1" customWidth="1"/>
    <col min="10804" max="11008" width="9.140625" style="401"/>
    <col min="11009" max="11009" width="1.7109375" style="401" customWidth="1"/>
    <col min="11010" max="11010" width="29.28515625" style="401" customWidth="1"/>
    <col min="11011" max="11053" width="3.85546875" style="401" customWidth="1"/>
    <col min="11054" max="11055" width="11.28515625" style="401" customWidth="1"/>
    <col min="11056" max="11056" width="23.7109375" style="401" customWidth="1"/>
    <col min="11057" max="11057" width="1.7109375" style="401" customWidth="1"/>
    <col min="11058" max="11058" width="14.7109375" style="401" bestFit="1" customWidth="1"/>
    <col min="11059" max="11059" width="12.7109375" style="401" bestFit="1" customWidth="1"/>
    <col min="11060" max="11264" width="9.140625" style="401"/>
    <col min="11265" max="11265" width="1.7109375" style="401" customWidth="1"/>
    <col min="11266" max="11266" width="29.28515625" style="401" customWidth="1"/>
    <col min="11267" max="11309" width="3.85546875" style="401" customWidth="1"/>
    <col min="11310" max="11311" width="11.28515625" style="401" customWidth="1"/>
    <col min="11312" max="11312" width="23.7109375" style="401" customWidth="1"/>
    <col min="11313" max="11313" width="1.7109375" style="401" customWidth="1"/>
    <col min="11314" max="11314" width="14.7109375" style="401" bestFit="1" customWidth="1"/>
    <col min="11315" max="11315" width="12.7109375" style="401" bestFit="1" customWidth="1"/>
    <col min="11316" max="11520" width="9.140625" style="401"/>
    <col min="11521" max="11521" width="1.7109375" style="401" customWidth="1"/>
    <col min="11522" max="11522" width="29.28515625" style="401" customWidth="1"/>
    <col min="11523" max="11565" width="3.85546875" style="401" customWidth="1"/>
    <col min="11566" max="11567" width="11.28515625" style="401" customWidth="1"/>
    <col min="11568" max="11568" width="23.7109375" style="401" customWidth="1"/>
    <col min="11569" max="11569" width="1.7109375" style="401" customWidth="1"/>
    <col min="11570" max="11570" width="14.7109375" style="401" bestFit="1" customWidth="1"/>
    <col min="11571" max="11571" width="12.7109375" style="401" bestFit="1" customWidth="1"/>
    <col min="11572" max="11776" width="9.140625" style="401"/>
    <col min="11777" max="11777" width="1.7109375" style="401" customWidth="1"/>
    <col min="11778" max="11778" width="29.28515625" style="401" customWidth="1"/>
    <col min="11779" max="11821" width="3.85546875" style="401" customWidth="1"/>
    <col min="11822" max="11823" width="11.28515625" style="401" customWidth="1"/>
    <col min="11824" max="11824" width="23.7109375" style="401" customWidth="1"/>
    <col min="11825" max="11825" width="1.7109375" style="401" customWidth="1"/>
    <col min="11826" max="11826" width="14.7109375" style="401" bestFit="1" customWidth="1"/>
    <col min="11827" max="11827" width="12.7109375" style="401" bestFit="1" customWidth="1"/>
    <col min="11828" max="12032" width="9.140625" style="401"/>
    <col min="12033" max="12033" width="1.7109375" style="401" customWidth="1"/>
    <col min="12034" max="12034" width="29.28515625" style="401" customWidth="1"/>
    <col min="12035" max="12077" width="3.85546875" style="401" customWidth="1"/>
    <col min="12078" max="12079" width="11.28515625" style="401" customWidth="1"/>
    <col min="12080" max="12080" width="23.7109375" style="401" customWidth="1"/>
    <col min="12081" max="12081" width="1.7109375" style="401" customWidth="1"/>
    <col min="12082" max="12082" width="14.7109375" style="401" bestFit="1" customWidth="1"/>
    <col min="12083" max="12083" width="12.7109375" style="401" bestFit="1" customWidth="1"/>
    <col min="12084" max="12288" width="9.140625" style="401"/>
    <col min="12289" max="12289" width="1.7109375" style="401" customWidth="1"/>
    <col min="12290" max="12290" width="29.28515625" style="401" customWidth="1"/>
    <col min="12291" max="12333" width="3.85546875" style="401" customWidth="1"/>
    <col min="12334" max="12335" width="11.28515625" style="401" customWidth="1"/>
    <col min="12336" max="12336" width="23.7109375" style="401" customWidth="1"/>
    <col min="12337" max="12337" width="1.7109375" style="401" customWidth="1"/>
    <col min="12338" max="12338" width="14.7109375" style="401" bestFit="1" customWidth="1"/>
    <col min="12339" max="12339" width="12.7109375" style="401" bestFit="1" customWidth="1"/>
    <col min="12340" max="12544" width="9.140625" style="401"/>
    <col min="12545" max="12545" width="1.7109375" style="401" customWidth="1"/>
    <col min="12546" max="12546" width="29.28515625" style="401" customWidth="1"/>
    <col min="12547" max="12589" width="3.85546875" style="401" customWidth="1"/>
    <col min="12590" max="12591" width="11.28515625" style="401" customWidth="1"/>
    <col min="12592" max="12592" width="23.7109375" style="401" customWidth="1"/>
    <col min="12593" max="12593" width="1.7109375" style="401" customWidth="1"/>
    <col min="12594" max="12594" width="14.7109375" style="401" bestFit="1" customWidth="1"/>
    <col min="12595" max="12595" width="12.7109375" style="401" bestFit="1" customWidth="1"/>
    <col min="12596" max="12800" width="9.140625" style="401"/>
    <col min="12801" max="12801" width="1.7109375" style="401" customWidth="1"/>
    <col min="12802" max="12802" width="29.28515625" style="401" customWidth="1"/>
    <col min="12803" max="12845" width="3.85546875" style="401" customWidth="1"/>
    <col min="12846" max="12847" width="11.28515625" style="401" customWidth="1"/>
    <col min="12848" max="12848" width="23.7109375" style="401" customWidth="1"/>
    <col min="12849" max="12849" width="1.7109375" style="401" customWidth="1"/>
    <col min="12850" max="12850" width="14.7109375" style="401" bestFit="1" customWidth="1"/>
    <col min="12851" max="12851" width="12.7109375" style="401" bestFit="1" customWidth="1"/>
    <col min="12852" max="13056" width="9.140625" style="401"/>
    <col min="13057" max="13057" width="1.7109375" style="401" customWidth="1"/>
    <col min="13058" max="13058" width="29.28515625" style="401" customWidth="1"/>
    <col min="13059" max="13101" width="3.85546875" style="401" customWidth="1"/>
    <col min="13102" max="13103" width="11.28515625" style="401" customWidth="1"/>
    <col min="13104" max="13104" width="23.7109375" style="401" customWidth="1"/>
    <col min="13105" max="13105" width="1.7109375" style="401" customWidth="1"/>
    <col min="13106" max="13106" width="14.7109375" style="401" bestFit="1" customWidth="1"/>
    <col min="13107" max="13107" width="12.7109375" style="401" bestFit="1" customWidth="1"/>
    <col min="13108" max="13312" width="9.140625" style="401"/>
    <col min="13313" max="13313" width="1.7109375" style="401" customWidth="1"/>
    <col min="13314" max="13314" width="29.28515625" style="401" customWidth="1"/>
    <col min="13315" max="13357" width="3.85546875" style="401" customWidth="1"/>
    <col min="13358" max="13359" width="11.28515625" style="401" customWidth="1"/>
    <col min="13360" max="13360" width="23.7109375" style="401" customWidth="1"/>
    <col min="13361" max="13361" width="1.7109375" style="401" customWidth="1"/>
    <col min="13362" max="13362" width="14.7109375" style="401" bestFit="1" customWidth="1"/>
    <col min="13363" max="13363" width="12.7109375" style="401" bestFit="1" customWidth="1"/>
    <col min="13364" max="13568" width="9.140625" style="401"/>
    <col min="13569" max="13569" width="1.7109375" style="401" customWidth="1"/>
    <col min="13570" max="13570" width="29.28515625" style="401" customWidth="1"/>
    <col min="13571" max="13613" width="3.85546875" style="401" customWidth="1"/>
    <col min="13614" max="13615" width="11.28515625" style="401" customWidth="1"/>
    <col min="13616" max="13616" width="23.7109375" style="401" customWidth="1"/>
    <col min="13617" max="13617" width="1.7109375" style="401" customWidth="1"/>
    <col min="13618" max="13618" width="14.7109375" style="401" bestFit="1" customWidth="1"/>
    <col min="13619" max="13619" width="12.7109375" style="401" bestFit="1" customWidth="1"/>
    <col min="13620" max="13824" width="9.140625" style="401"/>
    <col min="13825" max="13825" width="1.7109375" style="401" customWidth="1"/>
    <col min="13826" max="13826" width="29.28515625" style="401" customWidth="1"/>
    <col min="13827" max="13869" width="3.85546875" style="401" customWidth="1"/>
    <col min="13870" max="13871" width="11.28515625" style="401" customWidth="1"/>
    <col min="13872" max="13872" width="23.7109375" style="401" customWidth="1"/>
    <col min="13873" max="13873" width="1.7109375" style="401" customWidth="1"/>
    <col min="13874" max="13874" width="14.7109375" style="401" bestFit="1" customWidth="1"/>
    <col min="13875" max="13875" width="12.7109375" style="401" bestFit="1" customWidth="1"/>
    <col min="13876" max="14080" width="9.140625" style="401"/>
    <col min="14081" max="14081" width="1.7109375" style="401" customWidth="1"/>
    <col min="14082" max="14082" width="29.28515625" style="401" customWidth="1"/>
    <col min="14083" max="14125" width="3.85546875" style="401" customWidth="1"/>
    <col min="14126" max="14127" width="11.28515625" style="401" customWidth="1"/>
    <col min="14128" max="14128" width="23.7109375" style="401" customWidth="1"/>
    <col min="14129" max="14129" width="1.7109375" style="401" customWidth="1"/>
    <col min="14130" max="14130" width="14.7109375" style="401" bestFit="1" customWidth="1"/>
    <col min="14131" max="14131" width="12.7109375" style="401" bestFit="1" customWidth="1"/>
    <col min="14132" max="14336" width="9.140625" style="401"/>
    <col min="14337" max="14337" width="1.7109375" style="401" customWidth="1"/>
    <col min="14338" max="14338" width="29.28515625" style="401" customWidth="1"/>
    <col min="14339" max="14381" width="3.85546875" style="401" customWidth="1"/>
    <col min="14382" max="14383" width="11.28515625" style="401" customWidth="1"/>
    <col min="14384" max="14384" width="23.7109375" style="401" customWidth="1"/>
    <col min="14385" max="14385" width="1.7109375" style="401" customWidth="1"/>
    <col min="14386" max="14386" width="14.7109375" style="401" bestFit="1" customWidth="1"/>
    <col min="14387" max="14387" width="12.7109375" style="401" bestFit="1" customWidth="1"/>
    <col min="14388" max="14592" width="9.140625" style="401"/>
    <col min="14593" max="14593" width="1.7109375" style="401" customWidth="1"/>
    <col min="14594" max="14594" width="29.28515625" style="401" customWidth="1"/>
    <col min="14595" max="14637" width="3.85546875" style="401" customWidth="1"/>
    <col min="14638" max="14639" width="11.28515625" style="401" customWidth="1"/>
    <col min="14640" max="14640" width="23.7109375" style="401" customWidth="1"/>
    <col min="14641" max="14641" width="1.7109375" style="401" customWidth="1"/>
    <col min="14642" max="14642" width="14.7109375" style="401" bestFit="1" customWidth="1"/>
    <col min="14643" max="14643" width="12.7109375" style="401" bestFit="1" customWidth="1"/>
    <col min="14644" max="14848" width="9.140625" style="401"/>
    <col min="14849" max="14849" width="1.7109375" style="401" customWidth="1"/>
    <col min="14850" max="14850" width="29.28515625" style="401" customWidth="1"/>
    <col min="14851" max="14893" width="3.85546875" style="401" customWidth="1"/>
    <col min="14894" max="14895" width="11.28515625" style="401" customWidth="1"/>
    <col min="14896" max="14896" width="23.7109375" style="401" customWidth="1"/>
    <col min="14897" max="14897" width="1.7109375" style="401" customWidth="1"/>
    <col min="14898" max="14898" width="14.7109375" style="401" bestFit="1" customWidth="1"/>
    <col min="14899" max="14899" width="12.7109375" style="401" bestFit="1" customWidth="1"/>
    <col min="14900" max="15104" width="9.140625" style="401"/>
    <col min="15105" max="15105" width="1.7109375" style="401" customWidth="1"/>
    <col min="15106" max="15106" width="29.28515625" style="401" customWidth="1"/>
    <col min="15107" max="15149" width="3.85546875" style="401" customWidth="1"/>
    <col min="15150" max="15151" width="11.28515625" style="401" customWidth="1"/>
    <col min="15152" max="15152" width="23.7109375" style="401" customWidth="1"/>
    <col min="15153" max="15153" width="1.7109375" style="401" customWidth="1"/>
    <col min="15154" max="15154" width="14.7109375" style="401" bestFit="1" customWidth="1"/>
    <col min="15155" max="15155" width="12.7109375" style="401" bestFit="1" customWidth="1"/>
    <col min="15156" max="15360" width="9.140625" style="401"/>
    <col min="15361" max="15361" width="1.7109375" style="401" customWidth="1"/>
    <col min="15362" max="15362" width="29.28515625" style="401" customWidth="1"/>
    <col min="15363" max="15405" width="3.85546875" style="401" customWidth="1"/>
    <col min="15406" max="15407" width="11.28515625" style="401" customWidth="1"/>
    <col min="15408" max="15408" width="23.7109375" style="401" customWidth="1"/>
    <col min="15409" max="15409" width="1.7109375" style="401" customWidth="1"/>
    <col min="15410" max="15410" width="14.7109375" style="401" bestFit="1" customWidth="1"/>
    <col min="15411" max="15411" width="12.7109375" style="401" bestFit="1" customWidth="1"/>
    <col min="15412" max="15616" width="9.140625" style="401"/>
    <col min="15617" max="15617" width="1.7109375" style="401" customWidth="1"/>
    <col min="15618" max="15618" width="29.28515625" style="401" customWidth="1"/>
    <col min="15619" max="15661" width="3.85546875" style="401" customWidth="1"/>
    <col min="15662" max="15663" width="11.28515625" style="401" customWidth="1"/>
    <col min="15664" max="15664" width="23.7109375" style="401" customWidth="1"/>
    <col min="15665" max="15665" width="1.7109375" style="401" customWidth="1"/>
    <col min="15666" max="15666" width="14.7109375" style="401" bestFit="1" customWidth="1"/>
    <col min="15667" max="15667" width="12.7109375" style="401" bestFit="1" customWidth="1"/>
    <col min="15668" max="15872" width="9.140625" style="401"/>
    <col min="15873" max="15873" width="1.7109375" style="401" customWidth="1"/>
    <col min="15874" max="15874" width="29.28515625" style="401" customWidth="1"/>
    <col min="15875" max="15917" width="3.85546875" style="401" customWidth="1"/>
    <col min="15918" max="15919" width="11.28515625" style="401" customWidth="1"/>
    <col min="15920" max="15920" width="23.7109375" style="401" customWidth="1"/>
    <col min="15921" max="15921" width="1.7109375" style="401" customWidth="1"/>
    <col min="15922" max="15922" width="14.7109375" style="401" bestFit="1" customWidth="1"/>
    <col min="15923" max="15923" width="12.7109375" style="401" bestFit="1" customWidth="1"/>
    <col min="15924" max="16128" width="9.140625" style="401"/>
    <col min="16129" max="16129" width="1.7109375" style="401" customWidth="1"/>
    <col min="16130" max="16130" width="29.28515625" style="401" customWidth="1"/>
    <col min="16131" max="16173" width="3.85546875" style="401" customWidth="1"/>
    <col min="16174" max="16175" width="11.28515625" style="401" customWidth="1"/>
    <col min="16176" max="16176" width="23.7109375" style="401" customWidth="1"/>
    <col min="16177" max="16177" width="1.7109375" style="401" customWidth="1"/>
    <col min="16178" max="16178" width="14.7109375" style="401" bestFit="1" customWidth="1"/>
    <col min="16179" max="16179" width="12.7109375" style="401" bestFit="1" customWidth="1"/>
    <col min="16180" max="16384" width="9.140625" style="401"/>
  </cols>
  <sheetData>
    <row r="1" spans="2:51" ht="15" customHeight="1">
      <c r="B1" s="747" t="s">
        <v>1310</v>
      </c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  <c r="T1" s="748"/>
      <c r="U1" s="748"/>
      <c r="V1" s="748"/>
      <c r="W1" s="748"/>
      <c r="X1" s="748"/>
      <c r="Y1" s="748"/>
      <c r="Z1" s="748"/>
      <c r="AA1" s="748"/>
      <c r="AB1" s="748"/>
      <c r="AC1" s="748"/>
      <c r="AD1" s="748"/>
      <c r="AE1" s="748"/>
      <c r="AF1" s="748"/>
      <c r="AG1" s="748"/>
      <c r="AH1" s="748"/>
      <c r="AI1" s="748"/>
      <c r="AJ1" s="748"/>
      <c r="AK1" s="748"/>
      <c r="AL1" s="748"/>
      <c r="AM1" s="748"/>
      <c r="AN1" s="748"/>
      <c r="AO1" s="748"/>
      <c r="AP1" s="748"/>
      <c r="AQ1" s="748"/>
      <c r="AR1" s="748"/>
      <c r="AS1" s="748"/>
      <c r="AT1" s="748"/>
      <c r="AU1" s="748"/>
      <c r="AV1" s="748"/>
    </row>
    <row r="2" spans="2:51" ht="19.5" customHeight="1">
      <c r="B2" s="749" t="s">
        <v>1311</v>
      </c>
      <c r="C2" s="749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  <c r="W2" s="749"/>
      <c r="X2" s="749"/>
      <c r="Y2" s="749"/>
      <c r="Z2" s="749"/>
      <c r="AA2" s="749"/>
      <c r="AB2" s="749"/>
      <c r="AC2" s="749"/>
      <c r="AD2" s="749"/>
      <c r="AE2" s="749"/>
      <c r="AF2" s="749"/>
      <c r="AG2" s="749"/>
      <c r="AH2" s="749"/>
      <c r="AI2" s="749"/>
      <c r="AJ2" s="749"/>
      <c r="AK2" s="749"/>
      <c r="AL2" s="749"/>
      <c r="AM2" s="749"/>
      <c r="AN2" s="749"/>
      <c r="AO2" s="749"/>
      <c r="AP2" s="749"/>
      <c r="AQ2" s="749"/>
      <c r="AR2" s="749"/>
      <c r="AS2" s="749"/>
      <c r="AT2" s="749"/>
      <c r="AU2" s="749"/>
      <c r="AV2" s="749"/>
    </row>
    <row r="3" spans="2:51" ht="12" customHeight="1"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403"/>
      <c r="AH3" s="403"/>
      <c r="AI3" s="403"/>
      <c r="AJ3" s="403"/>
      <c r="AK3" s="403"/>
      <c r="AL3" s="403"/>
      <c r="AM3" s="403"/>
      <c r="AN3" s="403"/>
      <c r="AO3" s="403"/>
      <c r="AP3" s="403"/>
      <c r="AQ3" s="403"/>
      <c r="AR3" s="403"/>
      <c r="AS3" s="403"/>
      <c r="AT3" s="403"/>
      <c r="AU3" s="403"/>
      <c r="AV3" s="403"/>
    </row>
    <row r="4" spans="2:51" s="404" customFormat="1" ht="15" customHeight="1">
      <c r="B4" s="405" t="s">
        <v>1312</v>
      </c>
      <c r="C4" s="750" t="s">
        <v>1313</v>
      </c>
      <c r="D4" s="751"/>
      <c r="E4" s="751"/>
      <c r="F4" s="751"/>
      <c r="G4" s="751"/>
      <c r="H4" s="751"/>
      <c r="I4" s="751"/>
      <c r="J4" s="750" t="s">
        <v>1314</v>
      </c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2"/>
      <c r="V4" s="750" t="s">
        <v>1315</v>
      </c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2"/>
      <c r="AH4" s="750" t="s">
        <v>1316</v>
      </c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2"/>
      <c r="AT4" s="406" t="s">
        <v>1317</v>
      </c>
      <c r="AU4" s="407" t="s">
        <v>1318</v>
      </c>
      <c r="AV4" s="753" t="s">
        <v>1319</v>
      </c>
      <c r="AX4" s="408"/>
      <c r="AY4" s="408"/>
    </row>
    <row r="5" spans="2:51" s="404" customFormat="1" ht="15" customHeight="1">
      <c r="B5" s="409"/>
      <c r="C5" s="410" t="s">
        <v>1320</v>
      </c>
      <c r="D5" s="406"/>
      <c r="E5" s="406"/>
      <c r="F5" s="411"/>
      <c r="G5" s="412" t="s">
        <v>1321</v>
      </c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12" t="s">
        <v>1322</v>
      </c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12" t="s">
        <v>1323</v>
      </c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12" t="s">
        <v>1324</v>
      </c>
      <c r="AR5" s="406"/>
      <c r="AS5" s="406"/>
      <c r="AT5" s="406"/>
      <c r="AU5" s="413"/>
      <c r="AV5" s="754"/>
      <c r="AX5" s="408"/>
      <c r="AY5" s="408"/>
    </row>
    <row r="6" spans="2:51" s="404" customFormat="1" ht="15" customHeight="1">
      <c r="B6" s="414" t="s">
        <v>1325</v>
      </c>
      <c r="C6" s="415">
        <v>9</v>
      </c>
      <c r="D6" s="416">
        <v>10</v>
      </c>
      <c r="E6" s="416">
        <v>11</v>
      </c>
      <c r="F6" s="416">
        <v>12</v>
      </c>
      <c r="G6" s="416">
        <v>1</v>
      </c>
      <c r="H6" s="416">
        <v>2</v>
      </c>
      <c r="I6" s="417">
        <v>3</v>
      </c>
      <c r="J6" s="415">
        <v>4</v>
      </c>
      <c r="K6" s="416">
        <v>5</v>
      </c>
      <c r="L6" s="416">
        <v>6</v>
      </c>
      <c r="M6" s="416">
        <v>7</v>
      </c>
      <c r="N6" s="416">
        <v>8</v>
      </c>
      <c r="O6" s="416">
        <v>9</v>
      </c>
      <c r="P6" s="416">
        <v>10</v>
      </c>
      <c r="Q6" s="416">
        <v>11</v>
      </c>
      <c r="R6" s="418">
        <v>12</v>
      </c>
      <c r="S6" s="416">
        <v>1</v>
      </c>
      <c r="T6" s="416">
        <v>2</v>
      </c>
      <c r="U6" s="417">
        <v>3</v>
      </c>
      <c r="V6" s="415">
        <v>4</v>
      </c>
      <c r="W6" s="416">
        <v>5</v>
      </c>
      <c r="X6" s="416">
        <v>6</v>
      </c>
      <c r="Y6" s="416">
        <v>7</v>
      </c>
      <c r="Z6" s="416">
        <v>8</v>
      </c>
      <c r="AA6" s="416">
        <v>9</v>
      </c>
      <c r="AB6" s="416">
        <v>10</v>
      </c>
      <c r="AC6" s="416">
        <v>11</v>
      </c>
      <c r="AD6" s="418">
        <v>12</v>
      </c>
      <c r="AE6" s="416">
        <v>1</v>
      </c>
      <c r="AF6" s="416">
        <v>2</v>
      </c>
      <c r="AG6" s="417">
        <v>3</v>
      </c>
      <c r="AH6" s="415">
        <v>4</v>
      </c>
      <c r="AI6" s="416">
        <v>5</v>
      </c>
      <c r="AJ6" s="416">
        <v>6</v>
      </c>
      <c r="AK6" s="416">
        <v>7</v>
      </c>
      <c r="AL6" s="416">
        <v>8</v>
      </c>
      <c r="AM6" s="416">
        <v>9</v>
      </c>
      <c r="AN6" s="416">
        <v>10</v>
      </c>
      <c r="AO6" s="416">
        <v>11</v>
      </c>
      <c r="AP6" s="418">
        <v>12</v>
      </c>
      <c r="AQ6" s="416">
        <v>1</v>
      </c>
      <c r="AR6" s="416">
        <v>2</v>
      </c>
      <c r="AS6" s="417">
        <v>3</v>
      </c>
      <c r="AT6" s="415" t="s">
        <v>1326</v>
      </c>
      <c r="AU6" s="419" t="s">
        <v>1326</v>
      </c>
      <c r="AV6" s="755"/>
      <c r="AX6" s="408"/>
      <c r="AY6" s="408"/>
    </row>
    <row r="7" spans="2:51" ht="28.5" customHeight="1">
      <c r="B7" s="420"/>
      <c r="C7" s="421"/>
      <c r="D7" s="422"/>
      <c r="E7" s="422"/>
      <c r="F7" s="423"/>
      <c r="G7" s="422"/>
      <c r="H7" s="422"/>
      <c r="I7" s="424"/>
      <c r="J7" s="425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4"/>
      <c r="V7" s="425"/>
      <c r="W7" s="422"/>
      <c r="X7" s="422"/>
      <c r="Y7" s="422"/>
      <c r="Z7" s="422"/>
      <c r="AA7" s="422"/>
      <c r="AB7" s="423"/>
      <c r="AC7" s="422"/>
      <c r="AD7" s="422"/>
      <c r="AE7" s="422"/>
      <c r="AF7" s="422"/>
      <c r="AG7" s="424"/>
      <c r="AH7" s="425"/>
      <c r="AI7" s="422"/>
      <c r="AJ7" s="422"/>
      <c r="AK7" s="422"/>
      <c r="AL7" s="422"/>
      <c r="AM7" s="422"/>
      <c r="AN7" s="422"/>
      <c r="AO7" s="422"/>
      <c r="AP7" s="422"/>
      <c r="AQ7" s="423"/>
      <c r="AR7" s="422"/>
      <c r="AS7" s="424"/>
      <c r="AT7" s="425"/>
      <c r="AU7" s="426"/>
      <c r="AV7" s="427"/>
    </row>
    <row r="8" spans="2:51" ht="28.5" customHeight="1">
      <c r="B8" s="428"/>
      <c r="C8" s="429"/>
      <c r="D8" s="430"/>
      <c r="E8" s="430"/>
      <c r="F8" s="431"/>
      <c r="G8" s="430"/>
      <c r="H8" s="430"/>
      <c r="I8" s="432"/>
      <c r="J8" s="433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2"/>
      <c r="V8" s="433"/>
      <c r="W8" s="430"/>
      <c r="X8" s="430"/>
      <c r="Y8" s="430"/>
      <c r="Z8" s="430"/>
      <c r="AA8" s="430"/>
      <c r="AB8" s="431"/>
      <c r="AC8" s="430"/>
      <c r="AD8" s="430"/>
      <c r="AE8" s="430"/>
      <c r="AF8" s="430"/>
      <c r="AG8" s="432"/>
      <c r="AH8" s="433"/>
      <c r="AI8" s="430"/>
      <c r="AJ8" s="430"/>
      <c r="AK8" s="430"/>
      <c r="AL8" s="430"/>
      <c r="AM8" s="430"/>
      <c r="AN8" s="430"/>
      <c r="AO8" s="430"/>
      <c r="AP8" s="430"/>
      <c r="AQ8" s="431"/>
      <c r="AR8" s="430"/>
      <c r="AS8" s="432"/>
      <c r="AT8" s="433"/>
      <c r="AU8" s="434"/>
      <c r="AV8" s="435"/>
    </row>
    <row r="9" spans="2:51" ht="28.5" customHeight="1">
      <c r="B9" s="436"/>
      <c r="C9" s="429"/>
      <c r="D9" s="430"/>
      <c r="E9" s="430"/>
      <c r="F9" s="431"/>
      <c r="G9" s="430"/>
      <c r="H9" s="430"/>
      <c r="I9" s="432"/>
      <c r="J9" s="433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2"/>
      <c r="V9" s="433"/>
      <c r="W9" s="430"/>
      <c r="X9" s="430"/>
      <c r="Y9" s="430"/>
      <c r="Z9" s="430"/>
      <c r="AA9" s="430"/>
      <c r="AB9" s="431"/>
      <c r="AC9" s="430"/>
      <c r="AD9" s="430"/>
      <c r="AE9" s="430"/>
      <c r="AF9" s="430"/>
      <c r="AG9" s="432"/>
      <c r="AH9" s="433"/>
      <c r="AI9" s="430"/>
      <c r="AJ9" s="430"/>
      <c r="AK9" s="430"/>
      <c r="AL9" s="430"/>
      <c r="AM9" s="430"/>
      <c r="AN9" s="430"/>
      <c r="AO9" s="430"/>
      <c r="AP9" s="430"/>
      <c r="AQ9" s="431"/>
      <c r="AR9" s="430"/>
      <c r="AS9" s="432"/>
      <c r="AT9" s="433"/>
      <c r="AU9" s="434"/>
      <c r="AV9" s="437"/>
    </row>
    <row r="10" spans="2:51" ht="28.5" customHeight="1">
      <c r="B10" s="436"/>
      <c r="C10" s="429"/>
      <c r="D10" s="430"/>
      <c r="E10" s="430"/>
      <c r="F10" s="431"/>
      <c r="G10" s="430"/>
      <c r="H10" s="430"/>
      <c r="I10" s="432"/>
      <c r="J10" s="433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2"/>
      <c r="V10" s="433"/>
      <c r="W10" s="430"/>
      <c r="X10" s="430"/>
      <c r="Y10" s="430"/>
      <c r="Z10" s="430"/>
      <c r="AA10" s="430"/>
      <c r="AB10" s="431"/>
      <c r="AC10" s="430"/>
      <c r="AD10" s="430"/>
      <c r="AE10" s="430"/>
      <c r="AF10" s="430"/>
      <c r="AG10" s="432"/>
      <c r="AH10" s="433"/>
      <c r="AI10" s="430"/>
      <c r="AJ10" s="430"/>
      <c r="AK10" s="430"/>
      <c r="AL10" s="430"/>
      <c r="AM10" s="430"/>
      <c r="AN10" s="430"/>
      <c r="AO10" s="430"/>
      <c r="AP10" s="430"/>
      <c r="AQ10" s="431"/>
      <c r="AR10" s="430"/>
      <c r="AS10" s="432"/>
      <c r="AT10" s="433"/>
      <c r="AU10" s="434"/>
      <c r="AV10" s="437"/>
    </row>
    <row r="11" spans="2:51" ht="28.5" customHeight="1">
      <c r="B11" s="436"/>
      <c r="C11" s="429"/>
      <c r="D11" s="430"/>
      <c r="E11" s="430"/>
      <c r="F11" s="431"/>
      <c r="G11" s="430"/>
      <c r="H11" s="430"/>
      <c r="I11" s="432"/>
      <c r="J11" s="433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2"/>
      <c r="V11" s="433"/>
      <c r="W11" s="430"/>
      <c r="X11" s="430"/>
      <c r="Y11" s="430"/>
      <c r="Z11" s="430"/>
      <c r="AA11" s="430"/>
      <c r="AB11" s="431"/>
      <c r="AC11" s="430"/>
      <c r="AD11" s="430"/>
      <c r="AE11" s="430"/>
      <c r="AF11" s="430"/>
      <c r="AG11" s="432"/>
      <c r="AH11" s="433"/>
      <c r="AI11" s="430"/>
      <c r="AJ11" s="430"/>
      <c r="AK11" s="430"/>
      <c r="AL11" s="430"/>
      <c r="AM11" s="430"/>
      <c r="AN11" s="430"/>
      <c r="AO11" s="430"/>
      <c r="AP11" s="430"/>
      <c r="AQ11" s="431"/>
      <c r="AR11" s="430"/>
      <c r="AS11" s="432"/>
      <c r="AT11" s="433"/>
      <c r="AU11" s="434"/>
      <c r="AV11" s="437"/>
    </row>
    <row r="12" spans="2:51" ht="28.5" customHeight="1">
      <c r="B12" s="436"/>
      <c r="C12" s="429"/>
      <c r="D12" s="430"/>
      <c r="E12" s="430"/>
      <c r="F12" s="431"/>
      <c r="G12" s="430"/>
      <c r="H12" s="430"/>
      <c r="I12" s="432"/>
      <c r="J12" s="433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2"/>
      <c r="V12" s="433"/>
      <c r="W12" s="430"/>
      <c r="X12" s="430"/>
      <c r="Y12" s="430"/>
      <c r="Z12" s="430"/>
      <c r="AA12" s="430"/>
      <c r="AB12" s="431"/>
      <c r="AC12" s="430"/>
      <c r="AD12" s="430"/>
      <c r="AE12" s="430"/>
      <c r="AF12" s="430"/>
      <c r="AG12" s="432"/>
      <c r="AH12" s="433"/>
      <c r="AI12" s="430"/>
      <c r="AJ12" s="430"/>
      <c r="AK12" s="430"/>
      <c r="AL12" s="430"/>
      <c r="AM12" s="430"/>
      <c r="AN12" s="430"/>
      <c r="AO12" s="430"/>
      <c r="AP12" s="430"/>
      <c r="AQ12" s="431"/>
      <c r="AR12" s="430"/>
      <c r="AS12" s="432"/>
      <c r="AT12" s="433"/>
      <c r="AU12" s="434"/>
      <c r="AV12" s="437"/>
    </row>
    <row r="13" spans="2:51" ht="28.5" customHeight="1">
      <c r="B13" s="436"/>
      <c r="C13" s="429"/>
      <c r="D13" s="430"/>
      <c r="E13" s="430"/>
      <c r="F13" s="431"/>
      <c r="G13" s="430"/>
      <c r="H13" s="430"/>
      <c r="I13" s="432"/>
      <c r="J13" s="433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2"/>
      <c r="V13" s="433"/>
      <c r="W13" s="430"/>
      <c r="X13" s="430"/>
      <c r="Y13" s="430"/>
      <c r="Z13" s="430"/>
      <c r="AA13" s="430"/>
      <c r="AB13" s="431"/>
      <c r="AC13" s="430"/>
      <c r="AD13" s="430"/>
      <c r="AE13" s="430"/>
      <c r="AF13" s="430"/>
      <c r="AG13" s="432"/>
      <c r="AH13" s="433"/>
      <c r="AI13" s="430"/>
      <c r="AJ13" s="430"/>
      <c r="AK13" s="430"/>
      <c r="AL13" s="430"/>
      <c r="AM13" s="430"/>
      <c r="AN13" s="430"/>
      <c r="AO13" s="430"/>
      <c r="AP13" s="430"/>
      <c r="AQ13" s="431"/>
      <c r="AR13" s="430"/>
      <c r="AS13" s="432"/>
      <c r="AT13" s="433"/>
      <c r="AU13" s="434"/>
      <c r="AV13" s="437"/>
    </row>
    <row r="14" spans="2:51" ht="28.5" customHeight="1">
      <c r="B14" s="436"/>
      <c r="C14" s="429"/>
      <c r="D14" s="430"/>
      <c r="E14" s="430"/>
      <c r="F14" s="431"/>
      <c r="G14" s="430"/>
      <c r="H14" s="430"/>
      <c r="I14" s="432"/>
      <c r="J14" s="433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2"/>
      <c r="V14" s="433"/>
      <c r="W14" s="430"/>
      <c r="X14" s="430"/>
      <c r="Y14" s="430"/>
      <c r="Z14" s="430"/>
      <c r="AA14" s="430"/>
      <c r="AB14" s="431"/>
      <c r="AC14" s="430"/>
      <c r="AD14" s="430"/>
      <c r="AE14" s="430"/>
      <c r="AF14" s="430"/>
      <c r="AG14" s="432"/>
      <c r="AH14" s="433"/>
      <c r="AI14" s="430"/>
      <c r="AJ14" s="430"/>
      <c r="AK14" s="430"/>
      <c r="AL14" s="430"/>
      <c r="AM14" s="430"/>
      <c r="AN14" s="430"/>
      <c r="AO14" s="430"/>
      <c r="AP14" s="430"/>
      <c r="AQ14" s="431"/>
      <c r="AR14" s="430"/>
      <c r="AS14" s="432"/>
      <c r="AT14" s="433"/>
      <c r="AU14" s="434"/>
      <c r="AV14" s="437"/>
    </row>
    <row r="15" spans="2:51" ht="28.5" customHeight="1">
      <c r="B15" s="436"/>
      <c r="C15" s="429"/>
      <c r="D15" s="430"/>
      <c r="E15" s="430"/>
      <c r="F15" s="431"/>
      <c r="G15" s="430"/>
      <c r="H15" s="430"/>
      <c r="I15" s="432"/>
      <c r="J15" s="433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2"/>
      <c r="V15" s="433"/>
      <c r="W15" s="430"/>
      <c r="X15" s="430"/>
      <c r="Y15" s="430"/>
      <c r="Z15" s="430"/>
      <c r="AA15" s="430"/>
      <c r="AB15" s="431"/>
      <c r="AC15" s="430"/>
      <c r="AD15" s="430"/>
      <c r="AE15" s="430"/>
      <c r="AF15" s="430"/>
      <c r="AG15" s="432"/>
      <c r="AH15" s="433"/>
      <c r="AI15" s="430"/>
      <c r="AJ15" s="430"/>
      <c r="AK15" s="430"/>
      <c r="AL15" s="430"/>
      <c r="AM15" s="430"/>
      <c r="AN15" s="430"/>
      <c r="AO15" s="430"/>
      <c r="AP15" s="430"/>
      <c r="AQ15" s="431"/>
      <c r="AR15" s="430"/>
      <c r="AS15" s="432"/>
      <c r="AT15" s="433"/>
      <c r="AU15" s="434"/>
      <c r="AV15" s="437"/>
    </row>
    <row r="16" spans="2:51" ht="28.5" customHeight="1">
      <c r="B16" s="436"/>
      <c r="C16" s="429"/>
      <c r="D16" s="430"/>
      <c r="E16" s="430"/>
      <c r="F16" s="431"/>
      <c r="G16" s="430"/>
      <c r="H16" s="430"/>
      <c r="I16" s="432"/>
      <c r="J16" s="433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2"/>
      <c r="V16" s="433"/>
      <c r="W16" s="430"/>
      <c r="X16" s="430"/>
      <c r="Y16" s="430"/>
      <c r="Z16" s="430"/>
      <c r="AA16" s="430"/>
      <c r="AB16" s="431"/>
      <c r="AC16" s="430"/>
      <c r="AD16" s="430"/>
      <c r="AE16" s="430"/>
      <c r="AF16" s="430"/>
      <c r="AG16" s="432"/>
      <c r="AH16" s="433"/>
      <c r="AI16" s="430"/>
      <c r="AJ16" s="430"/>
      <c r="AK16" s="430"/>
      <c r="AL16" s="430"/>
      <c r="AM16" s="430"/>
      <c r="AN16" s="430"/>
      <c r="AO16" s="430"/>
      <c r="AP16" s="430"/>
      <c r="AQ16" s="431"/>
      <c r="AR16" s="430"/>
      <c r="AS16" s="432"/>
      <c r="AT16" s="433"/>
      <c r="AU16" s="434"/>
      <c r="AV16" s="437"/>
    </row>
    <row r="17" spans="2:51" ht="28.5" customHeight="1">
      <c r="B17" s="436"/>
      <c r="C17" s="429"/>
      <c r="D17" s="430"/>
      <c r="E17" s="430"/>
      <c r="F17" s="431"/>
      <c r="G17" s="430"/>
      <c r="H17" s="430"/>
      <c r="I17" s="432"/>
      <c r="J17" s="433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2"/>
      <c r="V17" s="433"/>
      <c r="W17" s="430"/>
      <c r="X17" s="430"/>
      <c r="Y17" s="430"/>
      <c r="Z17" s="430"/>
      <c r="AA17" s="430"/>
      <c r="AB17" s="431"/>
      <c r="AC17" s="430"/>
      <c r="AD17" s="430"/>
      <c r="AE17" s="430"/>
      <c r="AF17" s="430"/>
      <c r="AG17" s="432"/>
      <c r="AH17" s="433"/>
      <c r="AI17" s="430"/>
      <c r="AJ17" s="430"/>
      <c r="AK17" s="430"/>
      <c r="AL17" s="430"/>
      <c r="AM17" s="430"/>
      <c r="AN17" s="430"/>
      <c r="AO17" s="430"/>
      <c r="AP17" s="430"/>
      <c r="AQ17" s="431"/>
      <c r="AR17" s="430"/>
      <c r="AS17" s="432"/>
      <c r="AT17" s="433"/>
      <c r="AU17" s="434"/>
      <c r="AV17" s="437"/>
    </row>
    <row r="18" spans="2:51" ht="28.5" customHeight="1">
      <c r="B18" s="436"/>
      <c r="C18" s="429"/>
      <c r="D18" s="430"/>
      <c r="E18" s="430"/>
      <c r="F18" s="431"/>
      <c r="G18" s="430"/>
      <c r="H18" s="430"/>
      <c r="I18" s="432"/>
      <c r="J18" s="433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2"/>
      <c r="V18" s="433"/>
      <c r="W18" s="430"/>
      <c r="X18" s="430"/>
      <c r="Y18" s="430"/>
      <c r="Z18" s="430"/>
      <c r="AA18" s="430"/>
      <c r="AB18" s="431"/>
      <c r="AC18" s="430"/>
      <c r="AD18" s="430"/>
      <c r="AE18" s="430"/>
      <c r="AF18" s="430"/>
      <c r="AG18" s="432"/>
      <c r="AH18" s="433"/>
      <c r="AI18" s="430"/>
      <c r="AJ18" s="430"/>
      <c r="AK18" s="430"/>
      <c r="AL18" s="430"/>
      <c r="AM18" s="430"/>
      <c r="AN18" s="430"/>
      <c r="AO18" s="430"/>
      <c r="AP18" s="430"/>
      <c r="AQ18" s="431"/>
      <c r="AR18" s="430"/>
      <c r="AS18" s="432"/>
      <c r="AT18" s="433"/>
      <c r="AU18" s="434"/>
      <c r="AV18" s="437"/>
    </row>
    <row r="19" spans="2:51" ht="28.5" customHeight="1">
      <c r="B19" s="436"/>
      <c r="C19" s="429"/>
      <c r="D19" s="430"/>
      <c r="E19" s="430"/>
      <c r="F19" s="431"/>
      <c r="G19" s="430"/>
      <c r="H19" s="430"/>
      <c r="I19" s="432"/>
      <c r="J19" s="433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2"/>
      <c r="V19" s="433"/>
      <c r="W19" s="430"/>
      <c r="X19" s="430"/>
      <c r="Y19" s="430"/>
      <c r="Z19" s="430"/>
      <c r="AA19" s="430"/>
      <c r="AB19" s="431"/>
      <c r="AC19" s="430"/>
      <c r="AD19" s="430"/>
      <c r="AE19" s="430"/>
      <c r="AF19" s="430"/>
      <c r="AG19" s="432"/>
      <c r="AH19" s="433"/>
      <c r="AI19" s="430"/>
      <c r="AJ19" s="430"/>
      <c r="AK19" s="430"/>
      <c r="AL19" s="430"/>
      <c r="AM19" s="430"/>
      <c r="AN19" s="430"/>
      <c r="AO19" s="430"/>
      <c r="AP19" s="430"/>
      <c r="AQ19" s="431"/>
      <c r="AR19" s="430"/>
      <c r="AS19" s="432"/>
      <c r="AT19" s="433"/>
      <c r="AU19" s="434"/>
      <c r="AV19" s="437"/>
    </row>
    <row r="20" spans="2:51" ht="28.5" customHeight="1">
      <c r="B20" s="436"/>
      <c r="C20" s="429"/>
      <c r="D20" s="430"/>
      <c r="E20" s="430"/>
      <c r="F20" s="431"/>
      <c r="G20" s="430"/>
      <c r="H20" s="430"/>
      <c r="I20" s="432"/>
      <c r="J20" s="433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2"/>
      <c r="V20" s="433"/>
      <c r="W20" s="430"/>
      <c r="X20" s="430"/>
      <c r="Y20" s="430"/>
      <c r="Z20" s="430"/>
      <c r="AA20" s="430"/>
      <c r="AB20" s="431"/>
      <c r="AC20" s="430"/>
      <c r="AD20" s="430"/>
      <c r="AE20" s="430"/>
      <c r="AF20" s="430"/>
      <c r="AG20" s="432"/>
      <c r="AH20" s="433"/>
      <c r="AI20" s="430"/>
      <c r="AJ20" s="430"/>
      <c r="AK20" s="430"/>
      <c r="AL20" s="430"/>
      <c r="AM20" s="430"/>
      <c r="AN20" s="430"/>
      <c r="AO20" s="430"/>
      <c r="AP20" s="430"/>
      <c r="AQ20" s="431"/>
      <c r="AR20" s="430"/>
      <c r="AS20" s="432"/>
      <c r="AT20" s="433"/>
      <c r="AU20" s="434"/>
      <c r="AV20" s="437"/>
    </row>
    <row r="21" spans="2:51" ht="28.5" customHeight="1">
      <c r="B21" s="436"/>
      <c r="C21" s="429"/>
      <c r="D21" s="430"/>
      <c r="E21" s="430"/>
      <c r="F21" s="431"/>
      <c r="G21" s="430"/>
      <c r="H21" s="430"/>
      <c r="I21" s="432"/>
      <c r="J21" s="433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2"/>
      <c r="V21" s="433"/>
      <c r="W21" s="430"/>
      <c r="X21" s="430"/>
      <c r="Y21" s="430"/>
      <c r="Z21" s="430"/>
      <c r="AA21" s="430"/>
      <c r="AB21" s="431"/>
      <c r="AC21" s="430"/>
      <c r="AD21" s="430"/>
      <c r="AE21" s="430"/>
      <c r="AF21" s="430"/>
      <c r="AG21" s="432"/>
      <c r="AH21" s="433"/>
      <c r="AI21" s="430"/>
      <c r="AJ21" s="430"/>
      <c r="AK21" s="430"/>
      <c r="AL21" s="430"/>
      <c r="AM21" s="430"/>
      <c r="AN21" s="430"/>
      <c r="AO21" s="430"/>
      <c r="AP21" s="430"/>
      <c r="AQ21" s="431"/>
      <c r="AR21" s="430"/>
      <c r="AS21" s="432"/>
      <c r="AT21" s="433"/>
      <c r="AU21" s="434"/>
      <c r="AV21" s="437"/>
    </row>
    <row r="22" spans="2:51" ht="28.5" customHeight="1">
      <c r="B22" s="436"/>
      <c r="C22" s="429"/>
      <c r="D22" s="430"/>
      <c r="E22" s="430"/>
      <c r="F22" s="431"/>
      <c r="G22" s="430"/>
      <c r="H22" s="430"/>
      <c r="I22" s="432"/>
      <c r="J22" s="433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2"/>
      <c r="V22" s="433"/>
      <c r="W22" s="430"/>
      <c r="X22" s="430"/>
      <c r="Y22" s="430"/>
      <c r="Z22" s="430"/>
      <c r="AA22" s="430"/>
      <c r="AB22" s="431"/>
      <c r="AC22" s="430"/>
      <c r="AD22" s="430"/>
      <c r="AE22" s="430"/>
      <c r="AF22" s="430"/>
      <c r="AG22" s="432"/>
      <c r="AH22" s="433"/>
      <c r="AI22" s="430"/>
      <c r="AJ22" s="430"/>
      <c r="AK22" s="430"/>
      <c r="AL22" s="430"/>
      <c r="AM22" s="430"/>
      <c r="AN22" s="430"/>
      <c r="AO22" s="430"/>
      <c r="AP22" s="430"/>
      <c r="AQ22" s="431"/>
      <c r="AR22" s="430"/>
      <c r="AS22" s="432"/>
      <c r="AT22" s="433"/>
      <c r="AU22" s="434"/>
      <c r="AV22" s="437"/>
    </row>
    <row r="23" spans="2:51" ht="28.5" customHeight="1">
      <c r="B23" s="436"/>
      <c r="C23" s="429"/>
      <c r="D23" s="430"/>
      <c r="E23" s="430"/>
      <c r="F23" s="431"/>
      <c r="G23" s="430"/>
      <c r="H23" s="430"/>
      <c r="I23" s="432"/>
      <c r="J23" s="433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2"/>
      <c r="V23" s="433"/>
      <c r="W23" s="430"/>
      <c r="X23" s="430"/>
      <c r="Y23" s="430"/>
      <c r="Z23" s="430"/>
      <c r="AA23" s="430"/>
      <c r="AB23" s="431"/>
      <c r="AC23" s="430"/>
      <c r="AD23" s="430"/>
      <c r="AE23" s="430"/>
      <c r="AF23" s="430"/>
      <c r="AG23" s="432"/>
      <c r="AH23" s="433"/>
      <c r="AI23" s="430"/>
      <c r="AJ23" s="430"/>
      <c r="AK23" s="430"/>
      <c r="AL23" s="430"/>
      <c r="AM23" s="430"/>
      <c r="AN23" s="430"/>
      <c r="AO23" s="430"/>
      <c r="AP23" s="430"/>
      <c r="AQ23" s="431"/>
      <c r="AR23" s="430"/>
      <c r="AS23" s="432"/>
      <c r="AT23" s="433"/>
      <c r="AU23" s="434"/>
      <c r="AV23" s="437"/>
    </row>
    <row r="24" spans="2:51" ht="28.5" customHeight="1">
      <c r="B24" s="436"/>
      <c r="C24" s="429"/>
      <c r="D24" s="430"/>
      <c r="E24" s="430"/>
      <c r="F24" s="431"/>
      <c r="G24" s="430"/>
      <c r="H24" s="430"/>
      <c r="I24" s="432"/>
      <c r="J24" s="433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2"/>
      <c r="V24" s="433"/>
      <c r="W24" s="430"/>
      <c r="X24" s="430"/>
      <c r="Y24" s="430"/>
      <c r="Z24" s="430"/>
      <c r="AA24" s="430"/>
      <c r="AB24" s="431"/>
      <c r="AC24" s="430"/>
      <c r="AD24" s="430"/>
      <c r="AE24" s="430"/>
      <c r="AF24" s="430"/>
      <c r="AG24" s="432"/>
      <c r="AH24" s="433"/>
      <c r="AI24" s="430"/>
      <c r="AJ24" s="430"/>
      <c r="AK24" s="430"/>
      <c r="AL24" s="430"/>
      <c r="AM24" s="430"/>
      <c r="AN24" s="430"/>
      <c r="AO24" s="430"/>
      <c r="AP24" s="430"/>
      <c r="AQ24" s="431"/>
      <c r="AR24" s="430"/>
      <c r="AS24" s="432"/>
      <c r="AT24" s="433"/>
      <c r="AU24" s="434"/>
      <c r="AV24" s="437"/>
    </row>
    <row r="25" spans="2:51" ht="28.5" customHeight="1">
      <c r="B25" s="428"/>
      <c r="C25" s="429"/>
      <c r="D25" s="430"/>
      <c r="E25" s="430"/>
      <c r="F25" s="431"/>
      <c r="G25" s="430"/>
      <c r="H25" s="430"/>
      <c r="I25" s="432"/>
      <c r="J25" s="433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2"/>
      <c r="V25" s="433"/>
      <c r="W25" s="430"/>
      <c r="X25" s="430"/>
      <c r="Y25" s="430"/>
      <c r="Z25" s="430"/>
      <c r="AA25" s="430"/>
      <c r="AB25" s="431"/>
      <c r="AC25" s="430"/>
      <c r="AD25" s="430"/>
      <c r="AE25" s="430"/>
      <c r="AF25" s="430"/>
      <c r="AG25" s="432"/>
      <c r="AH25" s="433"/>
      <c r="AI25" s="430"/>
      <c r="AJ25" s="430"/>
      <c r="AK25" s="430"/>
      <c r="AL25" s="430"/>
      <c r="AM25" s="430"/>
      <c r="AN25" s="430"/>
      <c r="AO25" s="430"/>
      <c r="AP25" s="430"/>
      <c r="AQ25" s="431"/>
      <c r="AR25" s="430"/>
      <c r="AS25" s="432"/>
      <c r="AT25" s="433"/>
      <c r="AU25" s="434"/>
      <c r="AV25" s="437"/>
    </row>
    <row r="26" spans="2:51" ht="28.5" customHeight="1">
      <c r="B26" s="438"/>
      <c r="C26" s="439"/>
      <c r="D26" s="440"/>
      <c r="E26" s="440"/>
      <c r="F26" s="441"/>
      <c r="G26" s="440"/>
      <c r="H26" s="440"/>
      <c r="I26" s="442"/>
      <c r="J26" s="443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2"/>
      <c r="V26" s="443"/>
      <c r="W26" s="440"/>
      <c r="X26" s="440"/>
      <c r="Y26" s="440"/>
      <c r="Z26" s="440"/>
      <c r="AA26" s="440"/>
      <c r="AB26" s="441"/>
      <c r="AC26" s="440"/>
      <c r="AD26" s="440"/>
      <c r="AE26" s="440"/>
      <c r="AF26" s="440"/>
      <c r="AG26" s="442"/>
      <c r="AH26" s="443"/>
      <c r="AI26" s="440"/>
      <c r="AJ26" s="440"/>
      <c r="AK26" s="440"/>
      <c r="AL26" s="440"/>
      <c r="AM26" s="440"/>
      <c r="AN26" s="440"/>
      <c r="AO26" s="440"/>
      <c r="AP26" s="440"/>
      <c r="AQ26" s="441"/>
      <c r="AR26" s="440"/>
      <c r="AS26" s="442"/>
      <c r="AT26" s="443"/>
      <c r="AU26" s="444"/>
      <c r="AV26" s="445"/>
    </row>
    <row r="27" spans="2:51" ht="28.5" customHeight="1">
      <c r="B27" s="438" t="s">
        <v>1327</v>
      </c>
      <c r="C27" s="744">
        <v>0</v>
      </c>
      <c r="D27" s="745"/>
      <c r="E27" s="745"/>
      <c r="F27" s="745"/>
      <c r="G27" s="745"/>
      <c r="H27" s="745"/>
      <c r="I27" s="746"/>
      <c r="J27" s="744">
        <v>0</v>
      </c>
      <c r="K27" s="745"/>
      <c r="L27" s="745"/>
      <c r="M27" s="745"/>
      <c r="N27" s="745"/>
      <c r="O27" s="745"/>
      <c r="P27" s="745"/>
      <c r="Q27" s="745"/>
      <c r="R27" s="745"/>
      <c r="S27" s="745"/>
      <c r="T27" s="745"/>
      <c r="U27" s="746"/>
      <c r="V27" s="744">
        <v>0</v>
      </c>
      <c r="W27" s="745"/>
      <c r="X27" s="745"/>
      <c r="Y27" s="745"/>
      <c r="Z27" s="745"/>
      <c r="AA27" s="745"/>
      <c r="AB27" s="745"/>
      <c r="AC27" s="745"/>
      <c r="AD27" s="745"/>
      <c r="AE27" s="745"/>
      <c r="AF27" s="745"/>
      <c r="AG27" s="746"/>
      <c r="AH27" s="744">
        <v>0</v>
      </c>
      <c r="AI27" s="745"/>
      <c r="AJ27" s="745"/>
      <c r="AK27" s="745"/>
      <c r="AL27" s="745"/>
      <c r="AM27" s="745"/>
      <c r="AN27" s="745"/>
      <c r="AO27" s="745"/>
      <c r="AP27" s="745"/>
      <c r="AQ27" s="745"/>
      <c r="AR27" s="745"/>
      <c r="AS27" s="746"/>
      <c r="AT27" s="443"/>
      <c r="AU27" s="444"/>
      <c r="AV27" s="445"/>
    </row>
    <row r="28" spans="2:51" ht="12" customHeight="1">
      <c r="B28" s="446"/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7"/>
      <c r="AA28" s="447"/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  <c r="AM28" s="447"/>
      <c r="AN28" s="447"/>
      <c r="AO28" s="447"/>
      <c r="AP28" s="447"/>
      <c r="AQ28" s="447"/>
      <c r="AR28" s="447"/>
      <c r="AS28" s="447"/>
      <c r="AT28" s="447"/>
      <c r="AU28" s="447"/>
      <c r="AV28" s="448"/>
    </row>
    <row r="29" spans="2:51" s="449" customFormat="1" ht="12" customHeight="1">
      <c r="B29" s="450" t="s">
        <v>1328</v>
      </c>
      <c r="C29" s="451"/>
      <c r="D29" s="451"/>
      <c r="E29" s="451"/>
      <c r="F29" s="451"/>
      <c r="G29" s="451"/>
      <c r="H29" s="451"/>
      <c r="I29" s="451"/>
      <c r="J29" s="451"/>
      <c r="K29" s="451"/>
      <c r="L29" s="451"/>
      <c r="M29" s="451"/>
      <c r="N29" s="451"/>
      <c r="O29" s="451"/>
      <c r="P29" s="451"/>
      <c r="Q29" s="451"/>
      <c r="R29" s="451"/>
      <c r="S29" s="451"/>
      <c r="T29" s="451"/>
      <c r="U29" s="451"/>
      <c r="V29" s="451"/>
      <c r="W29" s="451"/>
      <c r="X29" s="451"/>
      <c r="Y29" s="451"/>
      <c r="Z29" s="451"/>
      <c r="AA29" s="451"/>
      <c r="AB29" s="451"/>
      <c r="AC29" s="451"/>
      <c r="AD29" s="451"/>
      <c r="AE29" s="451"/>
      <c r="AF29" s="451"/>
      <c r="AG29" s="451"/>
      <c r="AH29" s="451"/>
      <c r="AI29" s="451"/>
      <c r="AJ29" s="451"/>
      <c r="AK29" s="451"/>
      <c r="AL29" s="451"/>
      <c r="AM29" s="451"/>
      <c r="AN29" s="451"/>
      <c r="AO29" s="451"/>
      <c r="AP29" s="451"/>
      <c r="AQ29" s="451"/>
      <c r="AR29" s="451"/>
      <c r="AS29" s="451"/>
      <c r="AT29" s="451"/>
      <c r="AU29" s="451"/>
      <c r="AV29" s="452"/>
      <c r="AX29" s="453"/>
      <c r="AY29" s="453"/>
    </row>
    <row r="30" spans="2:51" s="449" customFormat="1">
      <c r="B30" s="450" t="s">
        <v>1329</v>
      </c>
      <c r="C30" s="451"/>
      <c r="D30" s="451"/>
      <c r="E30" s="451"/>
      <c r="F30" s="451"/>
      <c r="G30" s="451"/>
      <c r="H30" s="451"/>
      <c r="I30" s="451"/>
      <c r="J30" s="451"/>
      <c r="K30" s="451"/>
      <c r="L30" s="451"/>
      <c r="M30" s="451"/>
      <c r="N30" s="451"/>
      <c r="O30" s="451"/>
      <c r="P30" s="451"/>
      <c r="Q30" s="451"/>
      <c r="R30" s="451"/>
      <c r="S30" s="451"/>
      <c r="T30" s="451"/>
      <c r="U30" s="451"/>
      <c r="V30" s="451"/>
      <c r="W30" s="451"/>
      <c r="X30" s="451"/>
      <c r="Y30" s="451"/>
      <c r="Z30" s="451"/>
      <c r="AA30" s="451"/>
      <c r="AB30" s="451"/>
      <c r="AC30" s="451"/>
      <c r="AD30" s="451"/>
      <c r="AE30" s="451"/>
      <c r="AF30" s="451"/>
      <c r="AG30" s="451"/>
      <c r="AH30" s="451"/>
      <c r="AI30" s="451"/>
      <c r="AJ30" s="451"/>
      <c r="AK30" s="451"/>
      <c r="AL30" s="451"/>
      <c r="AM30" s="451"/>
      <c r="AN30" s="451"/>
      <c r="AO30" s="451"/>
      <c r="AP30" s="451"/>
      <c r="AQ30" s="451"/>
      <c r="AR30" s="451"/>
      <c r="AS30" s="451"/>
      <c r="AT30" s="451"/>
      <c r="AU30" s="451"/>
      <c r="AV30" s="452"/>
      <c r="AX30" s="453"/>
      <c r="AY30" s="453"/>
    </row>
    <row r="31" spans="2:51" s="449" customFormat="1">
      <c r="B31" s="450" t="s">
        <v>1330</v>
      </c>
      <c r="C31" s="451"/>
      <c r="D31" s="451"/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1"/>
      <c r="S31" s="451"/>
      <c r="T31" s="451"/>
      <c r="U31" s="451"/>
      <c r="V31" s="451"/>
      <c r="W31" s="451"/>
      <c r="X31" s="451"/>
      <c r="Y31" s="451"/>
      <c r="Z31" s="451"/>
      <c r="AA31" s="451"/>
      <c r="AB31" s="451"/>
      <c r="AC31" s="451"/>
      <c r="AD31" s="451"/>
      <c r="AE31" s="451"/>
      <c r="AF31" s="451"/>
      <c r="AG31" s="451"/>
      <c r="AH31" s="451"/>
      <c r="AI31" s="451"/>
      <c r="AJ31" s="451"/>
      <c r="AK31" s="451"/>
      <c r="AL31" s="451"/>
      <c r="AM31" s="451"/>
      <c r="AN31" s="451"/>
      <c r="AO31" s="451"/>
      <c r="AP31" s="451"/>
      <c r="AQ31" s="451"/>
      <c r="AR31" s="451"/>
      <c r="AS31" s="451"/>
      <c r="AT31" s="451"/>
      <c r="AU31" s="451"/>
      <c r="AV31" s="452"/>
      <c r="AX31" s="453"/>
      <c r="AY31" s="453"/>
    </row>
    <row r="32" spans="2:51" s="449" customFormat="1">
      <c r="B32" s="454"/>
      <c r="C32" s="451"/>
      <c r="D32" s="451"/>
      <c r="E32" s="451"/>
      <c r="F32" s="451"/>
      <c r="G32" s="451"/>
      <c r="H32" s="451"/>
      <c r="I32" s="451"/>
      <c r="J32" s="451"/>
      <c r="K32" s="451"/>
      <c r="L32" s="451"/>
      <c r="M32" s="451"/>
      <c r="N32" s="451"/>
      <c r="O32" s="451"/>
      <c r="P32" s="451"/>
      <c r="Q32" s="451"/>
      <c r="R32" s="451"/>
      <c r="S32" s="451"/>
      <c r="T32" s="451"/>
      <c r="U32" s="451"/>
      <c r="V32" s="451"/>
      <c r="W32" s="451"/>
      <c r="X32" s="451"/>
      <c r="Y32" s="451"/>
      <c r="Z32" s="451"/>
      <c r="AA32" s="451"/>
      <c r="AB32" s="451"/>
      <c r="AC32" s="451"/>
      <c r="AD32" s="451"/>
      <c r="AE32" s="451"/>
      <c r="AF32" s="451"/>
      <c r="AG32" s="451"/>
      <c r="AH32" s="451"/>
      <c r="AI32" s="451"/>
      <c r="AJ32" s="451"/>
      <c r="AK32" s="451"/>
      <c r="AL32" s="451"/>
      <c r="AM32" s="451"/>
      <c r="AN32" s="451"/>
      <c r="AO32" s="451"/>
      <c r="AP32" s="451"/>
      <c r="AQ32" s="451"/>
      <c r="AR32" s="451"/>
      <c r="AS32" s="451"/>
      <c r="AT32" s="451"/>
      <c r="AU32" s="451"/>
      <c r="AV32" s="452"/>
      <c r="AX32" s="453"/>
      <c r="AY32" s="453"/>
    </row>
    <row r="33" spans="2:51" s="449" customFormat="1">
      <c r="B33" s="454"/>
      <c r="C33" s="451"/>
      <c r="D33" s="451"/>
      <c r="E33" s="451"/>
      <c r="F33" s="451"/>
      <c r="G33" s="451"/>
      <c r="H33" s="451"/>
      <c r="I33" s="451"/>
      <c r="J33" s="451"/>
      <c r="K33" s="451"/>
      <c r="L33" s="451"/>
      <c r="M33" s="451"/>
      <c r="N33" s="451"/>
      <c r="O33" s="451"/>
      <c r="P33" s="451"/>
      <c r="Q33" s="451"/>
      <c r="R33" s="451"/>
      <c r="S33" s="451"/>
      <c r="T33" s="451"/>
      <c r="U33" s="451"/>
      <c r="V33" s="451"/>
      <c r="W33" s="451"/>
      <c r="X33" s="451"/>
      <c r="Y33" s="451"/>
      <c r="Z33" s="451"/>
      <c r="AA33" s="451"/>
      <c r="AB33" s="451"/>
      <c r="AC33" s="451"/>
      <c r="AD33" s="451"/>
      <c r="AE33" s="451"/>
      <c r="AF33" s="451"/>
      <c r="AG33" s="451"/>
      <c r="AH33" s="451"/>
      <c r="AI33" s="451"/>
      <c r="AJ33" s="451"/>
      <c r="AK33" s="451"/>
      <c r="AL33" s="451"/>
      <c r="AM33" s="451"/>
      <c r="AN33" s="451"/>
      <c r="AO33" s="451"/>
      <c r="AP33" s="451"/>
      <c r="AQ33" s="451"/>
      <c r="AR33" s="451"/>
      <c r="AS33" s="451"/>
      <c r="AT33" s="451"/>
      <c r="AU33" s="451"/>
      <c r="AV33" s="452"/>
      <c r="AX33" s="453"/>
      <c r="AY33" s="453"/>
    </row>
    <row r="34" spans="2:51" s="449" customFormat="1">
      <c r="B34" s="454"/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451"/>
      <c r="S34" s="451"/>
      <c r="T34" s="451"/>
      <c r="U34" s="451"/>
      <c r="V34" s="451"/>
      <c r="W34" s="451"/>
      <c r="X34" s="451"/>
      <c r="Y34" s="451"/>
      <c r="Z34" s="451"/>
      <c r="AA34" s="451"/>
      <c r="AB34" s="451"/>
      <c r="AC34" s="451"/>
      <c r="AD34" s="451"/>
      <c r="AE34" s="451"/>
      <c r="AF34" s="451"/>
      <c r="AG34" s="451"/>
      <c r="AH34" s="451"/>
      <c r="AI34" s="451"/>
      <c r="AJ34" s="451"/>
      <c r="AK34" s="451"/>
      <c r="AL34" s="451"/>
      <c r="AM34" s="451"/>
      <c r="AN34" s="451"/>
      <c r="AO34" s="451"/>
      <c r="AP34" s="451"/>
      <c r="AQ34" s="451"/>
      <c r="AR34" s="451"/>
      <c r="AS34" s="451"/>
      <c r="AT34" s="451"/>
      <c r="AU34" s="451"/>
      <c r="AV34" s="452"/>
      <c r="AX34" s="453"/>
      <c r="AY34" s="453"/>
    </row>
    <row r="35" spans="2:51" ht="21.75" customHeight="1">
      <c r="B35" s="446"/>
      <c r="C35" s="447"/>
      <c r="D35" s="447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447"/>
      <c r="P35" s="447"/>
      <c r="Q35" s="447"/>
      <c r="R35" s="447"/>
      <c r="S35" s="447"/>
      <c r="T35" s="447"/>
      <c r="U35" s="447"/>
      <c r="V35" s="447"/>
      <c r="W35" s="447"/>
      <c r="X35" s="447"/>
      <c r="Y35" s="447"/>
      <c r="Z35" s="447"/>
      <c r="AA35" s="447"/>
      <c r="AB35" s="447"/>
      <c r="AC35" s="447"/>
      <c r="AD35" s="447"/>
      <c r="AE35" s="447"/>
      <c r="AF35" s="447"/>
      <c r="AG35" s="447"/>
      <c r="AH35" s="447"/>
      <c r="AI35" s="447"/>
      <c r="AJ35" s="447"/>
      <c r="AK35" s="447"/>
      <c r="AL35" s="447"/>
      <c r="AM35" s="447"/>
      <c r="AN35" s="447"/>
      <c r="AO35" s="447"/>
      <c r="AP35" s="447"/>
      <c r="AQ35" s="447"/>
      <c r="AR35" s="447"/>
      <c r="AS35" s="447"/>
      <c r="AT35" s="447"/>
      <c r="AU35" s="455" t="s">
        <v>1331</v>
      </c>
      <c r="AV35" s="456"/>
    </row>
    <row r="36" spans="2:51">
      <c r="B36" s="446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447"/>
      <c r="S36" s="447"/>
      <c r="T36" s="447"/>
      <c r="U36" s="447"/>
      <c r="V36" s="447"/>
      <c r="W36" s="447"/>
      <c r="X36" s="447"/>
      <c r="Y36" s="447"/>
      <c r="Z36" s="447"/>
      <c r="AA36" s="447"/>
      <c r="AB36" s="447"/>
      <c r="AC36" s="447"/>
      <c r="AD36" s="447"/>
      <c r="AE36" s="447"/>
      <c r="AF36" s="447"/>
      <c r="AG36" s="447"/>
      <c r="AH36" s="447"/>
      <c r="AI36" s="447"/>
      <c r="AJ36" s="447"/>
      <c r="AK36" s="447"/>
      <c r="AL36" s="447"/>
      <c r="AM36" s="447"/>
      <c r="AN36" s="447"/>
      <c r="AO36" s="447"/>
      <c r="AP36" s="447"/>
      <c r="AQ36" s="447"/>
      <c r="AR36" s="447"/>
      <c r="AS36" s="447"/>
      <c r="AT36" s="447"/>
      <c r="AU36" s="447"/>
      <c r="AV36" s="448"/>
    </row>
    <row r="37" spans="2:51">
      <c r="B37" s="446"/>
      <c r="C37" s="447"/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7"/>
      <c r="Y37" s="447"/>
      <c r="Z37" s="447"/>
      <c r="AA37" s="447"/>
      <c r="AB37" s="447"/>
      <c r="AC37" s="447"/>
      <c r="AD37" s="447"/>
      <c r="AE37" s="447"/>
      <c r="AF37" s="447"/>
      <c r="AG37" s="447"/>
      <c r="AH37" s="447"/>
      <c r="AI37" s="447"/>
      <c r="AJ37" s="447"/>
      <c r="AK37" s="447"/>
      <c r="AL37" s="447"/>
      <c r="AM37" s="447"/>
      <c r="AN37" s="447"/>
      <c r="AO37" s="447"/>
      <c r="AP37" s="447"/>
      <c r="AQ37" s="447"/>
      <c r="AR37" s="447"/>
      <c r="AS37" s="447"/>
      <c r="AT37" s="447"/>
      <c r="AU37" s="447"/>
      <c r="AV37" s="448"/>
    </row>
    <row r="38" spans="2:51">
      <c r="B38" s="457"/>
    </row>
    <row r="39" spans="2:51">
      <c r="B39" s="457"/>
    </row>
    <row r="40" spans="2:51">
      <c r="B40" s="457"/>
    </row>
    <row r="41" spans="2:51">
      <c r="B41" s="457"/>
    </row>
    <row r="42" spans="2:51">
      <c r="B42" s="457"/>
    </row>
    <row r="43" spans="2:51">
      <c r="B43" s="457"/>
    </row>
    <row r="44" spans="2:51">
      <c r="B44" s="457"/>
    </row>
    <row r="45" spans="2:51">
      <c r="B45" s="457"/>
    </row>
    <row r="46" spans="2:51">
      <c r="B46" s="457"/>
    </row>
    <row r="47" spans="2:51">
      <c r="B47" s="457"/>
    </row>
    <row r="48" spans="2:51">
      <c r="B48" s="457"/>
    </row>
    <row r="49" spans="2:2">
      <c r="B49" s="457"/>
    </row>
    <row r="50" spans="2:2">
      <c r="B50" s="457"/>
    </row>
    <row r="51" spans="2:2">
      <c r="B51" s="457"/>
    </row>
  </sheetData>
  <mergeCells count="11">
    <mergeCell ref="C27:I27"/>
    <mergeCell ref="J27:U27"/>
    <mergeCell ref="V27:AG27"/>
    <mergeCell ref="AH27:AS27"/>
    <mergeCell ref="B1:AV1"/>
    <mergeCell ref="B2:AV2"/>
    <mergeCell ref="C4:I4"/>
    <mergeCell ref="J4:U4"/>
    <mergeCell ref="V4:AG4"/>
    <mergeCell ref="AH4:AS4"/>
    <mergeCell ref="AV4:AV6"/>
  </mergeCells>
  <phoneticPr fontId="2"/>
  <pageMargins left="0.70866141732283472" right="0.70866141732283472" top="0.74803149606299213" bottom="0.74803149606299213" header="0.31496062992125984" footer="0.31496062992125984"/>
  <pageSetup paperSize="8" scale="8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L82"/>
  <sheetViews>
    <sheetView showGridLines="0" view="pageBreakPreview" zoomScaleNormal="100" zoomScaleSheetLayoutView="100" workbookViewId="0"/>
  </sheetViews>
  <sheetFormatPr defaultRowHeight="12"/>
  <cols>
    <col min="1" max="1" width="1.7109375" style="450" customWidth="1"/>
    <col min="2" max="3" width="3" style="450" customWidth="1"/>
    <col min="4" max="4" width="30.42578125" style="450" customWidth="1"/>
    <col min="5" max="19" width="8.5703125" style="450" customWidth="1"/>
    <col min="20" max="20" width="9.85546875" style="450" customWidth="1"/>
    <col min="21" max="35" width="8.7109375" style="450" customWidth="1"/>
    <col min="36" max="36" width="9.7109375" style="450" customWidth="1"/>
    <col min="37" max="37" width="10.85546875" style="450" customWidth="1"/>
    <col min="38" max="38" width="1.7109375" style="450" customWidth="1"/>
    <col min="39" max="256" width="9.140625" style="450"/>
    <col min="257" max="257" width="1.7109375" style="450" customWidth="1"/>
    <col min="258" max="259" width="3" style="450" customWidth="1"/>
    <col min="260" max="260" width="30.42578125" style="450" customWidth="1"/>
    <col min="261" max="275" width="8.5703125" style="450" customWidth="1"/>
    <col min="276" max="276" width="9.85546875" style="450" customWidth="1"/>
    <col min="277" max="291" width="8.7109375" style="450" customWidth="1"/>
    <col min="292" max="292" width="9.7109375" style="450" customWidth="1"/>
    <col min="293" max="293" width="10.85546875" style="450" customWidth="1"/>
    <col min="294" max="294" width="1.7109375" style="450" customWidth="1"/>
    <col min="295" max="512" width="9.140625" style="450"/>
    <col min="513" max="513" width="1.7109375" style="450" customWidth="1"/>
    <col min="514" max="515" width="3" style="450" customWidth="1"/>
    <col min="516" max="516" width="30.42578125" style="450" customWidth="1"/>
    <col min="517" max="531" width="8.5703125" style="450" customWidth="1"/>
    <col min="532" max="532" width="9.85546875" style="450" customWidth="1"/>
    <col min="533" max="547" width="8.7109375" style="450" customWidth="1"/>
    <col min="548" max="548" width="9.7109375" style="450" customWidth="1"/>
    <col min="549" max="549" width="10.85546875" style="450" customWidth="1"/>
    <col min="550" max="550" width="1.7109375" style="450" customWidth="1"/>
    <col min="551" max="768" width="9.140625" style="450"/>
    <col min="769" max="769" width="1.7109375" style="450" customWidth="1"/>
    <col min="770" max="771" width="3" style="450" customWidth="1"/>
    <col min="772" max="772" width="30.42578125" style="450" customWidth="1"/>
    <col min="773" max="787" width="8.5703125" style="450" customWidth="1"/>
    <col min="788" max="788" width="9.85546875" style="450" customWidth="1"/>
    <col min="789" max="803" width="8.7109375" style="450" customWidth="1"/>
    <col min="804" max="804" width="9.7109375" style="450" customWidth="1"/>
    <col min="805" max="805" width="10.85546875" style="450" customWidth="1"/>
    <col min="806" max="806" width="1.7109375" style="450" customWidth="1"/>
    <col min="807" max="1024" width="9.140625" style="450"/>
    <col min="1025" max="1025" width="1.7109375" style="450" customWidth="1"/>
    <col min="1026" max="1027" width="3" style="450" customWidth="1"/>
    <col min="1028" max="1028" width="30.42578125" style="450" customWidth="1"/>
    <col min="1029" max="1043" width="8.5703125" style="450" customWidth="1"/>
    <col min="1044" max="1044" width="9.85546875" style="450" customWidth="1"/>
    <col min="1045" max="1059" width="8.7109375" style="450" customWidth="1"/>
    <col min="1060" max="1060" width="9.7109375" style="450" customWidth="1"/>
    <col min="1061" max="1061" width="10.85546875" style="450" customWidth="1"/>
    <col min="1062" max="1062" width="1.7109375" style="450" customWidth="1"/>
    <col min="1063" max="1280" width="9.140625" style="450"/>
    <col min="1281" max="1281" width="1.7109375" style="450" customWidth="1"/>
    <col min="1282" max="1283" width="3" style="450" customWidth="1"/>
    <col min="1284" max="1284" width="30.42578125" style="450" customWidth="1"/>
    <col min="1285" max="1299" width="8.5703125" style="450" customWidth="1"/>
    <col min="1300" max="1300" width="9.85546875" style="450" customWidth="1"/>
    <col min="1301" max="1315" width="8.7109375" style="450" customWidth="1"/>
    <col min="1316" max="1316" width="9.7109375" style="450" customWidth="1"/>
    <col min="1317" max="1317" width="10.85546875" style="450" customWidth="1"/>
    <col min="1318" max="1318" width="1.7109375" style="450" customWidth="1"/>
    <col min="1319" max="1536" width="9.140625" style="450"/>
    <col min="1537" max="1537" width="1.7109375" style="450" customWidth="1"/>
    <col min="1538" max="1539" width="3" style="450" customWidth="1"/>
    <col min="1540" max="1540" width="30.42578125" style="450" customWidth="1"/>
    <col min="1541" max="1555" width="8.5703125" style="450" customWidth="1"/>
    <col min="1556" max="1556" width="9.85546875" style="450" customWidth="1"/>
    <col min="1557" max="1571" width="8.7109375" style="450" customWidth="1"/>
    <col min="1572" max="1572" width="9.7109375" style="450" customWidth="1"/>
    <col min="1573" max="1573" width="10.85546875" style="450" customWidth="1"/>
    <col min="1574" max="1574" width="1.7109375" style="450" customWidth="1"/>
    <col min="1575" max="1792" width="9.140625" style="450"/>
    <col min="1793" max="1793" width="1.7109375" style="450" customWidth="1"/>
    <col min="1794" max="1795" width="3" style="450" customWidth="1"/>
    <col min="1796" max="1796" width="30.42578125" style="450" customWidth="1"/>
    <col min="1797" max="1811" width="8.5703125" style="450" customWidth="1"/>
    <col min="1812" max="1812" width="9.85546875" style="450" customWidth="1"/>
    <col min="1813" max="1827" width="8.7109375" style="450" customWidth="1"/>
    <col min="1828" max="1828" width="9.7109375" style="450" customWidth="1"/>
    <col min="1829" max="1829" width="10.85546875" style="450" customWidth="1"/>
    <col min="1830" max="1830" width="1.7109375" style="450" customWidth="1"/>
    <col min="1831" max="2048" width="9.140625" style="450"/>
    <col min="2049" max="2049" width="1.7109375" style="450" customWidth="1"/>
    <col min="2050" max="2051" width="3" style="450" customWidth="1"/>
    <col min="2052" max="2052" width="30.42578125" style="450" customWidth="1"/>
    <col min="2053" max="2067" width="8.5703125" style="450" customWidth="1"/>
    <col min="2068" max="2068" width="9.85546875" style="450" customWidth="1"/>
    <col min="2069" max="2083" width="8.7109375" style="450" customWidth="1"/>
    <col min="2084" max="2084" width="9.7109375" style="450" customWidth="1"/>
    <col min="2085" max="2085" width="10.85546875" style="450" customWidth="1"/>
    <col min="2086" max="2086" width="1.7109375" style="450" customWidth="1"/>
    <col min="2087" max="2304" width="9.140625" style="450"/>
    <col min="2305" max="2305" width="1.7109375" style="450" customWidth="1"/>
    <col min="2306" max="2307" width="3" style="450" customWidth="1"/>
    <col min="2308" max="2308" width="30.42578125" style="450" customWidth="1"/>
    <col min="2309" max="2323" width="8.5703125" style="450" customWidth="1"/>
    <col min="2324" max="2324" width="9.85546875" style="450" customWidth="1"/>
    <col min="2325" max="2339" width="8.7109375" style="450" customWidth="1"/>
    <col min="2340" max="2340" width="9.7109375" style="450" customWidth="1"/>
    <col min="2341" max="2341" width="10.85546875" style="450" customWidth="1"/>
    <col min="2342" max="2342" width="1.7109375" style="450" customWidth="1"/>
    <col min="2343" max="2560" width="9.140625" style="450"/>
    <col min="2561" max="2561" width="1.7109375" style="450" customWidth="1"/>
    <col min="2562" max="2563" width="3" style="450" customWidth="1"/>
    <col min="2564" max="2564" width="30.42578125" style="450" customWidth="1"/>
    <col min="2565" max="2579" width="8.5703125" style="450" customWidth="1"/>
    <col min="2580" max="2580" width="9.85546875" style="450" customWidth="1"/>
    <col min="2581" max="2595" width="8.7109375" style="450" customWidth="1"/>
    <col min="2596" max="2596" width="9.7109375" style="450" customWidth="1"/>
    <col min="2597" max="2597" width="10.85546875" style="450" customWidth="1"/>
    <col min="2598" max="2598" width="1.7109375" style="450" customWidth="1"/>
    <col min="2599" max="2816" width="9.140625" style="450"/>
    <col min="2817" max="2817" width="1.7109375" style="450" customWidth="1"/>
    <col min="2818" max="2819" width="3" style="450" customWidth="1"/>
    <col min="2820" max="2820" width="30.42578125" style="450" customWidth="1"/>
    <col min="2821" max="2835" width="8.5703125" style="450" customWidth="1"/>
    <col min="2836" max="2836" width="9.85546875" style="450" customWidth="1"/>
    <col min="2837" max="2851" width="8.7109375" style="450" customWidth="1"/>
    <col min="2852" max="2852" width="9.7109375" style="450" customWidth="1"/>
    <col min="2853" max="2853" width="10.85546875" style="450" customWidth="1"/>
    <col min="2854" max="2854" width="1.7109375" style="450" customWidth="1"/>
    <col min="2855" max="3072" width="9.140625" style="450"/>
    <col min="3073" max="3073" width="1.7109375" style="450" customWidth="1"/>
    <col min="3074" max="3075" width="3" style="450" customWidth="1"/>
    <col min="3076" max="3076" width="30.42578125" style="450" customWidth="1"/>
    <col min="3077" max="3091" width="8.5703125" style="450" customWidth="1"/>
    <col min="3092" max="3092" width="9.85546875" style="450" customWidth="1"/>
    <col min="3093" max="3107" width="8.7109375" style="450" customWidth="1"/>
    <col min="3108" max="3108" width="9.7109375" style="450" customWidth="1"/>
    <col min="3109" max="3109" width="10.85546875" style="450" customWidth="1"/>
    <col min="3110" max="3110" width="1.7109375" style="450" customWidth="1"/>
    <col min="3111" max="3328" width="9.140625" style="450"/>
    <col min="3329" max="3329" width="1.7109375" style="450" customWidth="1"/>
    <col min="3330" max="3331" width="3" style="450" customWidth="1"/>
    <col min="3332" max="3332" width="30.42578125" style="450" customWidth="1"/>
    <col min="3333" max="3347" width="8.5703125" style="450" customWidth="1"/>
    <col min="3348" max="3348" width="9.85546875" style="450" customWidth="1"/>
    <col min="3349" max="3363" width="8.7109375" style="450" customWidth="1"/>
    <col min="3364" max="3364" width="9.7109375" style="450" customWidth="1"/>
    <col min="3365" max="3365" width="10.85546875" style="450" customWidth="1"/>
    <col min="3366" max="3366" width="1.7109375" style="450" customWidth="1"/>
    <col min="3367" max="3584" width="9.140625" style="450"/>
    <col min="3585" max="3585" width="1.7109375" style="450" customWidth="1"/>
    <col min="3586" max="3587" width="3" style="450" customWidth="1"/>
    <col min="3588" max="3588" width="30.42578125" style="450" customWidth="1"/>
    <col min="3589" max="3603" width="8.5703125" style="450" customWidth="1"/>
    <col min="3604" max="3604" width="9.85546875" style="450" customWidth="1"/>
    <col min="3605" max="3619" width="8.7109375" style="450" customWidth="1"/>
    <col min="3620" max="3620" width="9.7109375" style="450" customWidth="1"/>
    <col min="3621" max="3621" width="10.85546875" style="450" customWidth="1"/>
    <col min="3622" max="3622" width="1.7109375" style="450" customWidth="1"/>
    <col min="3623" max="3840" width="9.140625" style="450"/>
    <col min="3841" max="3841" width="1.7109375" style="450" customWidth="1"/>
    <col min="3842" max="3843" width="3" style="450" customWidth="1"/>
    <col min="3844" max="3844" width="30.42578125" style="450" customWidth="1"/>
    <col min="3845" max="3859" width="8.5703125" style="450" customWidth="1"/>
    <col min="3860" max="3860" width="9.85546875" style="450" customWidth="1"/>
    <col min="3861" max="3875" width="8.7109375" style="450" customWidth="1"/>
    <col min="3876" max="3876" width="9.7109375" style="450" customWidth="1"/>
    <col min="3877" max="3877" width="10.85546875" style="450" customWidth="1"/>
    <col min="3878" max="3878" width="1.7109375" style="450" customWidth="1"/>
    <col min="3879" max="4096" width="9.140625" style="450"/>
    <col min="4097" max="4097" width="1.7109375" style="450" customWidth="1"/>
    <col min="4098" max="4099" width="3" style="450" customWidth="1"/>
    <col min="4100" max="4100" width="30.42578125" style="450" customWidth="1"/>
    <col min="4101" max="4115" width="8.5703125" style="450" customWidth="1"/>
    <col min="4116" max="4116" width="9.85546875" style="450" customWidth="1"/>
    <col min="4117" max="4131" width="8.7109375" style="450" customWidth="1"/>
    <col min="4132" max="4132" width="9.7109375" style="450" customWidth="1"/>
    <col min="4133" max="4133" width="10.85546875" style="450" customWidth="1"/>
    <col min="4134" max="4134" width="1.7109375" style="450" customWidth="1"/>
    <col min="4135" max="4352" width="9.140625" style="450"/>
    <col min="4353" max="4353" width="1.7109375" style="450" customWidth="1"/>
    <col min="4354" max="4355" width="3" style="450" customWidth="1"/>
    <col min="4356" max="4356" width="30.42578125" style="450" customWidth="1"/>
    <col min="4357" max="4371" width="8.5703125" style="450" customWidth="1"/>
    <col min="4372" max="4372" width="9.85546875" style="450" customWidth="1"/>
    <col min="4373" max="4387" width="8.7109375" style="450" customWidth="1"/>
    <col min="4388" max="4388" width="9.7109375" style="450" customWidth="1"/>
    <col min="4389" max="4389" width="10.85546875" style="450" customWidth="1"/>
    <col min="4390" max="4390" width="1.7109375" style="450" customWidth="1"/>
    <col min="4391" max="4608" width="9.140625" style="450"/>
    <col min="4609" max="4609" width="1.7109375" style="450" customWidth="1"/>
    <col min="4610" max="4611" width="3" style="450" customWidth="1"/>
    <col min="4612" max="4612" width="30.42578125" style="450" customWidth="1"/>
    <col min="4613" max="4627" width="8.5703125" style="450" customWidth="1"/>
    <col min="4628" max="4628" width="9.85546875" style="450" customWidth="1"/>
    <col min="4629" max="4643" width="8.7109375" style="450" customWidth="1"/>
    <col min="4644" max="4644" width="9.7109375" style="450" customWidth="1"/>
    <col min="4645" max="4645" width="10.85546875" style="450" customWidth="1"/>
    <col min="4646" max="4646" width="1.7109375" style="450" customWidth="1"/>
    <col min="4647" max="4864" width="9.140625" style="450"/>
    <col min="4865" max="4865" width="1.7109375" style="450" customWidth="1"/>
    <col min="4866" max="4867" width="3" style="450" customWidth="1"/>
    <col min="4868" max="4868" width="30.42578125" style="450" customWidth="1"/>
    <col min="4869" max="4883" width="8.5703125" style="450" customWidth="1"/>
    <col min="4884" max="4884" width="9.85546875" style="450" customWidth="1"/>
    <col min="4885" max="4899" width="8.7109375" style="450" customWidth="1"/>
    <col min="4900" max="4900" width="9.7109375" style="450" customWidth="1"/>
    <col min="4901" max="4901" width="10.85546875" style="450" customWidth="1"/>
    <col min="4902" max="4902" width="1.7109375" style="450" customWidth="1"/>
    <col min="4903" max="5120" width="9.140625" style="450"/>
    <col min="5121" max="5121" width="1.7109375" style="450" customWidth="1"/>
    <col min="5122" max="5123" width="3" style="450" customWidth="1"/>
    <col min="5124" max="5124" width="30.42578125" style="450" customWidth="1"/>
    <col min="5125" max="5139" width="8.5703125" style="450" customWidth="1"/>
    <col min="5140" max="5140" width="9.85546875" style="450" customWidth="1"/>
    <col min="5141" max="5155" width="8.7109375" style="450" customWidth="1"/>
    <col min="5156" max="5156" width="9.7109375" style="450" customWidth="1"/>
    <col min="5157" max="5157" width="10.85546875" style="450" customWidth="1"/>
    <col min="5158" max="5158" width="1.7109375" style="450" customWidth="1"/>
    <col min="5159" max="5376" width="9.140625" style="450"/>
    <col min="5377" max="5377" width="1.7109375" style="450" customWidth="1"/>
    <col min="5378" max="5379" width="3" style="450" customWidth="1"/>
    <col min="5380" max="5380" width="30.42578125" style="450" customWidth="1"/>
    <col min="5381" max="5395" width="8.5703125" style="450" customWidth="1"/>
    <col min="5396" max="5396" width="9.85546875" style="450" customWidth="1"/>
    <col min="5397" max="5411" width="8.7109375" style="450" customWidth="1"/>
    <col min="5412" max="5412" width="9.7109375" style="450" customWidth="1"/>
    <col min="5413" max="5413" width="10.85546875" style="450" customWidth="1"/>
    <col min="5414" max="5414" width="1.7109375" style="450" customWidth="1"/>
    <col min="5415" max="5632" width="9.140625" style="450"/>
    <col min="5633" max="5633" width="1.7109375" style="450" customWidth="1"/>
    <col min="5634" max="5635" width="3" style="450" customWidth="1"/>
    <col min="5636" max="5636" width="30.42578125" style="450" customWidth="1"/>
    <col min="5637" max="5651" width="8.5703125" style="450" customWidth="1"/>
    <col min="5652" max="5652" width="9.85546875" style="450" customWidth="1"/>
    <col min="5653" max="5667" width="8.7109375" style="450" customWidth="1"/>
    <col min="5668" max="5668" width="9.7109375" style="450" customWidth="1"/>
    <col min="5669" max="5669" width="10.85546875" style="450" customWidth="1"/>
    <col min="5670" max="5670" width="1.7109375" style="450" customWidth="1"/>
    <col min="5671" max="5888" width="9.140625" style="450"/>
    <col min="5889" max="5889" width="1.7109375" style="450" customWidth="1"/>
    <col min="5890" max="5891" width="3" style="450" customWidth="1"/>
    <col min="5892" max="5892" width="30.42578125" style="450" customWidth="1"/>
    <col min="5893" max="5907" width="8.5703125" style="450" customWidth="1"/>
    <col min="5908" max="5908" width="9.85546875" style="450" customWidth="1"/>
    <col min="5909" max="5923" width="8.7109375" style="450" customWidth="1"/>
    <col min="5924" max="5924" width="9.7109375" style="450" customWidth="1"/>
    <col min="5925" max="5925" width="10.85546875" style="450" customWidth="1"/>
    <col min="5926" max="5926" width="1.7109375" style="450" customWidth="1"/>
    <col min="5927" max="6144" width="9.140625" style="450"/>
    <col min="6145" max="6145" width="1.7109375" style="450" customWidth="1"/>
    <col min="6146" max="6147" width="3" style="450" customWidth="1"/>
    <col min="6148" max="6148" width="30.42578125" style="450" customWidth="1"/>
    <col min="6149" max="6163" width="8.5703125" style="450" customWidth="1"/>
    <col min="6164" max="6164" width="9.85546875" style="450" customWidth="1"/>
    <col min="6165" max="6179" width="8.7109375" style="450" customWidth="1"/>
    <col min="6180" max="6180" width="9.7109375" style="450" customWidth="1"/>
    <col min="6181" max="6181" width="10.85546875" style="450" customWidth="1"/>
    <col min="6182" max="6182" width="1.7109375" style="450" customWidth="1"/>
    <col min="6183" max="6400" width="9.140625" style="450"/>
    <col min="6401" max="6401" width="1.7109375" style="450" customWidth="1"/>
    <col min="6402" max="6403" width="3" style="450" customWidth="1"/>
    <col min="6404" max="6404" width="30.42578125" style="450" customWidth="1"/>
    <col min="6405" max="6419" width="8.5703125" style="450" customWidth="1"/>
    <col min="6420" max="6420" width="9.85546875" style="450" customWidth="1"/>
    <col min="6421" max="6435" width="8.7109375" style="450" customWidth="1"/>
    <col min="6436" max="6436" width="9.7109375" style="450" customWidth="1"/>
    <col min="6437" max="6437" width="10.85546875" style="450" customWidth="1"/>
    <col min="6438" max="6438" width="1.7109375" style="450" customWidth="1"/>
    <col min="6439" max="6656" width="9.140625" style="450"/>
    <col min="6657" max="6657" width="1.7109375" style="450" customWidth="1"/>
    <col min="6658" max="6659" width="3" style="450" customWidth="1"/>
    <col min="6660" max="6660" width="30.42578125" style="450" customWidth="1"/>
    <col min="6661" max="6675" width="8.5703125" style="450" customWidth="1"/>
    <col min="6676" max="6676" width="9.85546875" style="450" customWidth="1"/>
    <col min="6677" max="6691" width="8.7109375" style="450" customWidth="1"/>
    <col min="6692" max="6692" width="9.7109375" style="450" customWidth="1"/>
    <col min="6693" max="6693" width="10.85546875" style="450" customWidth="1"/>
    <col min="6694" max="6694" width="1.7109375" style="450" customWidth="1"/>
    <col min="6695" max="6912" width="9.140625" style="450"/>
    <col min="6913" max="6913" width="1.7109375" style="450" customWidth="1"/>
    <col min="6914" max="6915" width="3" style="450" customWidth="1"/>
    <col min="6916" max="6916" width="30.42578125" style="450" customWidth="1"/>
    <col min="6917" max="6931" width="8.5703125" style="450" customWidth="1"/>
    <col min="6932" max="6932" width="9.85546875" style="450" customWidth="1"/>
    <col min="6933" max="6947" width="8.7109375" style="450" customWidth="1"/>
    <col min="6948" max="6948" width="9.7109375" style="450" customWidth="1"/>
    <col min="6949" max="6949" width="10.85546875" style="450" customWidth="1"/>
    <col min="6950" max="6950" width="1.7109375" style="450" customWidth="1"/>
    <col min="6951" max="7168" width="9.140625" style="450"/>
    <col min="7169" max="7169" width="1.7109375" style="450" customWidth="1"/>
    <col min="7170" max="7171" width="3" style="450" customWidth="1"/>
    <col min="7172" max="7172" width="30.42578125" style="450" customWidth="1"/>
    <col min="7173" max="7187" width="8.5703125" style="450" customWidth="1"/>
    <col min="7188" max="7188" width="9.85546875" style="450" customWidth="1"/>
    <col min="7189" max="7203" width="8.7109375" style="450" customWidth="1"/>
    <col min="7204" max="7204" width="9.7109375" style="450" customWidth="1"/>
    <col min="7205" max="7205" width="10.85546875" style="450" customWidth="1"/>
    <col min="7206" max="7206" width="1.7109375" style="450" customWidth="1"/>
    <col min="7207" max="7424" width="9.140625" style="450"/>
    <col min="7425" max="7425" width="1.7109375" style="450" customWidth="1"/>
    <col min="7426" max="7427" width="3" style="450" customWidth="1"/>
    <col min="7428" max="7428" width="30.42578125" style="450" customWidth="1"/>
    <col min="7429" max="7443" width="8.5703125" style="450" customWidth="1"/>
    <col min="7444" max="7444" width="9.85546875" style="450" customWidth="1"/>
    <col min="7445" max="7459" width="8.7109375" style="450" customWidth="1"/>
    <col min="7460" max="7460" width="9.7109375" style="450" customWidth="1"/>
    <col min="7461" max="7461" width="10.85546875" style="450" customWidth="1"/>
    <col min="7462" max="7462" width="1.7109375" style="450" customWidth="1"/>
    <col min="7463" max="7680" width="9.140625" style="450"/>
    <col min="7681" max="7681" width="1.7109375" style="450" customWidth="1"/>
    <col min="7682" max="7683" width="3" style="450" customWidth="1"/>
    <col min="7684" max="7684" width="30.42578125" style="450" customWidth="1"/>
    <col min="7685" max="7699" width="8.5703125" style="450" customWidth="1"/>
    <col min="7700" max="7700" width="9.85546875" style="450" customWidth="1"/>
    <col min="7701" max="7715" width="8.7109375" style="450" customWidth="1"/>
    <col min="7716" max="7716" width="9.7109375" style="450" customWidth="1"/>
    <col min="7717" max="7717" width="10.85546875" style="450" customWidth="1"/>
    <col min="7718" max="7718" width="1.7109375" style="450" customWidth="1"/>
    <col min="7719" max="7936" width="9.140625" style="450"/>
    <col min="7937" max="7937" width="1.7109375" style="450" customWidth="1"/>
    <col min="7938" max="7939" width="3" style="450" customWidth="1"/>
    <col min="7940" max="7940" width="30.42578125" style="450" customWidth="1"/>
    <col min="7941" max="7955" width="8.5703125" style="450" customWidth="1"/>
    <col min="7956" max="7956" width="9.85546875" style="450" customWidth="1"/>
    <col min="7957" max="7971" width="8.7109375" style="450" customWidth="1"/>
    <col min="7972" max="7972" width="9.7109375" style="450" customWidth="1"/>
    <col min="7973" max="7973" width="10.85546875" style="450" customWidth="1"/>
    <col min="7974" max="7974" width="1.7109375" style="450" customWidth="1"/>
    <col min="7975" max="8192" width="9.140625" style="450"/>
    <col min="8193" max="8193" width="1.7109375" style="450" customWidth="1"/>
    <col min="8194" max="8195" width="3" style="450" customWidth="1"/>
    <col min="8196" max="8196" width="30.42578125" style="450" customWidth="1"/>
    <col min="8197" max="8211" width="8.5703125" style="450" customWidth="1"/>
    <col min="8212" max="8212" width="9.85546875" style="450" customWidth="1"/>
    <col min="8213" max="8227" width="8.7109375" style="450" customWidth="1"/>
    <col min="8228" max="8228" width="9.7109375" style="450" customWidth="1"/>
    <col min="8229" max="8229" width="10.85546875" style="450" customWidth="1"/>
    <col min="8230" max="8230" width="1.7109375" style="450" customWidth="1"/>
    <col min="8231" max="8448" width="9.140625" style="450"/>
    <col min="8449" max="8449" width="1.7109375" style="450" customWidth="1"/>
    <col min="8450" max="8451" width="3" style="450" customWidth="1"/>
    <col min="8452" max="8452" width="30.42578125" style="450" customWidth="1"/>
    <col min="8453" max="8467" width="8.5703125" style="450" customWidth="1"/>
    <col min="8468" max="8468" width="9.85546875" style="450" customWidth="1"/>
    <col min="8469" max="8483" width="8.7109375" style="450" customWidth="1"/>
    <col min="8484" max="8484" width="9.7109375" style="450" customWidth="1"/>
    <col min="8485" max="8485" width="10.85546875" style="450" customWidth="1"/>
    <col min="8486" max="8486" width="1.7109375" style="450" customWidth="1"/>
    <col min="8487" max="8704" width="9.140625" style="450"/>
    <col min="8705" max="8705" width="1.7109375" style="450" customWidth="1"/>
    <col min="8706" max="8707" width="3" style="450" customWidth="1"/>
    <col min="8708" max="8708" width="30.42578125" style="450" customWidth="1"/>
    <col min="8709" max="8723" width="8.5703125" style="450" customWidth="1"/>
    <col min="8724" max="8724" width="9.85546875" style="450" customWidth="1"/>
    <col min="8725" max="8739" width="8.7109375" style="450" customWidth="1"/>
    <col min="8740" max="8740" width="9.7109375" style="450" customWidth="1"/>
    <col min="8741" max="8741" width="10.85546875" style="450" customWidth="1"/>
    <col min="8742" max="8742" width="1.7109375" style="450" customWidth="1"/>
    <col min="8743" max="8960" width="9.140625" style="450"/>
    <col min="8961" max="8961" width="1.7109375" style="450" customWidth="1"/>
    <col min="8962" max="8963" width="3" style="450" customWidth="1"/>
    <col min="8964" max="8964" width="30.42578125" style="450" customWidth="1"/>
    <col min="8965" max="8979" width="8.5703125" style="450" customWidth="1"/>
    <col min="8980" max="8980" width="9.85546875" style="450" customWidth="1"/>
    <col min="8981" max="8995" width="8.7109375" style="450" customWidth="1"/>
    <col min="8996" max="8996" width="9.7109375" style="450" customWidth="1"/>
    <col min="8997" max="8997" width="10.85546875" style="450" customWidth="1"/>
    <col min="8998" max="8998" width="1.7109375" style="450" customWidth="1"/>
    <col min="8999" max="9216" width="9.140625" style="450"/>
    <col min="9217" max="9217" width="1.7109375" style="450" customWidth="1"/>
    <col min="9218" max="9219" width="3" style="450" customWidth="1"/>
    <col min="9220" max="9220" width="30.42578125" style="450" customWidth="1"/>
    <col min="9221" max="9235" width="8.5703125" style="450" customWidth="1"/>
    <col min="9236" max="9236" width="9.85546875" style="450" customWidth="1"/>
    <col min="9237" max="9251" width="8.7109375" style="450" customWidth="1"/>
    <col min="9252" max="9252" width="9.7109375" style="450" customWidth="1"/>
    <col min="9253" max="9253" width="10.85546875" style="450" customWidth="1"/>
    <col min="9254" max="9254" width="1.7109375" style="450" customWidth="1"/>
    <col min="9255" max="9472" width="9.140625" style="450"/>
    <col min="9473" max="9473" width="1.7109375" style="450" customWidth="1"/>
    <col min="9474" max="9475" width="3" style="450" customWidth="1"/>
    <col min="9476" max="9476" width="30.42578125" style="450" customWidth="1"/>
    <col min="9477" max="9491" width="8.5703125" style="450" customWidth="1"/>
    <col min="9492" max="9492" width="9.85546875" style="450" customWidth="1"/>
    <col min="9493" max="9507" width="8.7109375" style="450" customWidth="1"/>
    <col min="9508" max="9508" width="9.7109375" style="450" customWidth="1"/>
    <col min="9509" max="9509" width="10.85546875" style="450" customWidth="1"/>
    <col min="9510" max="9510" width="1.7109375" style="450" customWidth="1"/>
    <col min="9511" max="9728" width="9.140625" style="450"/>
    <col min="9729" max="9729" width="1.7109375" style="450" customWidth="1"/>
    <col min="9730" max="9731" width="3" style="450" customWidth="1"/>
    <col min="9732" max="9732" width="30.42578125" style="450" customWidth="1"/>
    <col min="9733" max="9747" width="8.5703125" style="450" customWidth="1"/>
    <col min="9748" max="9748" width="9.85546875" style="450" customWidth="1"/>
    <col min="9749" max="9763" width="8.7109375" style="450" customWidth="1"/>
    <col min="9764" max="9764" width="9.7109375" style="450" customWidth="1"/>
    <col min="9765" max="9765" width="10.85546875" style="450" customWidth="1"/>
    <col min="9766" max="9766" width="1.7109375" style="450" customWidth="1"/>
    <col min="9767" max="9984" width="9.140625" style="450"/>
    <col min="9985" max="9985" width="1.7109375" style="450" customWidth="1"/>
    <col min="9986" max="9987" width="3" style="450" customWidth="1"/>
    <col min="9988" max="9988" width="30.42578125" style="450" customWidth="1"/>
    <col min="9989" max="10003" width="8.5703125" style="450" customWidth="1"/>
    <col min="10004" max="10004" width="9.85546875" style="450" customWidth="1"/>
    <col min="10005" max="10019" width="8.7109375" style="450" customWidth="1"/>
    <col min="10020" max="10020" width="9.7109375" style="450" customWidth="1"/>
    <col min="10021" max="10021" width="10.85546875" style="450" customWidth="1"/>
    <col min="10022" max="10022" width="1.7109375" style="450" customWidth="1"/>
    <col min="10023" max="10240" width="9.140625" style="450"/>
    <col min="10241" max="10241" width="1.7109375" style="450" customWidth="1"/>
    <col min="10242" max="10243" width="3" style="450" customWidth="1"/>
    <col min="10244" max="10244" width="30.42578125" style="450" customWidth="1"/>
    <col min="10245" max="10259" width="8.5703125" style="450" customWidth="1"/>
    <col min="10260" max="10260" width="9.85546875" style="450" customWidth="1"/>
    <col min="10261" max="10275" width="8.7109375" style="450" customWidth="1"/>
    <col min="10276" max="10276" width="9.7109375" style="450" customWidth="1"/>
    <col min="10277" max="10277" width="10.85546875" style="450" customWidth="1"/>
    <col min="10278" max="10278" width="1.7109375" style="450" customWidth="1"/>
    <col min="10279" max="10496" width="9.140625" style="450"/>
    <col min="10497" max="10497" width="1.7109375" style="450" customWidth="1"/>
    <col min="10498" max="10499" width="3" style="450" customWidth="1"/>
    <col min="10500" max="10500" width="30.42578125" style="450" customWidth="1"/>
    <col min="10501" max="10515" width="8.5703125" style="450" customWidth="1"/>
    <col min="10516" max="10516" width="9.85546875" style="450" customWidth="1"/>
    <col min="10517" max="10531" width="8.7109375" style="450" customWidth="1"/>
    <col min="10532" max="10532" width="9.7109375" style="450" customWidth="1"/>
    <col min="10533" max="10533" width="10.85546875" style="450" customWidth="1"/>
    <col min="10534" max="10534" width="1.7109375" style="450" customWidth="1"/>
    <col min="10535" max="10752" width="9.140625" style="450"/>
    <col min="10753" max="10753" width="1.7109375" style="450" customWidth="1"/>
    <col min="10754" max="10755" width="3" style="450" customWidth="1"/>
    <col min="10756" max="10756" width="30.42578125" style="450" customWidth="1"/>
    <col min="10757" max="10771" width="8.5703125" style="450" customWidth="1"/>
    <col min="10772" max="10772" width="9.85546875" style="450" customWidth="1"/>
    <col min="10773" max="10787" width="8.7109375" style="450" customWidth="1"/>
    <col min="10788" max="10788" width="9.7109375" style="450" customWidth="1"/>
    <col min="10789" max="10789" width="10.85546875" style="450" customWidth="1"/>
    <col min="10790" max="10790" width="1.7109375" style="450" customWidth="1"/>
    <col min="10791" max="11008" width="9.140625" style="450"/>
    <col min="11009" max="11009" width="1.7109375" style="450" customWidth="1"/>
    <col min="11010" max="11011" width="3" style="450" customWidth="1"/>
    <col min="11012" max="11012" width="30.42578125" style="450" customWidth="1"/>
    <col min="11013" max="11027" width="8.5703125" style="450" customWidth="1"/>
    <col min="11028" max="11028" width="9.85546875" style="450" customWidth="1"/>
    <col min="11029" max="11043" width="8.7109375" style="450" customWidth="1"/>
    <col min="11044" max="11044" width="9.7109375" style="450" customWidth="1"/>
    <col min="11045" max="11045" width="10.85546875" style="450" customWidth="1"/>
    <col min="11046" max="11046" width="1.7109375" style="450" customWidth="1"/>
    <col min="11047" max="11264" width="9.140625" style="450"/>
    <col min="11265" max="11265" width="1.7109375" style="450" customWidth="1"/>
    <col min="11266" max="11267" width="3" style="450" customWidth="1"/>
    <col min="11268" max="11268" width="30.42578125" style="450" customWidth="1"/>
    <col min="11269" max="11283" width="8.5703125" style="450" customWidth="1"/>
    <col min="11284" max="11284" width="9.85546875" style="450" customWidth="1"/>
    <col min="11285" max="11299" width="8.7109375" style="450" customWidth="1"/>
    <col min="11300" max="11300" width="9.7109375" style="450" customWidth="1"/>
    <col min="11301" max="11301" width="10.85546875" style="450" customWidth="1"/>
    <col min="11302" max="11302" width="1.7109375" style="450" customWidth="1"/>
    <col min="11303" max="11520" width="9.140625" style="450"/>
    <col min="11521" max="11521" width="1.7109375" style="450" customWidth="1"/>
    <col min="11522" max="11523" width="3" style="450" customWidth="1"/>
    <col min="11524" max="11524" width="30.42578125" style="450" customWidth="1"/>
    <col min="11525" max="11539" width="8.5703125" style="450" customWidth="1"/>
    <col min="11540" max="11540" width="9.85546875" style="450" customWidth="1"/>
    <col min="11541" max="11555" width="8.7109375" style="450" customWidth="1"/>
    <col min="11556" max="11556" width="9.7109375" style="450" customWidth="1"/>
    <col min="11557" max="11557" width="10.85546875" style="450" customWidth="1"/>
    <col min="11558" max="11558" width="1.7109375" style="450" customWidth="1"/>
    <col min="11559" max="11776" width="9.140625" style="450"/>
    <col min="11777" max="11777" width="1.7109375" style="450" customWidth="1"/>
    <col min="11778" max="11779" width="3" style="450" customWidth="1"/>
    <col min="11780" max="11780" width="30.42578125" style="450" customWidth="1"/>
    <col min="11781" max="11795" width="8.5703125" style="450" customWidth="1"/>
    <col min="11796" max="11796" width="9.85546875" style="450" customWidth="1"/>
    <col min="11797" max="11811" width="8.7109375" style="450" customWidth="1"/>
    <col min="11812" max="11812" width="9.7109375" style="450" customWidth="1"/>
    <col min="11813" max="11813" width="10.85546875" style="450" customWidth="1"/>
    <col min="11814" max="11814" width="1.7109375" style="450" customWidth="1"/>
    <col min="11815" max="12032" width="9.140625" style="450"/>
    <col min="12033" max="12033" width="1.7109375" style="450" customWidth="1"/>
    <col min="12034" max="12035" width="3" style="450" customWidth="1"/>
    <col min="12036" max="12036" width="30.42578125" style="450" customWidth="1"/>
    <col min="12037" max="12051" width="8.5703125" style="450" customWidth="1"/>
    <col min="12052" max="12052" width="9.85546875" style="450" customWidth="1"/>
    <col min="12053" max="12067" width="8.7109375" style="450" customWidth="1"/>
    <col min="12068" max="12068" width="9.7109375" style="450" customWidth="1"/>
    <col min="12069" max="12069" width="10.85546875" style="450" customWidth="1"/>
    <col min="12070" max="12070" width="1.7109375" style="450" customWidth="1"/>
    <col min="12071" max="12288" width="9.140625" style="450"/>
    <col min="12289" max="12289" width="1.7109375" style="450" customWidth="1"/>
    <col min="12290" max="12291" width="3" style="450" customWidth="1"/>
    <col min="12292" max="12292" width="30.42578125" style="450" customWidth="1"/>
    <col min="12293" max="12307" width="8.5703125" style="450" customWidth="1"/>
    <col min="12308" max="12308" width="9.85546875" style="450" customWidth="1"/>
    <col min="12309" max="12323" width="8.7109375" style="450" customWidth="1"/>
    <col min="12324" max="12324" width="9.7109375" style="450" customWidth="1"/>
    <col min="12325" max="12325" width="10.85546875" style="450" customWidth="1"/>
    <col min="12326" max="12326" width="1.7109375" style="450" customWidth="1"/>
    <col min="12327" max="12544" width="9.140625" style="450"/>
    <col min="12545" max="12545" width="1.7109375" style="450" customWidth="1"/>
    <col min="12546" max="12547" width="3" style="450" customWidth="1"/>
    <col min="12548" max="12548" width="30.42578125" style="450" customWidth="1"/>
    <col min="12549" max="12563" width="8.5703125" style="450" customWidth="1"/>
    <col min="12564" max="12564" width="9.85546875" style="450" customWidth="1"/>
    <col min="12565" max="12579" width="8.7109375" style="450" customWidth="1"/>
    <col min="12580" max="12580" width="9.7109375" style="450" customWidth="1"/>
    <col min="12581" max="12581" width="10.85546875" style="450" customWidth="1"/>
    <col min="12582" max="12582" width="1.7109375" style="450" customWidth="1"/>
    <col min="12583" max="12800" width="9.140625" style="450"/>
    <col min="12801" max="12801" width="1.7109375" style="450" customWidth="1"/>
    <col min="12802" max="12803" width="3" style="450" customWidth="1"/>
    <col min="12804" max="12804" width="30.42578125" style="450" customWidth="1"/>
    <col min="12805" max="12819" width="8.5703125" style="450" customWidth="1"/>
    <col min="12820" max="12820" width="9.85546875" style="450" customWidth="1"/>
    <col min="12821" max="12835" width="8.7109375" style="450" customWidth="1"/>
    <col min="12836" max="12836" width="9.7109375" style="450" customWidth="1"/>
    <col min="12837" max="12837" width="10.85546875" style="450" customWidth="1"/>
    <col min="12838" max="12838" width="1.7109375" style="450" customWidth="1"/>
    <col min="12839" max="13056" width="9.140625" style="450"/>
    <col min="13057" max="13057" width="1.7109375" style="450" customWidth="1"/>
    <col min="13058" max="13059" width="3" style="450" customWidth="1"/>
    <col min="13060" max="13060" width="30.42578125" style="450" customWidth="1"/>
    <col min="13061" max="13075" width="8.5703125" style="450" customWidth="1"/>
    <col min="13076" max="13076" width="9.85546875" style="450" customWidth="1"/>
    <col min="13077" max="13091" width="8.7109375" style="450" customWidth="1"/>
    <col min="13092" max="13092" width="9.7109375" style="450" customWidth="1"/>
    <col min="13093" max="13093" width="10.85546875" style="450" customWidth="1"/>
    <col min="13094" max="13094" width="1.7109375" style="450" customWidth="1"/>
    <col min="13095" max="13312" width="9.140625" style="450"/>
    <col min="13313" max="13313" width="1.7109375" style="450" customWidth="1"/>
    <col min="13314" max="13315" width="3" style="450" customWidth="1"/>
    <col min="13316" max="13316" width="30.42578125" style="450" customWidth="1"/>
    <col min="13317" max="13331" width="8.5703125" style="450" customWidth="1"/>
    <col min="13332" max="13332" width="9.85546875" style="450" customWidth="1"/>
    <col min="13333" max="13347" width="8.7109375" style="450" customWidth="1"/>
    <col min="13348" max="13348" width="9.7109375" style="450" customWidth="1"/>
    <col min="13349" max="13349" width="10.85546875" style="450" customWidth="1"/>
    <col min="13350" max="13350" width="1.7109375" style="450" customWidth="1"/>
    <col min="13351" max="13568" width="9.140625" style="450"/>
    <col min="13569" max="13569" width="1.7109375" style="450" customWidth="1"/>
    <col min="13570" max="13571" width="3" style="450" customWidth="1"/>
    <col min="13572" max="13572" width="30.42578125" style="450" customWidth="1"/>
    <col min="13573" max="13587" width="8.5703125" style="450" customWidth="1"/>
    <col min="13588" max="13588" width="9.85546875" style="450" customWidth="1"/>
    <col min="13589" max="13603" width="8.7109375" style="450" customWidth="1"/>
    <col min="13604" max="13604" width="9.7109375" style="450" customWidth="1"/>
    <col min="13605" max="13605" width="10.85546875" style="450" customWidth="1"/>
    <col min="13606" max="13606" width="1.7109375" style="450" customWidth="1"/>
    <col min="13607" max="13824" width="9.140625" style="450"/>
    <col min="13825" max="13825" width="1.7109375" style="450" customWidth="1"/>
    <col min="13826" max="13827" width="3" style="450" customWidth="1"/>
    <col min="13828" max="13828" width="30.42578125" style="450" customWidth="1"/>
    <col min="13829" max="13843" width="8.5703125" style="450" customWidth="1"/>
    <col min="13844" max="13844" width="9.85546875" style="450" customWidth="1"/>
    <col min="13845" max="13859" width="8.7109375" style="450" customWidth="1"/>
    <col min="13860" max="13860" width="9.7109375" style="450" customWidth="1"/>
    <col min="13861" max="13861" width="10.85546875" style="450" customWidth="1"/>
    <col min="13862" max="13862" width="1.7109375" style="450" customWidth="1"/>
    <col min="13863" max="14080" width="9.140625" style="450"/>
    <col min="14081" max="14081" width="1.7109375" style="450" customWidth="1"/>
    <col min="14082" max="14083" width="3" style="450" customWidth="1"/>
    <col min="14084" max="14084" width="30.42578125" style="450" customWidth="1"/>
    <col min="14085" max="14099" width="8.5703125" style="450" customWidth="1"/>
    <col min="14100" max="14100" width="9.85546875" style="450" customWidth="1"/>
    <col min="14101" max="14115" width="8.7109375" style="450" customWidth="1"/>
    <col min="14116" max="14116" width="9.7109375" style="450" customWidth="1"/>
    <col min="14117" max="14117" width="10.85546875" style="450" customWidth="1"/>
    <col min="14118" max="14118" width="1.7109375" style="450" customWidth="1"/>
    <col min="14119" max="14336" width="9.140625" style="450"/>
    <col min="14337" max="14337" width="1.7109375" style="450" customWidth="1"/>
    <col min="14338" max="14339" width="3" style="450" customWidth="1"/>
    <col min="14340" max="14340" width="30.42578125" style="450" customWidth="1"/>
    <col min="14341" max="14355" width="8.5703125" style="450" customWidth="1"/>
    <col min="14356" max="14356" width="9.85546875" style="450" customWidth="1"/>
    <col min="14357" max="14371" width="8.7109375" style="450" customWidth="1"/>
    <col min="14372" max="14372" width="9.7109375" style="450" customWidth="1"/>
    <col min="14373" max="14373" width="10.85546875" style="450" customWidth="1"/>
    <col min="14374" max="14374" width="1.7109375" style="450" customWidth="1"/>
    <col min="14375" max="14592" width="9.140625" style="450"/>
    <col min="14593" max="14593" width="1.7109375" style="450" customWidth="1"/>
    <col min="14594" max="14595" width="3" style="450" customWidth="1"/>
    <col min="14596" max="14596" width="30.42578125" style="450" customWidth="1"/>
    <col min="14597" max="14611" width="8.5703125" style="450" customWidth="1"/>
    <col min="14612" max="14612" width="9.85546875" style="450" customWidth="1"/>
    <col min="14613" max="14627" width="8.7109375" style="450" customWidth="1"/>
    <col min="14628" max="14628" width="9.7109375" style="450" customWidth="1"/>
    <col min="14629" max="14629" width="10.85546875" style="450" customWidth="1"/>
    <col min="14630" max="14630" width="1.7109375" style="450" customWidth="1"/>
    <col min="14631" max="14848" width="9.140625" style="450"/>
    <col min="14849" max="14849" width="1.7109375" style="450" customWidth="1"/>
    <col min="14850" max="14851" width="3" style="450" customWidth="1"/>
    <col min="14852" max="14852" width="30.42578125" style="450" customWidth="1"/>
    <col min="14853" max="14867" width="8.5703125" style="450" customWidth="1"/>
    <col min="14868" max="14868" width="9.85546875" style="450" customWidth="1"/>
    <col min="14869" max="14883" width="8.7109375" style="450" customWidth="1"/>
    <col min="14884" max="14884" width="9.7109375" style="450" customWidth="1"/>
    <col min="14885" max="14885" width="10.85546875" style="450" customWidth="1"/>
    <col min="14886" max="14886" width="1.7109375" style="450" customWidth="1"/>
    <col min="14887" max="15104" width="9.140625" style="450"/>
    <col min="15105" max="15105" width="1.7109375" style="450" customWidth="1"/>
    <col min="15106" max="15107" width="3" style="450" customWidth="1"/>
    <col min="15108" max="15108" width="30.42578125" style="450" customWidth="1"/>
    <col min="15109" max="15123" width="8.5703125" style="450" customWidth="1"/>
    <col min="15124" max="15124" width="9.85546875" style="450" customWidth="1"/>
    <col min="15125" max="15139" width="8.7109375" style="450" customWidth="1"/>
    <col min="15140" max="15140" width="9.7109375" style="450" customWidth="1"/>
    <col min="15141" max="15141" width="10.85546875" style="450" customWidth="1"/>
    <col min="15142" max="15142" width="1.7109375" style="450" customWidth="1"/>
    <col min="15143" max="15360" width="9.140625" style="450"/>
    <col min="15361" max="15361" width="1.7109375" style="450" customWidth="1"/>
    <col min="15362" max="15363" width="3" style="450" customWidth="1"/>
    <col min="15364" max="15364" width="30.42578125" style="450" customWidth="1"/>
    <col min="15365" max="15379" width="8.5703125" style="450" customWidth="1"/>
    <col min="15380" max="15380" width="9.85546875" style="450" customWidth="1"/>
    <col min="15381" max="15395" width="8.7109375" style="450" customWidth="1"/>
    <col min="15396" max="15396" width="9.7109375" style="450" customWidth="1"/>
    <col min="15397" max="15397" width="10.85546875" style="450" customWidth="1"/>
    <col min="15398" max="15398" width="1.7109375" style="450" customWidth="1"/>
    <col min="15399" max="15616" width="9.140625" style="450"/>
    <col min="15617" max="15617" width="1.7109375" style="450" customWidth="1"/>
    <col min="15618" max="15619" width="3" style="450" customWidth="1"/>
    <col min="15620" max="15620" width="30.42578125" style="450" customWidth="1"/>
    <col min="15621" max="15635" width="8.5703125" style="450" customWidth="1"/>
    <col min="15636" max="15636" width="9.85546875" style="450" customWidth="1"/>
    <col min="15637" max="15651" width="8.7109375" style="450" customWidth="1"/>
    <col min="15652" max="15652" width="9.7109375" style="450" customWidth="1"/>
    <col min="15653" max="15653" width="10.85546875" style="450" customWidth="1"/>
    <col min="15654" max="15654" width="1.7109375" style="450" customWidth="1"/>
    <col min="15655" max="15872" width="9.140625" style="450"/>
    <col min="15873" max="15873" width="1.7109375" style="450" customWidth="1"/>
    <col min="15874" max="15875" width="3" style="450" customWidth="1"/>
    <col min="15876" max="15876" width="30.42578125" style="450" customWidth="1"/>
    <col min="15877" max="15891" width="8.5703125" style="450" customWidth="1"/>
    <col min="15892" max="15892" width="9.85546875" style="450" customWidth="1"/>
    <col min="15893" max="15907" width="8.7109375" style="450" customWidth="1"/>
    <col min="15908" max="15908" width="9.7109375" style="450" customWidth="1"/>
    <col min="15909" max="15909" width="10.85546875" style="450" customWidth="1"/>
    <col min="15910" max="15910" width="1.7109375" style="450" customWidth="1"/>
    <col min="15911" max="16128" width="9.140625" style="450"/>
    <col min="16129" max="16129" width="1.7109375" style="450" customWidth="1"/>
    <col min="16130" max="16131" width="3" style="450" customWidth="1"/>
    <col min="16132" max="16132" width="30.42578125" style="450" customWidth="1"/>
    <col min="16133" max="16147" width="8.5703125" style="450" customWidth="1"/>
    <col min="16148" max="16148" width="9.85546875" style="450" customWidth="1"/>
    <col min="16149" max="16163" width="8.7109375" style="450" customWidth="1"/>
    <col min="16164" max="16164" width="9.7109375" style="450" customWidth="1"/>
    <col min="16165" max="16165" width="10.85546875" style="450" customWidth="1"/>
    <col min="16166" max="16166" width="1.7109375" style="450" customWidth="1"/>
    <col min="16167" max="16384" width="9.140625" style="450"/>
  </cols>
  <sheetData>
    <row r="1" spans="2:38">
      <c r="B1" s="756" t="s">
        <v>1332</v>
      </c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  <c r="P1" s="757"/>
      <c r="Q1" s="757"/>
      <c r="R1" s="757"/>
      <c r="S1" s="757"/>
      <c r="T1" s="757"/>
      <c r="U1" s="757"/>
      <c r="V1" s="757"/>
      <c r="W1" s="757"/>
      <c r="X1" s="757"/>
      <c r="Y1" s="757"/>
      <c r="Z1" s="757"/>
      <c r="AA1" s="757"/>
      <c r="AB1" s="757"/>
      <c r="AC1" s="757"/>
      <c r="AD1" s="757"/>
      <c r="AE1" s="757"/>
      <c r="AF1" s="757"/>
      <c r="AG1" s="757"/>
      <c r="AH1" s="757"/>
      <c r="AI1" s="757"/>
      <c r="AJ1" s="757"/>
      <c r="AK1" s="757"/>
      <c r="AL1" s="459"/>
    </row>
    <row r="2" spans="2:38" s="460" customFormat="1" ht="19.5">
      <c r="B2" s="758" t="s">
        <v>1333</v>
      </c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  <c r="Z2" s="759"/>
      <c r="AA2" s="759"/>
      <c r="AB2" s="759"/>
      <c r="AC2" s="759"/>
      <c r="AD2" s="759"/>
      <c r="AE2" s="759"/>
      <c r="AF2" s="759"/>
      <c r="AG2" s="759"/>
      <c r="AH2" s="759"/>
      <c r="AI2" s="759"/>
      <c r="AJ2" s="759"/>
      <c r="AK2" s="759"/>
      <c r="AL2" s="451"/>
    </row>
    <row r="3" spans="2:38">
      <c r="AK3" s="459" t="s">
        <v>1334</v>
      </c>
      <c r="AL3" s="459"/>
    </row>
    <row r="4" spans="2:38" s="468" customFormat="1">
      <c r="B4" s="461"/>
      <c r="C4" s="462"/>
      <c r="D4" s="463" t="s">
        <v>1335</v>
      </c>
      <c r="E4" s="464">
        <v>31</v>
      </c>
      <c r="F4" s="464">
        <f t="shared" ref="F4:AI4" si="0">E4+1</f>
        <v>32</v>
      </c>
      <c r="G4" s="464">
        <f t="shared" si="0"/>
        <v>33</v>
      </c>
      <c r="H4" s="464">
        <f t="shared" si="0"/>
        <v>34</v>
      </c>
      <c r="I4" s="464">
        <f t="shared" si="0"/>
        <v>35</v>
      </c>
      <c r="J4" s="464">
        <f t="shared" si="0"/>
        <v>36</v>
      </c>
      <c r="K4" s="464">
        <f t="shared" si="0"/>
        <v>37</v>
      </c>
      <c r="L4" s="464">
        <f t="shared" si="0"/>
        <v>38</v>
      </c>
      <c r="M4" s="464">
        <f t="shared" si="0"/>
        <v>39</v>
      </c>
      <c r="N4" s="464">
        <f t="shared" si="0"/>
        <v>40</v>
      </c>
      <c r="O4" s="464">
        <f>N4+1</f>
        <v>41</v>
      </c>
      <c r="P4" s="464">
        <f t="shared" si="0"/>
        <v>42</v>
      </c>
      <c r="Q4" s="464">
        <f t="shared" si="0"/>
        <v>43</v>
      </c>
      <c r="R4" s="464">
        <f t="shared" si="0"/>
        <v>44</v>
      </c>
      <c r="S4" s="464">
        <f t="shared" si="0"/>
        <v>45</v>
      </c>
      <c r="T4" s="465" t="s">
        <v>1336</v>
      </c>
      <c r="U4" s="466">
        <f>S4+1</f>
        <v>46</v>
      </c>
      <c r="V4" s="466">
        <f t="shared" si="0"/>
        <v>47</v>
      </c>
      <c r="W4" s="466">
        <f t="shared" si="0"/>
        <v>48</v>
      </c>
      <c r="X4" s="466">
        <f t="shared" si="0"/>
        <v>49</v>
      </c>
      <c r="Y4" s="466">
        <f t="shared" si="0"/>
        <v>50</v>
      </c>
      <c r="Z4" s="466">
        <f>Y4+1</f>
        <v>51</v>
      </c>
      <c r="AA4" s="466">
        <f t="shared" si="0"/>
        <v>52</v>
      </c>
      <c r="AB4" s="466">
        <f t="shared" si="0"/>
        <v>53</v>
      </c>
      <c r="AC4" s="466">
        <f t="shared" si="0"/>
        <v>54</v>
      </c>
      <c r="AD4" s="466">
        <f t="shared" si="0"/>
        <v>55</v>
      </c>
      <c r="AE4" s="466">
        <f t="shared" si="0"/>
        <v>56</v>
      </c>
      <c r="AF4" s="466">
        <f t="shared" si="0"/>
        <v>57</v>
      </c>
      <c r="AG4" s="466">
        <f t="shared" si="0"/>
        <v>58</v>
      </c>
      <c r="AH4" s="466">
        <f t="shared" si="0"/>
        <v>59</v>
      </c>
      <c r="AI4" s="466">
        <f t="shared" si="0"/>
        <v>60</v>
      </c>
      <c r="AJ4" s="465" t="s">
        <v>1337</v>
      </c>
      <c r="AK4" s="465"/>
      <c r="AL4" s="467"/>
    </row>
    <row r="5" spans="2:38" s="468" customFormat="1">
      <c r="B5" s="469" t="s">
        <v>1338</v>
      </c>
      <c r="C5" s="470"/>
      <c r="D5" s="471"/>
      <c r="E5" s="465">
        <v>1</v>
      </c>
      <c r="F5" s="465">
        <v>2</v>
      </c>
      <c r="G5" s="465">
        <v>3</v>
      </c>
      <c r="H5" s="465">
        <v>4</v>
      </c>
      <c r="I5" s="465">
        <v>5</v>
      </c>
      <c r="J5" s="465">
        <v>6</v>
      </c>
      <c r="K5" s="465">
        <v>7</v>
      </c>
      <c r="L5" s="465">
        <v>8</v>
      </c>
      <c r="M5" s="465">
        <v>9</v>
      </c>
      <c r="N5" s="465">
        <v>10</v>
      </c>
      <c r="O5" s="465">
        <v>11</v>
      </c>
      <c r="P5" s="465">
        <v>12</v>
      </c>
      <c r="Q5" s="465">
        <v>13</v>
      </c>
      <c r="R5" s="465">
        <v>14</v>
      </c>
      <c r="S5" s="465">
        <v>15</v>
      </c>
      <c r="T5" s="472" t="s">
        <v>1339</v>
      </c>
      <c r="U5" s="473">
        <v>16</v>
      </c>
      <c r="V5" s="473">
        <v>17</v>
      </c>
      <c r="W5" s="473">
        <v>18</v>
      </c>
      <c r="X5" s="473">
        <v>19</v>
      </c>
      <c r="Y5" s="473">
        <v>20</v>
      </c>
      <c r="Z5" s="473">
        <v>21</v>
      </c>
      <c r="AA5" s="473">
        <v>22</v>
      </c>
      <c r="AB5" s="473">
        <v>23</v>
      </c>
      <c r="AC5" s="473">
        <v>24</v>
      </c>
      <c r="AD5" s="473">
        <v>25</v>
      </c>
      <c r="AE5" s="473">
        <v>26</v>
      </c>
      <c r="AF5" s="473">
        <v>27</v>
      </c>
      <c r="AG5" s="473">
        <v>28</v>
      </c>
      <c r="AH5" s="473">
        <v>29</v>
      </c>
      <c r="AI5" s="473">
        <v>30</v>
      </c>
      <c r="AJ5" s="472" t="s">
        <v>1339</v>
      </c>
      <c r="AK5" s="472" t="s">
        <v>1340</v>
      </c>
      <c r="AL5" s="467"/>
    </row>
    <row r="6" spans="2:38" ht="13.5">
      <c r="B6" s="474" t="s">
        <v>1341</v>
      </c>
      <c r="C6" s="475"/>
      <c r="D6" s="476"/>
      <c r="E6" s="477">
        <f>+E17+E34+E46+E50+E63</f>
        <v>0</v>
      </c>
      <c r="F6" s="477">
        <f t="shared" ref="F6:S6" si="1">+F17+F34+F46+F50+F63</f>
        <v>0</v>
      </c>
      <c r="G6" s="477">
        <f t="shared" si="1"/>
        <v>0</v>
      </c>
      <c r="H6" s="477">
        <f t="shared" si="1"/>
        <v>0</v>
      </c>
      <c r="I6" s="477">
        <f t="shared" si="1"/>
        <v>0</v>
      </c>
      <c r="J6" s="477">
        <f t="shared" si="1"/>
        <v>0</v>
      </c>
      <c r="K6" s="477">
        <f t="shared" si="1"/>
        <v>0</v>
      </c>
      <c r="L6" s="477">
        <f t="shared" si="1"/>
        <v>0</v>
      </c>
      <c r="M6" s="477">
        <f t="shared" si="1"/>
        <v>0</v>
      </c>
      <c r="N6" s="477">
        <f t="shared" si="1"/>
        <v>0</v>
      </c>
      <c r="O6" s="477">
        <f t="shared" si="1"/>
        <v>0</v>
      </c>
      <c r="P6" s="477">
        <f t="shared" si="1"/>
        <v>0</v>
      </c>
      <c r="Q6" s="477">
        <f t="shared" si="1"/>
        <v>0</v>
      </c>
      <c r="R6" s="477">
        <f t="shared" si="1"/>
        <v>0</v>
      </c>
      <c r="S6" s="477">
        <f t="shared" si="1"/>
        <v>0</v>
      </c>
      <c r="T6" s="477">
        <f>SUM(E6:S6)</f>
        <v>0</v>
      </c>
      <c r="U6" s="477">
        <f>+U17+U34+U46+U50+U63</f>
        <v>0</v>
      </c>
      <c r="V6" s="477">
        <f t="shared" ref="V6:AI6" si="2">+V17+V34+V46+V50+V63</f>
        <v>0</v>
      </c>
      <c r="W6" s="477">
        <f t="shared" si="2"/>
        <v>0</v>
      </c>
      <c r="X6" s="477">
        <f t="shared" si="2"/>
        <v>0</v>
      </c>
      <c r="Y6" s="477">
        <f t="shared" si="2"/>
        <v>0</v>
      </c>
      <c r="Z6" s="477">
        <f t="shared" si="2"/>
        <v>0</v>
      </c>
      <c r="AA6" s="477">
        <f t="shared" si="2"/>
        <v>0</v>
      </c>
      <c r="AB6" s="477">
        <f t="shared" si="2"/>
        <v>0</v>
      </c>
      <c r="AC6" s="477">
        <f t="shared" si="2"/>
        <v>0</v>
      </c>
      <c r="AD6" s="477">
        <f t="shared" si="2"/>
        <v>0</v>
      </c>
      <c r="AE6" s="477">
        <f t="shared" si="2"/>
        <v>0</v>
      </c>
      <c r="AF6" s="477">
        <f t="shared" si="2"/>
        <v>0</v>
      </c>
      <c r="AG6" s="477">
        <f t="shared" si="2"/>
        <v>0</v>
      </c>
      <c r="AH6" s="477">
        <f t="shared" si="2"/>
        <v>0</v>
      </c>
      <c r="AI6" s="477">
        <f t="shared" si="2"/>
        <v>0</v>
      </c>
      <c r="AJ6" s="477">
        <f>SUM(U6:AI6)</f>
        <v>0</v>
      </c>
      <c r="AK6" s="477">
        <f>+T6+AJ6</f>
        <v>0</v>
      </c>
      <c r="AL6" s="478"/>
    </row>
    <row r="7" spans="2:38" ht="13.5">
      <c r="B7" s="479"/>
      <c r="C7" s="480" t="s">
        <v>1342</v>
      </c>
      <c r="D7" s="481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3"/>
      <c r="U7" s="484"/>
      <c r="V7" s="484"/>
      <c r="W7" s="484"/>
      <c r="X7" s="484"/>
      <c r="Y7" s="484"/>
      <c r="Z7" s="484"/>
      <c r="AA7" s="484"/>
      <c r="AB7" s="484"/>
      <c r="AC7" s="484"/>
      <c r="AD7" s="484"/>
      <c r="AE7" s="484"/>
      <c r="AF7" s="484"/>
      <c r="AG7" s="484"/>
      <c r="AH7" s="484"/>
      <c r="AI7" s="484"/>
      <c r="AJ7" s="483"/>
      <c r="AK7" s="482"/>
      <c r="AL7" s="478"/>
    </row>
    <row r="8" spans="2:38" ht="13.5">
      <c r="B8" s="485"/>
      <c r="C8" s="485"/>
      <c r="D8" s="486" t="s">
        <v>1343</v>
      </c>
      <c r="E8" s="487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88">
        <f>SUM(E8:S8)</f>
        <v>0</v>
      </c>
      <c r="U8" s="487"/>
      <c r="V8" s="487"/>
      <c r="W8" s="487"/>
      <c r="X8" s="487"/>
      <c r="Y8" s="487"/>
      <c r="Z8" s="487"/>
      <c r="AA8" s="487"/>
      <c r="AB8" s="487"/>
      <c r="AC8" s="487"/>
      <c r="AD8" s="487"/>
      <c r="AE8" s="487"/>
      <c r="AF8" s="487"/>
      <c r="AG8" s="487"/>
      <c r="AH8" s="487"/>
      <c r="AI8" s="487"/>
      <c r="AJ8" s="488">
        <f>SUM(U8:AI8)</f>
        <v>0</v>
      </c>
      <c r="AK8" s="488">
        <f>+T8+AJ8</f>
        <v>0</v>
      </c>
      <c r="AL8" s="478"/>
    </row>
    <row r="9" spans="2:38" ht="13.5">
      <c r="B9" s="485"/>
      <c r="C9" s="485"/>
      <c r="D9" s="489" t="s">
        <v>1344</v>
      </c>
      <c r="E9" s="490"/>
      <c r="F9" s="490"/>
      <c r="G9" s="490"/>
      <c r="H9" s="490"/>
      <c r="I9" s="490"/>
      <c r="J9" s="490"/>
      <c r="K9" s="490"/>
      <c r="L9" s="490"/>
      <c r="M9" s="490"/>
      <c r="N9" s="490"/>
      <c r="O9" s="490"/>
      <c r="P9" s="490"/>
      <c r="Q9" s="490"/>
      <c r="R9" s="490"/>
      <c r="S9" s="490"/>
      <c r="T9" s="491">
        <f>SUM(E9:S9)</f>
        <v>0</v>
      </c>
      <c r="U9" s="490"/>
      <c r="V9" s="490"/>
      <c r="W9" s="490"/>
      <c r="X9" s="490"/>
      <c r="Y9" s="490"/>
      <c r="Z9" s="490"/>
      <c r="AA9" s="490"/>
      <c r="AB9" s="490"/>
      <c r="AC9" s="490"/>
      <c r="AD9" s="490"/>
      <c r="AE9" s="490"/>
      <c r="AF9" s="490"/>
      <c r="AG9" s="490"/>
      <c r="AH9" s="490"/>
      <c r="AI9" s="490"/>
      <c r="AJ9" s="491">
        <f>SUM(U9:AI9)</f>
        <v>0</v>
      </c>
      <c r="AK9" s="492">
        <f t="shared" ref="AK9:AK72" si="3">+T9+AJ9</f>
        <v>0</v>
      </c>
      <c r="AL9" s="478"/>
    </row>
    <row r="10" spans="2:38" ht="13.5">
      <c r="B10" s="485"/>
      <c r="C10" s="485"/>
      <c r="D10" s="489" t="s">
        <v>1345</v>
      </c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0"/>
      <c r="T10" s="491">
        <f t="shared" ref="T10:T16" si="4">SUM(E10:S10)</f>
        <v>0</v>
      </c>
      <c r="U10" s="490"/>
      <c r="V10" s="490"/>
      <c r="W10" s="490"/>
      <c r="X10" s="490"/>
      <c r="Y10" s="490"/>
      <c r="Z10" s="490"/>
      <c r="AA10" s="490"/>
      <c r="AB10" s="490"/>
      <c r="AC10" s="490"/>
      <c r="AD10" s="490"/>
      <c r="AE10" s="490"/>
      <c r="AF10" s="490"/>
      <c r="AG10" s="490"/>
      <c r="AH10" s="490"/>
      <c r="AI10" s="490"/>
      <c r="AJ10" s="491">
        <f t="shared" ref="AJ10:AJ16" si="5">SUM(U10:AI10)</f>
        <v>0</v>
      </c>
      <c r="AK10" s="492">
        <f t="shared" si="3"/>
        <v>0</v>
      </c>
      <c r="AL10" s="478"/>
    </row>
    <row r="11" spans="2:38" ht="13.5">
      <c r="B11" s="485"/>
      <c r="C11" s="485"/>
      <c r="D11" s="489" t="s">
        <v>1346</v>
      </c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1">
        <f t="shared" si="4"/>
        <v>0</v>
      </c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90"/>
      <c r="AH11" s="490"/>
      <c r="AI11" s="490"/>
      <c r="AJ11" s="491">
        <f t="shared" si="5"/>
        <v>0</v>
      </c>
      <c r="AK11" s="492">
        <f t="shared" si="3"/>
        <v>0</v>
      </c>
      <c r="AL11" s="478"/>
    </row>
    <row r="12" spans="2:38" ht="13.5">
      <c r="B12" s="485"/>
      <c r="C12" s="485"/>
      <c r="D12" s="489" t="s">
        <v>1347</v>
      </c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0"/>
      <c r="T12" s="491">
        <f t="shared" si="4"/>
        <v>0</v>
      </c>
      <c r="U12" s="490"/>
      <c r="V12" s="490"/>
      <c r="W12" s="490"/>
      <c r="X12" s="490"/>
      <c r="Y12" s="490"/>
      <c r="Z12" s="490"/>
      <c r="AA12" s="490"/>
      <c r="AB12" s="490"/>
      <c r="AC12" s="490"/>
      <c r="AD12" s="490"/>
      <c r="AE12" s="490"/>
      <c r="AF12" s="490"/>
      <c r="AG12" s="490"/>
      <c r="AH12" s="490"/>
      <c r="AI12" s="490"/>
      <c r="AJ12" s="491">
        <f t="shared" si="5"/>
        <v>0</v>
      </c>
      <c r="AK12" s="492">
        <f t="shared" si="3"/>
        <v>0</v>
      </c>
      <c r="AL12" s="478"/>
    </row>
    <row r="13" spans="2:38" ht="13.5">
      <c r="B13" s="485"/>
      <c r="C13" s="485"/>
      <c r="D13" s="489" t="s">
        <v>1348</v>
      </c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1">
        <f t="shared" si="4"/>
        <v>0</v>
      </c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0"/>
      <c r="AF13" s="490"/>
      <c r="AG13" s="490"/>
      <c r="AH13" s="490"/>
      <c r="AI13" s="490"/>
      <c r="AJ13" s="491">
        <f t="shared" si="5"/>
        <v>0</v>
      </c>
      <c r="AK13" s="492">
        <f t="shared" si="3"/>
        <v>0</v>
      </c>
      <c r="AL13" s="478"/>
    </row>
    <row r="14" spans="2:38" ht="13.5">
      <c r="B14" s="485"/>
      <c r="C14" s="485"/>
      <c r="D14" s="489" t="s">
        <v>1349</v>
      </c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491">
        <f t="shared" si="4"/>
        <v>0</v>
      </c>
      <c r="U14" s="490"/>
      <c r="V14" s="490"/>
      <c r="W14" s="490"/>
      <c r="X14" s="490"/>
      <c r="Y14" s="490"/>
      <c r="Z14" s="490"/>
      <c r="AA14" s="490"/>
      <c r="AB14" s="490"/>
      <c r="AC14" s="490"/>
      <c r="AD14" s="490"/>
      <c r="AE14" s="490"/>
      <c r="AF14" s="490"/>
      <c r="AG14" s="490"/>
      <c r="AH14" s="490"/>
      <c r="AI14" s="490"/>
      <c r="AJ14" s="491">
        <f t="shared" si="5"/>
        <v>0</v>
      </c>
      <c r="AK14" s="492">
        <f t="shared" si="3"/>
        <v>0</v>
      </c>
      <c r="AL14" s="478"/>
    </row>
    <row r="15" spans="2:38" ht="13.5">
      <c r="B15" s="485"/>
      <c r="C15" s="485"/>
      <c r="D15" s="489" t="s">
        <v>1350</v>
      </c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1">
        <f t="shared" si="4"/>
        <v>0</v>
      </c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0"/>
      <c r="AJ15" s="491">
        <f t="shared" si="5"/>
        <v>0</v>
      </c>
      <c r="AK15" s="492">
        <f t="shared" si="3"/>
        <v>0</v>
      </c>
      <c r="AL15" s="478"/>
    </row>
    <row r="16" spans="2:38" ht="13.5">
      <c r="B16" s="485"/>
      <c r="C16" s="485"/>
      <c r="D16" s="493" t="s">
        <v>1351</v>
      </c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1">
        <f t="shared" si="4"/>
        <v>0</v>
      </c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  <c r="AJ16" s="491">
        <f t="shared" si="5"/>
        <v>0</v>
      </c>
      <c r="AK16" s="492">
        <f t="shared" si="3"/>
        <v>0</v>
      </c>
      <c r="AL16" s="478"/>
    </row>
    <row r="17" spans="2:38" ht="13.5">
      <c r="B17" s="485"/>
      <c r="C17" s="495"/>
      <c r="D17" s="496" t="s">
        <v>1352</v>
      </c>
      <c r="E17" s="497">
        <f>SUM(E8:E16)</f>
        <v>0</v>
      </c>
      <c r="F17" s="497">
        <f t="shared" ref="F17:T17" si="6">SUM(F8:F16)</f>
        <v>0</v>
      </c>
      <c r="G17" s="497">
        <f t="shared" si="6"/>
        <v>0</v>
      </c>
      <c r="H17" s="497">
        <f t="shared" si="6"/>
        <v>0</v>
      </c>
      <c r="I17" s="497">
        <f t="shared" si="6"/>
        <v>0</v>
      </c>
      <c r="J17" s="497">
        <f t="shared" si="6"/>
        <v>0</v>
      </c>
      <c r="K17" s="497">
        <f>SUM(K8:K16)</f>
        <v>0</v>
      </c>
      <c r="L17" s="497">
        <f t="shared" si="6"/>
        <v>0</v>
      </c>
      <c r="M17" s="497">
        <f t="shared" si="6"/>
        <v>0</v>
      </c>
      <c r="N17" s="497">
        <f t="shared" si="6"/>
        <v>0</v>
      </c>
      <c r="O17" s="497">
        <f t="shared" si="6"/>
        <v>0</v>
      </c>
      <c r="P17" s="497">
        <f t="shared" si="6"/>
        <v>0</v>
      </c>
      <c r="Q17" s="497">
        <f t="shared" si="6"/>
        <v>0</v>
      </c>
      <c r="R17" s="497">
        <f t="shared" si="6"/>
        <v>0</v>
      </c>
      <c r="S17" s="497">
        <f t="shared" si="6"/>
        <v>0</v>
      </c>
      <c r="T17" s="497">
        <f t="shared" si="6"/>
        <v>0</v>
      </c>
      <c r="U17" s="497">
        <f t="shared" ref="U17:AJ17" si="7">SUM(U8:U16)</f>
        <v>0</v>
      </c>
      <c r="V17" s="497">
        <f t="shared" si="7"/>
        <v>0</v>
      </c>
      <c r="W17" s="497">
        <f t="shared" si="7"/>
        <v>0</v>
      </c>
      <c r="X17" s="497">
        <f t="shared" si="7"/>
        <v>0</v>
      </c>
      <c r="Y17" s="497">
        <f t="shared" si="7"/>
        <v>0</v>
      </c>
      <c r="Z17" s="497">
        <f t="shared" si="7"/>
        <v>0</v>
      </c>
      <c r="AA17" s="497">
        <f t="shared" si="7"/>
        <v>0</v>
      </c>
      <c r="AB17" s="497">
        <f t="shared" si="7"/>
        <v>0</v>
      </c>
      <c r="AC17" s="497">
        <f t="shared" si="7"/>
        <v>0</v>
      </c>
      <c r="AD17" s="497">
        <f t="shared" si="7"/>
        <v>0</v>
      </c>
      <c r="AE17" s="497">
        <f t="shared" si="7"/>
        <v>0</v>
      </c>
      <c r="AF17" s="497">
        <f t="shared" si="7"/>
        <v>0</v>
      </c>
      <c r="AG17" s="497">
        <f t="shared" si="7"/>
        <v>0</v>
      </c>
      <c r="AH17" s="497">
        <f t="shared" si="7"/>
        <v>0</v>
      </c>
      <c r="AI17" s="497">
        <f t="shared" si="7"/>
        <v>0</v>
      </c>
      <c r="AJ17" s="497">
        <f t="shared" si="7"/>
        <v>0</v>
      </c>
      <c r="AK17" s="498">
        <f t="shared" si="3"/>
        <v>0</v>
      </c>
      <c r="AL17" s="478"/>
    </row>
    <row r="18" spans="2:38" ht="13.5">
      <c r="B18" s="479"/>
      <c r="C18" s="480" t="s">
        <v>1353</v>
      </c>
      <c r="D18" s="481"/>
      <c r="E18" s="482"/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3"/>
      <c r="U18" s="483"/>
      <c r="V18" s="483"/>
      <c r="W18" s="483"/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3"/>
      <c r="AI18" s="483"/>
      <c r="AJ18" s="483"/>
      <c r="AK18" s="499"/>
      <c r="AL18" s="478"/>
    </row>
    <row r="19" spans="2:38" ht="13.5">
      <c r="B19" s="485"/>
      <c r="C19" s="485"/>
      <c r="D19" s="486" t="s">
        <v>1354</v>
      </c>
      <c r="E19" s="487"/>
      <c r="F19" s="487"/>
      <c r="G19" s="487"/>
      <c r="H19" s="487"/>
      <c r="I19" s="487"/>
      <c r="J19" s="487"/>
      <c r="K19" s="487"/>
      <c r="L19" s="487"/>
      <c r="M19" s="487"/>
      <c r="N19" s="487"/>
      <c r="O19" s="487"/>
      <c r="P19" s="487"/>
      <c r="Q19" s="487"/>
      <c r="R19" s="487"/>
      <c r="S19" s="487"/>
      <c r="T19" s="488">
        <f>SUM(E19:S19)</f>
        <v>0</v>
      </c>
      <c r="U19" s="487"/>
      <c r="V19" s="487"/>
      <c r="W19" s="487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  <c r="AH19" s="487"/>
      <c r="AI19" s="487"/>
      <c r="AJ19" s="488">
        <f>SUM(U19:AI19)</f>
        <v>0</v>
      </c>
      <c r="AK19" s="488">
        <f t="shared" si="3"/>
        <v>0</v>
      </c>
      <c r="AL19" s="478"/>
    </row>
    <row r="20" spans="2:38" ht="13.5">
      <c r="B20" s="485"/>
      <c r="C20" s="485"/>
      <c r="D20" s="489" t="s">
        <v>1355</v>
      </c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1">
        <f t="shared" ref="T20:T33" si="8">SUM(E20:S20)</f>
        <v>0</v>
      </c>
      <c r="U20" s="490"/>
      <c r="V20" s="490"/>
      <c r="W20" s="490"/>
      <c r="X20" s="490"/>
      <c r="Y20" s="490"/>
      <c r="Z20" s="490"/>
      <c r="AA20" s="490"/>
      <c r="AB20" s="490"/>
      <c r="AC20" s="490"/>
      <c r="AD20" s="490"/>
      <c r="AE20" s="490"/>
      <c r="AF20" s="490"/>
      <c r="AG20" s="490"/>
      <c r="AH20" s="490"/>
      <c r="AI20" s="490"/>
      <c r="AJ20" s="491">
        <f t="shared" ref="AJ20:AJ33" si="9">SUM(U20:AI20)</f>
        <v>0</v>
      </c>
      <c r="AK20" s="492">
        <f t="shared" si="3"/>
        <v>0</v>
      </c>
      <c r="AL20" s="478"/>
    </row>
    <row r="21" spans="2:38" ht="13.5">
      <c r="B21" s="485"/>
      <c r="C21" s="485"/>
      <c r="D21" s="489" t="s">
        <v>1356</v>
      </c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1">
        <f t="shared" si="8"/>
        <v>0</v>
      </c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0"/>
      <c r="AG21" s="490"/>
      <c r="AH21" s="490"/>
      <c r="AI21" s="490"/>
      <c r="AJ21" s="491">
        <f t="shared" si="9"/>
        <v>0</v>
      </c>
      <c r="AK21" s="492">
        <f t="shared" si="3"/>
        <v>0</v>
      </c>
      <c r="AL21" s="478"/>
    </row>
    <row r="22" spans="2:38" ht="13.5">
      <c r="B22" s="485"/>
      <c r="C22" s="485"/>
      <c r="D22" s="489" t="s">
        <v>1357</v>
      </c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1">
        <f t="shared" si="8"/>
        <v>0</v>
      </c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1">
        <f t="shared" si="9"/>
        <v>0</v>
      </c>
      <c r="AK22" s="492">
        <f t="shared" si="3"/>
        <v>0</v>
      </c>
      <c r="AL22" s="478"/>
    </row>
    <row r="23" spans="2:38" ht="13.5">
      <c r="B23" s="485"/>
      <c r="C23" s="485"/>
      <c r="D23" s="489" t="s">
        <v>1358</v>
      </c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1">
        <f t="shared" si="8"/>
        <v>0</v>
      </c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1">
        <f t="shared" si="9"/>
        <v>0</v>
      </c>
      <c r="AK23" s="492">
        <f t="shared" si="3"/>
        <v>0</v>
      </c>
      <c r="AL23" s="478"/>
    </row>
    <row r="24" spans="2:38" ht="13.5">
      <c r="B24" s="485"/>
      <c r="C24" s="485"/>
      <c r="D24" s="489" t="s">
        <v>1359</v>
      </c>
      <c r="E24" s="490"/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1">
        <f t="shared" si="8"/>
        <v>0</v>
      </c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0"/>
      <c r="AJ24" s="491">
        <f t="shared" si="9"/>
        <v>0</v>
      </c>
      <c r="AK24" s="492">
        <f t="shared" si="3"/>
        <v>0</v>
      </c>
      <c r="AL24" s="478"/>
    </row>
    <row r="25" spans="2:38" ht="13.5">
      <c r="B25" s="485"/>
      <c r="C25" s="485"/>
      <c r="D25" s="489" t="s">
        <v>1360</v>
      </c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1">
        <f t="shared" si="8"/>
        <v>0</v>
      </c>
      <c r="U25" s="490"/>
      <c r="V25" s="490"/>
      <c r="W25" s="490"/>
      <c r="X25" s="490"/>
      <c r="Y25" s="490"/>
      <c r="Z25" s="490"/>
      <c r="AA25" s="490"/>
      <c r="AB25" s="490"/>
      <c r="AC25" s="490"/>
      <c r="AD25" s="490"/>
      <c r="AE25" s="490"/>
      <c r="AF25" s="490"/>
      <c r="AG25" s="490"/>
      <c r="AH25" s="490"/>
      <c r="AI25" s="490"/>
      <c r="AJ25" s="491">
        <f t="shared" si="9"/>
        <v>0</v>
      </c>
      <c r="AK25" s="492">
        <f t="shared" si="3"/>
        <v>0</v>
      </c>
      <c r="AL25" s="478"/>
    </row>
    <row r="26" spans="2:38" ht="13.5">
      <c r="B26" s="485"/>
      <c r="C26" s="485"/>
      <c r="D26" s="489" t="s">
        <v>1361</v>
      </c>
      <c r="E26" s="490"/>
      <c r="F26" s="490"/>
      <c r="G26" s="490"/>
      <c r="H26" s="490"/>
      <c r="I26" s="490"/>
      <c r="J26" s="490"/>
      <c r="K26" s="490"/>
      <c r="L26" s="490"/>
      <c r="M26" s="490"/>
      <c r="N26" s="490"/>
      <c r="O26" s="490"/>
      <c r="P26" s="490"/>
      <c r="Q26" s="490"/>
      <c r="R26" s="490"/>
      <c r="S26" s="490"/>
      <c r="T26" s="491">
        <f t="shared" si="8"/>
        <v>0</v>
      </c>
      <c r="U26" s="490"/>
      <c r="V26" s="490"/>
      <c r="W26" s="490"/>
      <c r="X26" s="490"/>
      <c r="Y26" s="490"/>
      <c r="Z26" s="490"/>
      <c r="AA26" s="490"/>
      <c r="AB26" s="490"/>
      <c r="AC26" s="490"/>
      <c r="AD26" s="490"/>
      <c r="AE26" s="490"/>
      <c r="AF26" s="490"/>
      <c r="AG26" s="490"/>
      <c r="AH26" s="490"/>
      <c r="AI26" s="490"/>
      <c r="AJ26" s="491">
        <f t="shared" si="9"/>
        <v>0</v>
      </c>
      <c r="AK26" s="492">
        <f t="shared" si="3"/>
        <v>0</v>
      </c>
      <c r="AL26" s="478"/>
    </row>
    <row r="27" spans="2:38" ht="13.5">
      <c r="B27" s="485"/>
      <c r="C27" s="485"/>
      <c r="D27" s="489" t="s">
        <v>1362</v>
      </c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90"/>
      <c r="T27" s="491">
        <f t="shared" si="8"/>
        <v>0</v>
      </c>
      <c r="U27" s="490"/>
      <c r="V27" s="490"/>
      <c r="W27" s="490"/>
      <c r="X27" s="490"/>
      <c r="Y27" s="490"/>
      <c r="Z27" s="490"/>
      <c r="AA27" s="490"/>
      <c r="AB27" s="490"/>
      <c r="AC27" s="490"/>
      <c r="AD27" s="490"/>
      <c r="AE27" s="490"/>
      <c r="AF27" s="490"/>
      <c r="AG27" s="490"/>
      <c r="AH27" s="490"/>
      <c r="AI27" s="490"/>
      <c r="AJ27" s="491">
        <f t="shared" si="9"/>
        <v>0</v>
      </c>
      <c r="AK27" s="492">
        <f t="shared" si="3"/>
        <v>0</v>
      </c>
      <c r="AL27" s="478"/>
    </row>
    <row r="28" spans="2:38" ht="13.5">
      <c r="B28" s="485"/>
      <c r="C28" s="485"/>
      <c r="D28" s="489" t="s">
        <v>1363</v>
      </c>
      <c r="E28" s="490"/>
      <c r="F28" s="490"/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90"/>
      <c r="T28" s="491">
        <f t="shared" si="8"/>
        <v>0</v>
      </c>
      <c r="U28" s="490"/>
      <c r="V28" s="490"/>
      <c r="W28" s="490"/>
      <c r="X28" s="490"/>
      <c r="Y28" s="490"/>
      <c r="Z28" s="490"/>
      <c r="AA28" s="490"/>
      <c r="AB28" s="490"/>
      <c r="AC28" s="490"/>
      <c r="AD28" s="490"/>
      <c r="AE28" s="490"/>
      <c r="AF28" s="490"/>
      <c r="AG28" s="490"/>
      <c r="AH28" s="490"/>
      <c r="AI28" s="490"/>
      <c r="AJ28" s="491">
        <f t="shared" si="9"/>
        <v>0</v>
      </c>
      <c r="AK28" s="492">
        <f t="shared" si="3"/>
        <v>0</v>
      </c>
      <c r="AL28" s="478"/>
    </row>
    <row r="29" spans="2:38" ht="13.5">
      <c r="B29" s="485"/>
      <c r="C29" s="485"/>
      <c r="D29" s="489" t="s">
        <v>1364</v>
      </c>
      <c r="E29" s="490"/>
      <c r="F29" s="490"/>
      <c r="G29" s="490"/>
      <c r="H29" s="490"/>
      <c r="I29" s="490"/>
      <c r="J29" s="490"/>
      <c r="K29" s="490"/>
      <c r="L29" s="490"/>
      <c r="M29" s="490"/>
      <c r="N29" s="490"/>
      <c r="O29" s="490"/>
      <c r="P29" s="490"/>
      <c r="Q29" s="490"/>
      <c r="R29" s="490"/>
      <c r="S29" s="490"/>
      <c r="T29" s="491">
        <f>SUM(E29:S29)</f>
        <v>0</v>
      </c>
      <c r="U29" s="490"/>
      <c r="V29" s="490"/>
      <c r="W29" s="490"/>
      <c r="X29" s="490"/>
      <c r="Y29" s="490"/>
      <c r="Z29" s="490"/>
      <c r="AA29" s="490"/>
      <c r="AB29" s="490"/>
      <c r="AC29" s="490"/>
      <c r="AD29" s="490"/>
      <c r="AE29" s="490"/>
      <c r="AF29" s="490"/>
      <c r="AG29" s="490"/>
      <c r="AH29" s="490"/>
      <c r="AI29" s="490"/>
      <c r="AJ29" s="491">
        <f>SUM(U29:AI29)</f>
        <v>0</v>
      </c>
      <c r="AK29" s="492">
        <f t="shared" si="3"/>
        <v>0</v>
      </c>
      <c r="AL29" s="478"/>
    </row>
    <row r="30" spans="2:38" ht="13.5">
      <c r="B30" s="485"/>
      <c r="C30" s="485"/>
      <c r="D30" s="489" t="s">
        <v>1365</v>
      </c>
      <c r="E30" s="490"/>
      <c r="F30" s="490"/>
      <c r="G30" s="490"/>
      <c r="H30" s="490"/>
      <c r="I30" s="490"/>
      <c r="J30" s="490"/>
      <c r="K30" s="490"/>
      <c r="L30" s="490"/>
      <c r="M30" s="490"/>
      <c r="N30" s="490"/>
      <c r="O30" s="490"/>
      <c r="P30" s="490"/>
      <c r="Q30" s="490"/>
      <c r="R30" s="490"/>
      <c r="S30" s="490"/>
      <c r="T30" s="491">
        <f t="shared" si="8"/>
        <v>0</v>
      </c>
      <c r="U30" s="490"/>
      <c r="V30" s="490"/>
      <c r="W30" s="490"/>
      <c r="X30" s="490"/>
      <c r="Y30" s="490"/>
      <c r="Z30" s="490"/>
      <c r="AA30" s="490"/>
      <c r="AB30" s="490"/>
      <c r="AC30" s="490"/>
      <c r="AD30" s="490"/>
      <c r="AE30" s="490"/>
      <c r="AF30" s="490"/>
      <c r="AG30" s="490"/>
      <c r="AH30" s="490"/>
      <c r="AI30" s="490"/>
      <c r="AJ30" s="491">
        <f t="shared" si="9"/>
        <v>0</v>
      </c>
      <c r="AK30" s="492">
        <f t="shared" si="3"/>
        <v>0</v>
      </c>
      <c r="AL30" s="478"/>
    </row>
    <row r="31" spans="2:38" ht="13.5">
      <c r="B31" s="485"/>
      <c r="C31" s="485"/>
      <c r="D31" s="489" t="s">
        <v>1366</v>
      </c>
      <c r="E31" s="490"/>
      <c r="F31" s="490"/>
      <c r="G31" s="490"/>
      <c r="H31" s="490"/>
      <c r="I31" s="490"/>
      <c r="J31" s="490"/>
      <c r="K31" s="490"/>
      <c r="L31" s="490"/>
      <c r="M31" s="490"/>
      <c r="N31" s="490"/>
      <c r="O31" s="490"/>
      <c r="P31" s="490"/>
      <c r="Q31" s="490"/>
      <c r="R31" s="490"/>
      <c r="S31" s="490"/>
      <c r="T31" s="491">
        <f t="shared" si="8"/>
        <v>0</v>
      </c>
      <c r="U31" s="490"/>
      <c r="V31" s="490"/>
      <c r="W31" s="490"/>
      <c r="X31" s="490"/>
      <c r="Y31" s="490"/>
      <c r="Z31" s="490"/>
      <c r="AA31" s="490"/>
      <c r="AB31" s="490"/>
      <c r="AC31" s="490"/>
      <c r="AD31" s="490"/>
      <c r="AE31" s="490"/>
      <c r="AF31" s="490"/>
      <c r="AG31" s="490"/>
      <c r="AH31" s="490"/>
      <c r="AI31" s="490"/>
      <c r="AJ31" s="491">
        <f t="shared" si="9"/>
        <v>0</v>
      </c>
      <c r="AK31" s="492">
        <f t="shared" si="3"/>
        <v>0</v>
      </c>
      <c r="AL31" s="478"/>
    </row>
    <row r="32" spans="2:38" ht="13.5">
      <c r="B32" s="485"/>
      <c r="C32" s="485"/>
      <c r="D32" s="489" t="s">
        <v>1367</v>
      </c>
      <c r="E32" s="490"/>
      <c r="F32" s="490"/>
      <c r="G32" s="490"/>
      <c r="H32" s="490"/>
      <c r="I32" s="490"/>
      <c r="J32" s="490"/>
      <c r="K32" s="490"/>
      <c r="L32" s="490"/>
      <c r="M32" s="490"/>
      <c r="N32" s="490"/>
      <c r="O32" s="490"/>
      <c r="P32" s="490"/>
      <c r="Q32" s="490"/>
      <c r="R32" s="490"/>
      <c r="S32" s="490"/>
      <c r="T32" s="491">
        <f t="shared" si="8"/>
        <v>0</v>
      </c>
      <c r="U32" s="490"/>
      <c r="V32" s="490"/>
      <c r="W32" s="490"/>
      <c r="X32" s="490"/>
      <c r="Y32" s="490"/>
      <c r="Z32" s="490"/>
      <c r="AA32" s="490"/>
      <c r="AB32" s="490"/>
      <c r="AC32" s="490"/>
      <c r="AD32" s="490"/>
      <c r="AE32" s="490"/>
      <c r="AF32" s="490"/>
      <c r="AG32" s="490"/>
      <c r="AH32" s="490"/>
      <c r="AI32" s="490"/>
      <c r="AJ32" s="491">
        <f t="shared" si="9"/>
        <v>0</v>
      </c>
      <c r="AK32" s="492">
        <f t="shared" si="3"/>
        <v>0</v>
      </c>
      <c r="AL32" s="478"/>
    </row>
    <row r="33" spans="2:38" ht="13.5">
      <c r="B33" s="485"/>
      <c r="C33" s="485"/>
      <c r="D33" s="500" t="s">
        <v>1351</v>
      </c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2">
        <f t="shared" si="8"/>
        <v>0</v>
      </c>
      <c r="U33" s="501"/>
      <c r="V33" s="501"/>
      <c r="W33" s="501"/>
      <c r="X33" s="501"/>
      <c r="Y33" s="501"/>
      <c r="Z33" s="501"/>
      <c r="AA33" s="501"/>
      <c r="AB33" s="501"/>
      <c r="AC33" s="501"/>
      <c r="AD33" s="501"/>
      <c r="AE33" s="501"/>
      <c r="AF33" s="501"/>
      <c r="AG33" s="501"/>
      <c r="AH33" s="501"/>
      <c r="AI33" s="501"/>
      <c r="AJ33" s="502">
        <f t="shared" si="9"/>
        <v>0</v>
      </c>
      <c r="AK33" s="503">
        <f t="shared" si="3"/>
        <v>0</v>
      </c>
      <c r="AL33" s="478"/>
    </row>
    <row r="34" spans="2:38" ht="13.5">
      <c r="B34" s="485"/>
      <c r="C34" s="504"/>
      <c r="D34" s="505" t="s">
        <v>1352</v>
      </c>
      <c r="E34" s="477">
        <f>SUM(E19:E33)</f>
        <v>0</v>
      </c>
      <c r="F34" s="477">
        <f t="shared" ref="F34:AJ34" si="10">SUM(F19:F33)</f>
        <v>0</v>
      </c>
      <c r="G34" s="477">
        <f t="shared" si="10"/>
        <v>0</v>
      </c>
      <c r="H34" s="477">
        <f t="shared" si="10"/>
        <v>0</v>
      </c>
      <c r="I34" s="477">
        <f t="shared" si="10"/>
        <v>0</v>
      </c>
      <c r="J34" s="477">
        <f t="shared" si="10"/>
        <v>0</v>
      </c>
      <c r="K34" s="477">
        <f t="shared" si="10"/>
        <v>0</v>
      </c>
      <c r="L34" s="477">
        <f t="shared" si="10"/>
        <v>0</v>
      </c>
      <c r="M34" s="477">
        <f t="shared" si="10"/>
        <v>0</v>
      </c>
      <c r="N34" s="477">
        <f t="shared" si="10"/>
        <v>0</v>
      </c>
      <c r="O34" s="477">
        <f t="shared" si="10"/>
        <v>0</v>
      </c>
      <c r="P34" s="477">
        <f t="shared" si="10"/>
        <v>0</v>
      </c>
      <c r="Q34" s="477">
        <f t="shared" si="10"/>
        <v>0</v>
      </c>
      <c r="R34" s="477">
        <f t="shared" si="10"/>
        <v>0</v>
      </c>
      <c r="S34" s="477">
        <f t="shared" si="10"/>
        <v>0</v>
      </c>
      <c r="T34" s="477">
        <f t="shared" si="10"/>
        <v>0</v>
      </c>
      <c r="U34" s="477">
        <f t="shared" si="10"/>
        <v>0</v>
      </c>
      <c r="V34" s="477">
        <f t="shared" si="10"/>
        <v>0</v>
      </c>
      <c r="W34" s="477">
        <f t="shared" si="10"/>
        <v>0</v>
      </c>
      <c r="X34" s="477">
        <f t="shared" si="10"/>
        <v>0</v>
      </c>
      <c r="Y34" s="477">
        <f t="shared" si="10"/>
        <v>0</v>
      </c>
      <c r="Z34" s="477">
        <f t="shared" si="10"/>
        <v>0</v>
      </c>
      <c r="AA34" s="477">
        <f t="shared" si="10"/>
        <v>0</v>
      </c>
      <c r="AB34" s="477">
        <f t="shared" si="10"/>
        <v>0</v>
      </c>
      <c r="AC34" s="477">
        <f t="shared" si="10"/>
        <v>0</v>
      </c>
      <c r="AD34" s="477">
        <f t="shared" si="10"/>
        <v>0</v>
      </c>
      <c r="AE34" s="477">
        <f t="shared" si="10"/>
        <v>0</v>
      </c>
      <c r="AF34" s="477">
        <f t="shared" si="10"/>
        <v>0</v>
      </c>
      <c r="AG34" s="477">
        <f t="shared" si="10"/>
        <v>0</v>
      </c>
      <c r="AH34" s="477">
        <f t="shared" si="10"/>
        <v>0</v>
      </c>
      <c r="AI34" s="477">
        <f t="shared" si="10"/>
        <v>0</v>
      </c>
      <c r="AJ34" s="477">
        <f t="shared" si="10"/>
        <v>0</v>
      </c>
      <c r="AK34" s="477">
        <f t="shared" si="3"/>
        <v>0</v>
      </c>
      <c r="AL34" s="478"/>
    </row>
    <row r="35" spans="2:38" ht="13.5">
      <c r="B35" s="485"/>
      <c r="C35" s="480" t="s">
        <v>1368</v>
      </c>
      <c r="D35" s="476"/>
      <c r="E35" s="506"/>
      <c r="F35" s="506"/>
      <c r="G35" s="506"/>
      <c r="H35" s="506"/>
      <c r="I35" s="506"/>
      <c r="J35" s="506"/>
      <c r="K35" s="506"/>
      <c r="L35" s="506"/>
      <c r="M35" s="506"/>
      <c r="N35" s="506"/>
      <c r="O35" s="506"/>
      <c r="P35" s="506"/>
      <c r="Q35" s="506"/>
      <c r="R35" s="506"/>
      <c r="S35" s="506"/>
      <c r="T35" s="507"/>
      <c r="U35" s="506"/>
      <c r="V35" s="506"/>
      <c r="W35" s="506"/>
      <c r="X35" s="506"/>
      <c r="Y35" s="506"/>
      <c r="Z35" s="506"/>
      <c r="AA35" s="506"/>
      <c r="AB35" s="506"/>
      <c r="AC35" s="506"/>
      <c r="AD35" s="506"/>
      <c r="AE35" s="506"/>
      <c r="AF35" s="506"/>
      <c r="AG35" s="506"/>
      <c r="AH35" s="506"/>
      <c r="AI35" s="506"/>
      <c r="AJ35" s="507"/>
      <c r="AK35" s="499"/>
      <c r="AL35" s="478"/>
    </row>
    <row r="36" spans="2:38" ht="13.5">
      <c r="B36" s="485"/>
      <c r="C36" s="485"/>
      <c r="D36" s="508" t="s">
        <v>1369</v>
      </c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8">
        <f>SUM(E36:S36)</f>
        <v>0</v>
      </c>
      <c r="U36" s="487"/>
      <c r="V36" s="487"/>
      <c r="W36" s="487"/>
      <c r="X36" s="487"/>
      <c r="Y36" s="487"/>
      <c r="Z36" s="487"/>
      <c r="AA36" s="487"/>
      <c r="AB36" s="487"/>
      <c r="AC36" s="487"/>
      <c r="AD36" s="487"/>
      <c r="AE36" s="487"/>
      <c r="AF36" s="487"/>
      <c r="AG36" s="487"/>
      <c r="AH36" s="487"/>
      <c r="AI36" s="487"/>
      <c r="AJ36" s="488">
        <f>SUM(U36:AI36)</f>
        <v>0</v>
      </c>
      <c r="AK36" s="488">
        <f t="shared" si="3"/>
        <v>0</v>
      </c>
      <c r="AL36" s="478"/>
    </row>
    <row r="37" spans="2:38" ht="13.5">
      <c r="B37" s="485"/>
      <c r="C37" s="485"/>
      <c r="D37" s="493" t="s">
        <v>1370</v>
      </c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1">
        <f t="shared" ref="T37:T45" si="11">SUM(E37:S37)</f>
        <v>0</v>
      </c>
      <c r="U37" s="494"/>
      <c r="V37" s="494"/>
      <c r="W37" s="494"/>
      <c r="X37" s="494"/>
      <c r="Y37" s="494"/>
      <c r="Z37" s="494"/>
      <c r="AA37" s="494"/>
      <c r="AB37" s="494"/>
      <c r="AC37" s="494"/>
      <c r="AD37" s="494"/>
      <c r="AE37" s="494"/>
      <c r="AF37" s="494"/>
      <c r="AG37" s="494"/>
      <c r="AH37" s="494"/>
      <c r="AI37" s="494"/>
      <c r="AJ37" s="491">
        <f t="shared" ref="AJ37:AJ45" si="12">SUM(U37:AI37)</f>
        <v>0</v>
      </c>
      <c r="AK37" s="492">
        <f t="shared" si="3"/>
        <v>0</v>
      </c>
      <c r="AL37" s="478"/>
    </row>
    <row r="38" spans="2:38" ht="13.5">
      <c r="B38" s="485"/>
      <c r="C38" s="485"/>
      <c r="D38" s="493" t="s">
        <v>1371</v>
      </c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1">
        <f t="shared" si="11"/>
        <v>0</v>
      </c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1">
        <f t="shared" si="12"/>
        <v>0</v>
      </c>
      <c r="AK38" s="492">
        <f t="shared" si="3"/>
        <v>0</v>
      </c>
      <c r="AL38" s="478"/>
    </row>
    <row r="39" spans="2:38" ht="13.5">
      <c r="B39" s="485"/>
      <c r="C39" s="485"/>
      <c r="D39" s="493" t="s">
        <v>1372</v>
      </c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1">
        <f t="shared" si="11"/>
        <v>0</v>
      </c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  <c r="AE39" s="494"/>
      <c r="AF39" s="494"/>
      <c r="AG39" s="494"/>
      <c r="AH39" s="494"/>
      <c r="AI39" s="494"/>
      <c r="AJ39" s="491">
        <f t="shared" si="12"/>
        <v>0</v>
      </c>
      <c r="AK39" s="492">
        <f t="shared" si="3"/>
        <v>0</v>
      </c>
      <c r="AL39" s="478"/>
    </row>
    <row r="40" spans="2:38" ht="13.5">
      <c r="B40" s="485"/>
      <c r="C40" s="485"/>
      <c r="D40" s="493" t="s">
        <v>1373</v>
      </c>
      <c r="E40" s="494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1">
        <f t="shared" si="11"/>
        <v>0</v>
      </c>
      <c r="U40" s="494"/>
      <c r="V40" s="494"/>
      <c r="W40" s="494"/>
      <c r="X40" s="494"/>
      <c r="Y40" s="494"/>
      <c r="Z40" s="494"/>
      <c r="AA40" s="494"/>
      <c r="AB40" s="494"/>
      <c r="AC40" s="494"/>
      <c r="AD40" s="494"/>
      <c r="AE40" s="494"/>
      <c r="AF40" s="494"/>
      <c r="AG40" s="494"/>
      <c r="AH40" s="494"/>
      <c r="AI40" s="494"/>
      <c r="AJ40" s="491">
        <f t="shared" si="12"/>
        <v>0</v>
      </c>
      <c r="AK40" s="492">
        <f t="shared" si="3"/>
        <v>0</v>
      </c>
      <c r="AL40" s="478"/>
    </row>
    <row r="41" spans="2:38" ht="13.5">
      <c r="B41" s="485"/>
      <c r="C41" s="485"/>
      <c r="D41" s="493" t="s">
        <v>1374</v>
      </c>
      <c r="E41" s="494"/>
      <c r="F41" s="494"/>
      <c r="G41" s="494"/>
      <c r="H41" s="494"/>
      <c r="I41" s="494"/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1">
        <f t="shared" si="11"/>
        <v>0</v>
      </c>
      <c r="U41" s="494"/>
      <c r="V41" s="494"/>
      <c r="W41" s="494"/>
      <c r="X41" s="494"/>
      <c r="Y41" s="494"/>
      <c r="Z41" s="494"/>
      <c r="AA41" s="494"/>
      <c r="AB41" s="494"/>
      <c r="AC41" s="494"/>
      <c r="AD41" s="494"/>
      <c r="AE41" s="494"/>
      <c r="AF41" s="494"/>
      <c r="AG41" s="494"/>
      <c r="AH41" s="494"/>
      <c r="AI41" s="494"/>
      <c r="AJ41" s="491">
        <f t="shared" si="12"/>
        <v>0</v>
      </c>
      <c r="AK41" s="492">
        <f t="shared" si="3"/>
        <v>0</v>
      </c>
      <c r="AL41" s="478"/>
    </row>
    <row r="42" spans="2:38" ht="13.5">
      <c r="B42" s="485"/>
      <c r="C42" s="485"/>
      <c r="D42" s="493" t="s">
        <v>1375</v>
      </c>
      <c r="E42" s="494"/>
      <c r="F42" s="494"/>
      <c r="G42" s="494"/>
      <c r="H42" s="494"/>
      <c r="I42" s="494"/>
      <c r="J42" s="494"/>
      <c r="K42" s="494"/>
      <c r="L42" s="494"/>
      <c r="M42" s="494"/>
      <c r="N42" s="494"/>
      <c r="O42" s="494"/>
      <c r="P42" s="494"/>
      <c r="Q42" s="494"/>
      <c r="R42" s="494"/>
      <c r="S42" s="494"/>
      <c r="T42" s="491">
        <f t="shared" si="11"/>
        <v>0</v>
      </c>
      <c r="U42" s="494"/>
      <c r="V42" s="494"/>
      <c r="W42" s="494"/>
      <c r="X42" s="494"/>
      <c r="Y42" s="494"/>
      <c r="Z42" s="494"/>
      <c r="AA42" s="494"/>
      <c r="AB42" s="494"/>
      <c r="AC42" s="494"/>
      <c r="AD42" s="494"/>
      <c r="AE42" s="494"/>
      <c r="AF42" s="494"/>
      <c r="AG42" s="494"/>
      <c r="AH42" s="494"/>
      <c r="AI42" s="494"/>
      <c r="AJ42" s="491">
        <f t="shared" si="12"/>
        <v>0</v>
      </c>
      <c r="AK42" s="492">
        <f t="shared" si="3"/>
        <v>0</v>
      </c>
      <c r="AL42" s="478"/>
    </row>
    <row r="43" spans="2:38" ht="13.5">
      <c r="B43" s="485"/>
      <c r="C43" s="485"/>
      <c r="D43" s="493" t="s">
        <v>1376</v>
      </c>
      <c r="E43" s="494"/>
      <c r="F43" s="494"/>
      <c r="G43" s="494"/>
      <c r="H43" s="494"/>
      <c r="I43" s="494"/>
      <c r="J43" s="494"/>
      <c r="K43" s="494"/>
      <c r="L43" s="494"/>
      <c r="M43" s="494"/>
      <c r="N43" s="494"/>
      <c r="O43" s="494"/>
      <c r="P43" s="494"/>
      <c r="Q43" s="494"/>
      <c r="R43" s="494"/>
      <c r="S43" s="494"/>
      <c r="T43" s="491">
        <f t="shared" si="11"/>
        <v>0</v>
      </c>
      <c r="U43" s="494"/>
      <c r="V43" s="494"/>
      <c r="W43" s="494"/>
      <c r="X43" s="494"/>
      <c r="Y43" s="494"/>
      <c r="Z43" s="494"/>
      <c r="AA43" s="494"/>
      <c r="AB43" s="494"/>
      <c r="AC43" s="494"/>
      <c r="AD43" s="494"/>
      <c r="AE43" s="494"/>
      <c r="AF43" s="494"/>
      <c r="AG43" s="494"/>
      <c r="AH43" s="494"/>
      <c r="AI43" s="494"/>
      <c r="AJ43" s="491">
        <f t="shared" si="12"/>
        <v>0</v>
      </c>
      <c r="AK43" s="492">
        <f t="shared" si="3"/>
        <v>0</v>
      </c>
      <c r="AL43" s="478"/>
    </row>
    <row r="44" spans="2:38" ht="13.5">
      <c r="B44" s="485"/>
      <c r="C44" s="485"/>
      <c r="D44" s="493" t="s">
        <v>1377</v>
      </c>
      <c r="E44" s="494"/>
      <c r="F44" s="494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  <c r="S44" s="494"/>
      <c r="T44" s="491">
        <f t="shared" si="11"/>
        <v>0</v>
      </c>
      <c r="U44" s="494"/>
      <c r="V44" s="494"/>
      <c r="W44" s="494"/>
      <c r="X44" s="494"/>
      <c r="Y44" s="494"/>
      <c r="Z44" s="494"/>
      <c r="AA44" s="494"/>
      <c r="AB44" s="494"/>
      <c r="AC44" s="494"/>
      <c r="AD44" s="494"/>
      <c r="AE44" s="494"/>
      <c r="AF44" s="494"/>
      <c r="AG44" s="494"/>
      <c r="AH44" s="494"/>
      <c r="AI44" s="494"/>
      <c r="AJ44" s="491">
        <f t="shared" si="12"/>
        <v>0</v>
      </c>
      <c r="AK44" s="492">
        <f t="shared" si="3"/>
        <v>0</v>
      </c>
      <c r="AL44" s="478"/>
    </row>
    <row r="45" spans="2:38" ht="13.5">
      <c r="B45" s="485"/>
      <c r="C45" s="485"/>
      <c r="D45" s="500" t="s">
        <v>1351</v>
      </c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2">
        <f t="shared" si="11"/>
        <v>0</v>
      </c>
      <c r="U45" s="501"/>
      <c r="V45" s="501"/>
      <c r="W45" s="501"/>
      <c r="X45" s="501"/>
      <c r="Y45" s="501"/>
      <c r="Z45" s="501"/>
      <c r="AA45" s="501"/>
      <c r="AB45" s="501"/>
      <c r="AC45" s="501"/>
      <c r="AD45" s="501"/>
      <c r="AE45" s="501"/>
      <c r="AF45" s="501"/>
      <c r="AG45" s="501"/>
      <c r="AH45" s="501"/>
      <c r="AI45" s="501"/>
      <c r="AJ45" s="502">
        <f t="shared" si="12"/>
        <v>0</v>
      </c>
      <c r="AK45" s="503">
        <f t="shared" si="3"/>
        <v>0</v>
      </c>
      <c r="AL45" s="478"/>
    </row>
    <row r="46" spans="2:38" ht="13.5">
      <c r="B46" s="485"/>
      <c r="C46" s="504"/>
      <c r="D46" s="505" t="s">
        <v>1352</v>
      </c>
      <c r="E46" s="477">
        <f>SUM(E36:E45)</f>
        <v>0</v>
      </c>
      <c r="F46" s="477">
        <f t="shared" ref="F46:AJ46" si="13">SUM(F36:F45)</f>
        <v>0</v>
      </c>
      <c r="G46" s="477">
        <f t="shared" si="13"/>
        <v>0</v>
      </c>
      <c r="H46" s="477">
        <f t="shared" si="13"/>
        <v>0</v>
      </c>
      <c r="I46" s="477">
        <f t="shared" si="13"/>
        <v>0</v>
      </c>
      <c r="J46" s="477">
        <f t="shared" si="13"/>
        <v>0</v>
      </c>
      <c r="K46" s="477">
        <f t="shared" si="13"/>
        <v>0</v>
      </c>
      <c r="L46" s="477">
        <f t="shared" si="13"/>
        <v>0</v>
      </c>
      <c r="M46" s="477">
        <f t="shared" si="13"/>
        <v>0</v>
      </c>
      <c r="N46" s="477">
        <f t="shared" si="13"/>
        <v>0</v>
      </c>
      <c r="O46" s="477">
        <f t="shared" si="13"/>
        <v>0</v>
      </c>
      <c r="P46" s="477">
        <f t="shared" si="13"/>
        <v>0</v>
      </c>
      <c r="Q46" s="477">
        <f t="shared" si="13"/>
        <v>0</v>
      </c>
      <c r="R46" s="477">
        <f t="shared" si="13"/>
        <v>0</v>
      </c>
      <c r="S46" s="477">
        <f t="shared" si="13"/>
        <v>0</v>
      </c>
      <c r="T46" s="477">
        <f t="shared" si="13"/>
        <v>0</v>
      </c>
      <c r="U46" s="477">
        <f t="shared" si="13"/>
        <v>0</v>
      </c>
      <c r="V46" s="477">
        <f t="shared" si="13"/>
        <v>0</v>
      </c>
      <c r="W46" s="477">
        <f t="shared" si="13"/>
        <v>0</v>
      </c>
      <c r="X46" s="477">
        <f t="shared" si="13"/>
        <v>0</v>
      </c>
      <c r="Y46" s="477">
        <f t="shared" si="13"/>
        <v>0</v>
      </c>
      <c r="Z46" s="477">
        <f t="shared" si="13"/>
        <v>0</v>
      </c>
      <c r="AA46" s="477">
        <f t="shared" si="13"/>
        <v>0</v>
      </c>
      <c r="AB46" s="477">
        <f t="shared" si="13"/>
        <v>0</v>
      </c>
      <c r="AC46" s="477">
        <f t="shared" si="13"/>
        <v>0</v>
      </c>
      <c r="AD46" s="477">
        <f t="shared" si="13"/>
        <v>0</v>
      </c>
      <c r="AE46" s="477">
        <f t="shared" si="13"/>
        <v>0</v>
      </c>
      <c r="AF46" s="477">
        <f t="shared" si="13"/>
        <v>0</v>
      </c>
      <c r="AG46" s="477">
        <f t="shared" si="13"/>
        <v>0</v>
      </c>
      <c r="AH46" s="477">
        <f t="shared" si="13"/>
        <v>0</v>
      </c>
      <c r="AI46" s="477">
        <f t="shared" si="13"/>
        <v>0</v>
      </c>
      <c r="AJ46" s="477">
        <f t="shared" si="13"/>
        <v>0</v>
      </c>
      <c r="AK46" s="477">
        <f t="shared" si="3"/>
        <v>0</v>
      </c>
      <c r="AL46" s="478"/>
    </row>
    <row r="47" spans="2:38" ht="13.5">
      <c r="B47" s="485"/>
      <c r="C47" s="480" t="s">
        <v>1378</v>
      </c>
      <c r="D47" s="476"/>
      <c r="E47" s="506"/>
      <c r="F47" s="506"/>
      <c r="G47" s="506"/>
      <c r="H47" s="506"/>
      <c r="I47" s="506"/>
      <c r="J47" s="506"/>
      <c r="K47" s="506"/>
      <c r="L47" s="506"/>
      <c r="M47" s="506"/>
      <c r="N47" s="506"/>
      <c r="O47" s="506"/>
      <c r="P47" s="506"/>
      <c r="Q47" s="506"/>
      <c r="R47" s="506"/>
      <c r="S47" s="506"/>
      <c r="T47" s="507"/>
      <c r="U47" s="506"/>
      <c r="V47" s="506"/>
      <c r="W47" s="506"/>
      <c r="X47" s="506"/>
      <c r="Y47" s="506"/>
      <c r="Z47" s="506"/>
      <c r="AA47" s="506"/>
      <c r="AB47" s="506"/>
      <c r="AC47" s="506"/>
      <c r="AD47" s="506"/>
      <c r="AE47" s="506"/>
      <c r="AF47" s="506"/>
      <c r="AG47" s="506"/>
      <c r="AH47" s="506"/>
      <c r="AI47" s="506"/>
      <c r="AJ47" s="507"/>
      <c r="AK47" s="499"/>
      <c r="AL47" s="478"/>
    </row>
    <row r="48" spans="2:38" ht="13.5">
      <c r="B48" s="485"/>
      <c r="C48" s="485"/>
      <c r="D48" s="508" t="s">
        <v>1379</v>
      </c>
      <c r="E48" s="487"/>
      <c r="F48" s="487"/>
      <c r="G48" s="487"/>
      <c r="H48" s="487"/>
      <c r="I48" s="487"/>
      <c r="J48" s="487"/>
      <c r="K48" s="487"/>
      <c r="L48" s="487"/>
      <c r="M48" s="487"/>
      <c r="N48" s="487"/>
      <c r="O48" s="487"/>
      <c r="P48" s="487"/>
      <c r="Q48" s="487"/>
      <c r="R48" s="487"/>
      <c r="S48" s="487"/>
      <c r="T48" s="488">
        <f>SUM(E48:S48)</f>
        <v>0</v>
      </c>
      <c r="U48" s="487"/>
      <c r="V48" s="487"/>
      <c r="W48" s="487"/>
      <c r="X48" s="487"/>
      <c r="Y48" s="487"/>
      <c r="Z48" s="487"/>
      <c r="AA48" s="487"/>
      <c r="AB48" s="487"/>
      <c r="AC48" s="487"/>
      <c r="AD48" s="487"/>
      <c r="AE48" s="487"/>
      <c r="AF48" s="487"/>
      <c r="AG48" s="487"/>
      <c r="AH48" s="487"/>
      <c r="AI48" s="487"/>
      <c r="AJ48" s="488">
        <f>SUM(U48:AI48)</f>
        <v>0</v>
      </c>
      <c r="AK48" s="488">
        <f>+T48+AJ48</f>
        <v>0</v>
      </c>
      <c r="AL48" s="478"/>
    </row>
    <row r="49" spans="2:38" ht="13.5">
      <c r="B49" s="485"/>
      <c r="C49" s="485"/>
      <c r="D49" s="500" t="s">
        <v>1351</v>
      </c>
      <c r="E49" s="501"/>
      <c r="F49" s="501"/>
      <c r="G49" s="501"/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2">
        <f>SUM(E49:S49)</f>
        <v>0</v>
      </c>
      <c r="U49" s="501"/>
      <c r="V49" s="501"/>
      <c r="W49" s="501"/>
      <c r="X49" s="501"/>
      <c r="Y49" s="501"/>
      <c r="Z49" s="501"/>
      <c r="AA49" s="501"/>
      <c r="AB49" s="501"/>
      <c r="AC49" s="501"/>
      <c r="AD49" s="501"/>
      <c r="AE49" s="501"/>
      <c r="AF49" s="501"/>
      <c r="AG49" s="501"/>
      <c r="AH49" s="501"/>
      <c r="AI49" s="501"/>
      <c r="AJ49" s="502">
        <f>SUM(U49:AI49)</f>
        <v>0</v>
      </c>
      <c r="AK49" s="503">
        <f t="shared" si="3"/>
        <v>0</v>
      </c>
      <c r="AL49" s="478"/>
    </row>
    <row r="50" spans="2:38" ht="13.5">
      <c r="B50" s="485"/>
      <c r="C50" s="504"/>
      <c r="D50" s="505" t="s">
        <v>1352</v>
      </c>
      <c r="E50" s="477">
        <f>SUM(E48:E49)</f>
        <v>0</v>
      </c>
      <c r="F50" s="477">
        <f t="shared" ref="F50:AJ50" si="14">SUM(F48:F49)</f>
        <v>0</v>
      </c>
      <c r="G50" s="477">
        <f t="shared" si="14"/>
        <v>0</v>
      </c>
      <c r="H50" s="477">
        <f t="shared" si="14"/>
        <v>0</v>
      </c>
      <c r="I50" s="477">
        <f t="shared" si="14"/>
        <v>0</v>
      </c>
      <c r="J50" s="477">
        <f t="shared" si="14"/>
        <v>0</v>
      </c>
      <c r="K50" s="477">
        <f t="shared" si="14"/>
        <v>0</v>
      </c>
      <c r="L50" s="477">
        <f t="shared" si="14"/>
        <v>0</v>
      </c>
      <c r="M50" s="477">
        <f t="shared" si="14"/>
        <v>0</v>
      </c>
      <c r="N50" s="477">
        <f t="shared" si="14"/>
        <v>0</v>
      </c>
      <c r="O50" s="477">
        <f t="shared" si="14"/>
        <v>0</v>
      </c>
      <c r="P50" s="477">
        <f t="shared" si="14"/>
        <v>0</v>
      </c>
      <c r="Q50" s="477">
        <f t="shared" si="14"/>
        <v>0</v>
      </c>
      <c r="R50" s="477">
        <f t="shared" si="14"/>
        <v>0</v>
      </c>
      <c r="S50" s="477">
        <f t="shared" si="14"/>
        <v>0</v>
      </c>
      <c r="T50" s="477">
        <f t="shared" si="14"/>
        <v>0</v>
      </c>
      <c r="U50" s="477">
        <f t="shared" si="14"/>
        <v>0</v>
      </c>
      <c r="V50" s="477">
        <f t="shared" si="14"/>
        <v>0</v>
      </c>
      <c r="W50" s="477">
        <f t="shared" si="14"/>
        <v>0</v>
      </c>
      <c r="X50" s="477">
        <f t="shared" si="14"/>
        <v>0</v>
      </c>
      <c r="Y50" s="477">
        <f t="shared" si="14"/>
        <v>0</v>
      </c>
      <c r="Z50" s="477">
        <f t="shared" si="14"/>
        <v>0</v>
      </c>
      <c r="AA50" s="477">
        <f t="shared" si="14"/>
        <v>0</v>
      </c>
      <c r="AB50" s="477">
        <f t="shared" si="14"/>
        <v>0</v>
      </c>
      <c r="AC50" s="477">
        <f t="shared" si="14"/>
        <v>0</v>
      </c>
      <c r="AD50" s="477">
        <f t="shared" si="14"/>
        <v>0</v>
      </c>
      <c r="AE50" s="477">
        <f t="shared" si="14"/>
        <v>0</v>
      </c>
      <c r="AF50" s="477">
        <f t="shared" si="14"/>
        <v>0</v>
      </c>
      <c r="AG50" s="477">
        <f t="shared" si="14"/>
        <v>0</v>
      </c>
      <c r="AH50" s="477">
        <f t="shared" si="14"/>
        <v>0</v>
      </c>
      <c r="AI50" s="477">
        <f t="shared" si="14"/>
        <v>0</v>
      </c>
      <c r="AJ50" s="477">
        <f t="shared" si="14"/>
        <v>0</v>
      </c>
      <c r="AK50" s="477">
        <f>+T50+AJ50</f>
        <v>0</v>
      </c>
      <c r="AL50" s="478"/>
    </row>
    <row r="51" spans="2:38" ht="13.5">
      <c r="B51" s="485"/>
      <c r="C51" s="480" t="s">
        <v>1380</v>
      </c>
      <c r="D51" s="476"/>
      <c r="E51" s="506"/>
      <c r="F51" s="506"/>
      <c r="G51" s="506"/>
      <c r="H51" s="506"/>
      <c r="I51" s="506"/>
      <c r="J51" s="506"/>
      <c r="K51" s="506"/>
      <c r="L51" s="506"/>
      <c r="M51" s="506"/>
      <c r="N51" s="506"/>
      <c r="O51" s="506"/>
      <c r="P51" s="506"/>
      <c r="Q51" s="506"/>
      <c r="R51" s="506"/>
      <c r="S51" s="506"/>
      <c r="T51" s="507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6"/>
      <c r="AF51" s="506"/>
      <c r="AG51" s="506"/>
      <c r="AH51" s="506"/>
      <c r="AI51" s="506"/>
      <c r="AJ51" s="507"/>
      <c r="AK51" s="499"/>
      <c r="AL51" s="478"/>
    </row>
    <row r="52" spans="2:38" ht="13.5">
      <c r="B52" s="485"/>
      <c r="C52" s="485"/>
      <c r="D52" s="508" t="s">
        <v>1381</v>
      </c>
      <c r="E52" s="487"/>
      <c r="F52" s="487"/>
      <c r="G52" s="487"/>
      <c r="H52" s="487"/>
      <c r="I52" s="487"/>
      <c r="J52" s="487"/>
      <c r="K52" s="487"/>
      <c r="L52" s="487"/>
      <c r="M52" s="487"/>
      <c r="N52" s="487"/>
      <c r="O52" s="487"/>
      <c r="P52" s="487"/>
      <c r="Q52" s="487"/>
      <c r="R52" s="487"/>
      <c r="S52" s="487"/>
      <c r="T52" s="488">
        <f>SUM(E52:S52)</f>
        <v>0</v>
      </c>
      <c r="U52" s="487"/>
      <c r="V52" s="487"/>
      <c r="W52" s="487"/>
      <c r="X52" s="487"/>
      <c r="Y52" s="487"/>
      <c r="Z52" s="487"/>
      <c r="AA52" s="487"/>
      <c r="AB52" s="487"/>
      <c r="AC52" s="487"/>
      <c r="AD52" s="487"/>
      <c r="AE52" s="487"/>
      <c r="AF52" s="487"/>
      <c r="AG52" s="487"/>
      <c r="AH52" s="487"/>
      <c r="AI52" s="487"/>
      <c r="AJ52" s="488">
        <f>SUM(U52:AI52)</f>
        <v>0</v>
      </c>
      <c r="AK52" s="488">
        <f t="shared" si="3"/>
        <v>0</v>
      </c>
      <c r="AL52" s="478"/>
    </row>
    <row r="53" spans="2:38" ht="13.5">
      <c r="B53" s="485"/>
      <c r="C53" s="485"/>
      <c r="D53" s="493" t="s">
        <v>1382</v>
      </c>
      <c r="E53" s="494"/>
      <c r="F53" s="494"/>
      <c r="G53" s="494"/>
      <c r="H53" s="494"/>
      <c r="I53" s="494"/>
      <c r="J53" s="494"/>
      <c r="K53" s="494"/>
      <c r="L53" s="494"/>
      <c r="M53" s="494"/>
      <c r="N53" s="494"/>
      <c r="O53" s="494"/>
      <c r="P53" s="494"/>
      <c r="Q53" s="494"/>
      <c r="R53" s="494"/>
      <c r="S53" s="494"/>
      <c r="T53" s="491">
        <f t="shared" ref="T53:T62" si="15">SUM(E53:S53)</f>
        <v>0</v>
      </c>
      <c r="U53" s="494"/>
      <c r="V53" s="494"/>
      <c r="W53" s="494"/>
      <c r="X53" s="494"/>
      <c r="Y53" s="494"/>
      <c r="Z53" s="494"/>
      <c r="AA53" s="494"/>
      <c r="AB53" s="494"/>
      <c r="AC53" s="494"/>
      <c r="AD53" s="494"/>
      <c r="AE53" s="494"/>
      <c r="AF53" s="494"/>
      <c r="AG53" s="494"/>
      <c r="AH53" s="494"/>
      <c r="AI53" s="494"/>
      <c r="AJ53" s="491">
        <f t="shared" ref="AJ53:AJ62" si="16">SUM(U53:AI53)</f>
        <v>0</v>
      </c>
      <c r="AK53" s="492">
        <f t="shared" si="3"/>
        <v>0</v>
      </c>
      <c r="AL53" s="478"/>
    </row>
    <row r="54" spans="2:38" ht="13.5">
      <c r="B54" s="485"/>
      <c r="C54" s="485"/>
      <c r="D54" s="493" t="s">
        <v>1383</v>
      </c>
      <c r="E54" s="494"/>
      <c r="F54" s="494"/>
      <c r="G54" s="494"/>
      <c r="H54" s="494"/>
      <c r="I54" s="494"/>
      <c r="J54" s="494"/>
      <c r="K54" s="494"/>
      <c r="L54" s="494"/>
      <c r="M54" s="494"/>
      <c r="N54" s="494"/>
      <c r="O54" s="494"/>
      <c r="P54" s="494"/>
      <c r="Q54" s="494"/>
      <c r="R54" s="494"/>
      <c r="S54" s="494"/>
      <c r="T54" s="491">
        <f t="shared" si="15"/>
        <v>0</v>
      </c>
      <c r="U54" s="494"/>
      <c r="V54" s="494"/>
      <c r="W54" s="494"/>
      <c r="X54" s="494"/>
      <c r="Y54" s="494"/>
      <c r="Z54" s="494"/>
      <c r="AA54" s="494"/>
      <c r="AB54" s="494"/>
      <c r="AC54" s="494"/>
      <c r="AD54" s="494"/>
      <c r="AE54" s="494"/>
      <c r="AF54" s="494"/>
      <c r="AG54" s="494"/>
      <c r="AH54" s="494"/>
      <c r="AI54" s="494"/>
      <c r="AJ54" s="491">
        <f t="shared" si="16"/>
        <v>0</v>
      </c>
      <c r="AK54" s="492">
        <f t="shared" si="3"/>
        <v>0</v>
      </c>
      <c r="AL54" s="478"/>
    </row>
    <row r="55" spans="2:38" ht="13.5">
      <c r="B55" s="485"/>
      <c r="C55" s="485"/>
      <c r="D55" s="493" t="s">
        <v>1384</v>
      </c>
      <c r="E55" s="494"/>
      <c r="F55" s="494"/>
      <c r="G55" s="494"/>
      <c r="H55" s="494"/>
      <c r="I55" s="494"/>
      <c r="J55" s="494"/>
      <c r="K55" s="494"/>
      <c r="L55" s="494"/>
      <c r="M55" s="494"/>
      <c r="N55" s="494"/>
      <c r="O55" s="494"/>
      <c r="P55" s="494"/>
      <c r="Q55" s="494"/>
      <c r="R55" s="494"/>
      <c r="S55" s="494"/>
      <c r="T55" s="491">
        <f t="shared" si="15"/>
        <v>0</v>
      </c>
      <c r="U55" s="494"/>
      <c r="V55" s="494"/>
      <c r="W55" s="494"/>
      <c r="X55" s="494"/>
      <c r="Y55" s="494"/>
      <c r="Z55" s="494"/>
      <c r="AA55" s="494"/>
      <c r="AB55" s="494"/>
      <c r="AC55" s="494"/>
      <c r="AD55" s="494"/>
      <c r="AE55" s="494"/>
      <c r="AF55" s="494"/>
      <c r="AG55" s="494"/>
      <c r="AH55" s="494"/>
      <c r="AI55" s="494"/>
      <c r="AJ55" s="491">
        <f t="shared" si="16"/>
        <v>0</v>
      </c>
      <c r="AK55" s="492">
        <f t="shared" si="3"/>
        <v>0</v>
      </c>
      <c r="AL55" s="478"/>
    </row>
    <row r="56" spans="2:38" ht="13.5">
      <c r="B56" s="485"/>
      <c r="C56" s="485"/>
      <c r="D56" s="493" t="s">
        <v>1385</v>
      </c>
      <c r="E56" s="494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1">
        <f t="shared" si="15"/>
        <v>0</v>
      </c>
      <c r="U56" s="494"/>
      <c r="V56" s="494"/>
      <c r="W56" s="494"/>
      <c r="X56" s="494"/>
      <c r="Y56" s="494"/>
      <c r="Z56" s="494"/>
      <c r="AA56" s="494"/>
      <c r="AB56" s="494"/>
      <c r="AC56" s="494"/>
      <c r="AD56" s="494"/>
      <c r="AE56" s="494"/>
      <c r="AF56" s="494"/>
      <c r="AG56" s="494"/>
      <c r="AH56" s="494"/>
      <c r="AI56" s="494"/>
      <c r="AJ56" s="491">
        <f t="shared" si="16"/>
        <v>0</v>
      </c>
      <c r="AK56" s="492">
        <f t="shared" si="3"/>
        <v>0</v>
      </c>
      <c r="AL56" s="478"/>
    </row>
    <row r="57" spans="2:38" ht="13.5">
      <c r="B57" s="485"/>
      <c r="C57" s="485"/>
      <c r="D57" s="493" t="s">
        <v>1386</v>
      </c>
      <c r="E57" s="494"/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1">
        <f t="shared" si="15"/>
        <v>0</v>
      </c>
      <c r="U57" s="494"/>
      <c r="V57" s="494"/>
      <c r="W57" s="494"/>
      <c r="X57" s="494"/>
      <c r="Y57" s="494"/>
      <c r="Z57" s="494"/>
      <c r="AA57" s="494"/>
      <c r="AB57" s="494"/>
      <c r="AC57" s="494"/>
      <c r="AD57" s="494"/>
      <c r="AE57" s="494"/>
      <c r="AF57" s="494"/>
      <c r="AG57" s="494"/>
      <c r="AH57" s="494"/>
      <c r="AI57" s="494"/>
      <c r="AJ57" s="491">
        <f t="shared" si="16"/>
        <v>0</v>
      </c>
      <c r="AK57" s="492">
        <f t="shared" si="3"/>
        <v>0</v>
      </c>
      <c r="AL57" s="478"/>
    </row>
    <row r="58" spans="2:38" ht="13.5">
      <c r="B58" s="485"/>
      <c r="C58" s="485"/>
      <c r="D58" s="493" t="s">
        <v>1387</v>
      </c>
      <c r="E58" s="494"/>
      <c r="F58" s="494"/>
      <c r="G58" s="494"/>
      <c r="H58" s="494"/>
      <c r="I58" s="494"/>
      <c r="J58" s="494"/>
      <c r="K58" s="494"/>
      <c r="L58" s="494"/>
      <c r="M58" s="494"/>
      <c r="N58" s="494"/>
      <c r="O58" s="494"/>
      <c r="P58" s="494"/>
      <c r="Q58" s="494"/>
      <c r="R58" s="494"/>
      <c r="S58" s="494"/>
      <c r="T58" s="491">
        <f t="shared" si="15"/>
        <v>0</v>
      </c>
      <c r="U58" s="494"/>
      <c r="V58" s="494"/>
      <c r="W58" s="494"/>
      <c r="X58" s="494"/>
      <c r="Y58" s="494"/>
      <c r="Z58" s="494"/>
      <c r="AA58" s="494"/>
      <c r="AB58" s="494"/>
      <c r="AC58" s="494"/>
      <c r="AD58" s="494"/>
      <c r="AE58" s="494"/>
      <c r="AF58" s="494"/>
      <c r="AG58" s="494"/>
      <c r="AH58" s="494"/>
      <c r="AI58" s="494"/>
      <c r="AJ58" s="491">
        <f t="shared" si="16"/>
        <v>0</v>
      </c>
      <c r="AK58" s="492">
        <f t="shared" si="3"/>
        <v>0</v>
      </c>
      <c r="AL58" s="478"/>
    </row>
    <row r="59" spans="2:38" ht="13.5">
      <c r="B59" s="485"/>
      <c r="C59" s="485"/>
      <c r="D59" s="493" t="s">
        <v>1388</v>
      </c>
      <c r="E59" s="494"/>
      <c r="F59" s="494"/>
      <c r="G59" s="494"/>
      <c r="H59" s="494"/>
      <c r="I59" s="494"/>
      <c r="J59" s="494"/>
      <c r="K59" s="494"/>
      <c r="L59" s="494"/>
      <c r="M59" s="494"/>
      <c r="N59" s="494"/>
      <c r="O59" s="494"/>
      <c r="P59" s="494"/>
      <c r="Q59" s="494"/>
      <c r="R59" s="494"/>
      <c r="S59" s="494"/>
      <c r="T59" s="491">
        <f t="shared" si="15"/>
        <v>0</v>
      </c>
      <c r="U59" s="494"/>
      <c r="V59" s="494"/>
      <c r="W59" s="494"/>
      <c r="X59" s="494"/>
      <c r="Y59" s="494"/>
      <c r="Z59" s="494"/>
      <c r="AA59" s="494"/>
      <c r="AB59" s="494"/>
      <c r="AC59" s="494"/>
      <c r="AD59" s="494"/>
      <c r="AE59" s="494"/>
      <c r="AF59" s="494"/>
      <c r="AG59" s="494"/>
      <c r="AH59" s="494"/>
      <c r="AI59" s="494"/>
      <c r="AJ59" s="491">
        <f t="shared" si="16"/>
        <v>0</v>
      </c>
      <c r="AK59" s="492">
        <f t="shared" si="3"/>
        <v>0</v>
      </c>
      <c r="AL59" s="478"/>
    </row>
    <row r="60" spans="2:38" ht="13.5">
      <c r="B60" s="485"/>
      <c r="C60" s="485"/>
      <c r="D60" s="493" t="s">
        <v>1389</v>
      </c>
      <c r="E60" s="494"/>
      <c r="F60" s="494"/>
      <c r="G60" s="494"/>
      <c r="H60" s="494"/>
      <c r="I60" s="494"/>
      <c r="J60" s="494"/>
      <c r="K60" s="494"/>
      <c r="L60" s="494"/>
      <c r="M60" s="494"/>
      <c r="N60" s="494"/>
      <c r="O60" s="494"/>
      <c r="P60" s="494"/>
      <c r="Q60" s="494"/>
      <c r="R60" s="494"/>
      <c r="S60" s="494"/>
      <c r="T60" s="491">
        <f t="shared" si="15"/>
        <v>0</v>
      </c>
      <c r="U60" s="494"/>
      <c r="V60" s="494"/>
      <c r="W60" s="494"/>
      <c r="X60" s="494"/>
      <c r="Y60" s="494"/>
      <c r="Z60" s="494"/>
      <c r="AA60" s="494"/>
      <c r="AB60" s="494"/>
      <c r="AC60" s="494"/>
      <c r="AD60" s="494"/>
      <c r="AE60" s="494"/>
      <c r="AF60" s="494"/>
      <c r="AG60" s="494"/>
      <c r="AH60" s="494"/>
      <c r="AI60" s="494"/>
      <c r="AJ60" s="491">
        <f t="shared" si="16"/>
        <v>0</v>
      </c>
      <c r="AK60" s="492">
        <f t="shared" si="3"/>
        <v>0</v>
      </c>
      <c r="AL60" s="478"/>
    </row>
    <row r="61" spans="2:38" ht="13.5">
      <c r="B61" s="485"/>
      <c r="C61" s="485"/>
      <c r="D61" s="493" t="s">
        <v>1390</v>
      </c>
      <c r="E61" s="494"/>
      <c r="F61" s="494"/>
      <c r="G61" s="494"/>
      <c r="H61" s="494"/>
      <c r="I61" s="494"/>
      <c r="J61" s="494"/>
      <c r="K61" s="494"/>
      <c r="L61" s="494"/>
      <c r="M61" s="494"/>
      <c r="N61" s="494"/>
      <c r="O61" s="494"/>
      <c r="P61" s="494"/>
      <c r="Q61" s="494"/>
      <c r="R61" s="494"/>
      <c r="S61" s="494"/>
      <c r="T61" s="491">
        <f t="shared" si="15"/>
        <v>0</v>
      </c>
      <c r="U61" s="494"/>
      <c r="V61" s="494"/>
      <c r="W61" s="494"/>
      <c r="X61" s="494"/>
      <c r="Y61" s="494"/>
      <c r="Z61" s="494"/>
      <c r="AA61" s="494"/>
      <c r="AB61" s="494"/>
      <c r="AC61" s="494"/>
      <c r="AD61" s="494"/>
      <c r="AE61" s="494"/>
      <c r="AF61" s="494"/>
      <c r="AG61" s="494"/>
      <c r="AH61" s="494"/>
      <c r="AI61" s="494"/>
      <c r="AJ61" s="491">
        <f t="shared" si="16"/>
        <v>0</v>
      </c>
      <c r="AK61" s="492">
        <f t="shared" si="3"/>
        <v>0</v>
      </c>
      <c r="AL61" s="478"/>
    </row>
    <row r="62" spans="2:38" ht="13.5">
      <c r="B62" s="485"/>
      <c r="C62" s="485"/>
      <c r="D62" s="500" t="s">
        <v>1351</v>
      </c>
      <c r="E62" s="501"/>
      <c r="F62" s="501"/>
      <c r="G62" s="501"/>
      <c r="H62" s="501"/>
      <c r="I62" s="501"/>
      <c r="J62" s="501"/>
      <c r="K62" s="501"/>
      <c r="L62" s="501"/>
      <c r="M62" s="501"/>
      <c r="N62" s="501"/>
      <c r="O62" s="501"/>
      <c r="P62" s="501"/>
      <c r="Q62" s="501"/>
      <c r="R62" s="501"/>
      <c r="S62" s="501"/>
      <c r="T62" s="502">
        <f t="shared" si="15"/>
        <v>0</v>
      </c>
      <c r="U62" s="501"/>
      <c r="V62" s="501"/>
      <c r="W62" s="501"/>
      <c r="X62" s="501"/>
      <c r="Y62" s="501"/>
      <c r="Z62" s="501"/>
      <c r="AA62" s="501"/>
      <c r="AB62" s="501"/>
      <c r="AC62" s="501"/>
      <c r="AD62" s="501"/>
      <c r="AE62" s="501"/>
      <c r="AF62" s="501"/>
      <c r="AG62" s="501"/>
      <c r="AH62" s="501"/>
      <c r="AI62" s="501"/>
      <c r="AJ62" s="502">
        <f t="shared" si="16"/>
        <v>0</v>
      </c>
      <c r="AK62" s="503">
        <f t="shared" si="3"/>
        <v>0</v>
      </c>
      <c r="AL62" s="478"/>
    </row>
    <row r="63" spans="2:38" ht="13.5">
      <c r="B63" s="485"/>
      <c r="C63" s="504"/>
      <c r="D63" s="505" t="s">
        <v>1352</v>
      </c>
      <c r="E63" s="477">
        <f>SUM(E52:E62)</f>
        <v>0</v>
      </c>
      <c r="F63" s="477">
        <f t="shared" ref="F63:AJ63" si="17">SUM(F52:F62)</f>
        <v>0</v>
      </c>
      <c r="G63" s="477">
        <f t="shared" si="17"/>
        <v>0</v>
      </c>
      <c r="H63" s="477">
        <f t="shared" si="17"/>
        <v>0</v>
      </c>
      <c r="I63" s="477">
        <f t="shared" si="17"/>
        <v>0</v>
      </c>
      <c r="J63" s="477">
        <f t="shared" si="17"/>
        <v>0</v>
      </c>
      <c r="K63" s="477">
        <f t="shared" si="17"/>
        <v>0</v>
      </c>
      <c r="L63" s="477">
        <f t="shared" si="17"/>
        <v>0</v>
      </c>
      <c r="M63" s="477">
        <f t="shared" si="17"/>
        <v>0</v>
      </c>
      <c r="N63" s="477">
        <f t="shared" si="17"/>
        <v>0</v>
      </c>
      <c r="O63" s="477">
        <f t="shared" si="17"/>
        <v>0</v>
      </c>
      <c r="P63" s="477">
        <f t="shared" si="17"/>
        <v>0</v>
      </c>
      <c r="Q63" s="477">
        <f t="shared" si="17"/>
        <v>0</v>
      </c>
      <c r="R63" s="477">
        <f t="shared" si="17"/>
        <v>0</v>
      </c>
      <c r="S63" s="477">
        <f t="shared" si="17"/>
        <v>0</v>
      </c>
      <c r="T63" s="477">
        <f t="shared" si="17"/>
        <v>0</v>
      </c>
      <c r="U63" s="477">
        <f t="shared" si="17"/>
        <v>0</v>
      </c>
      <c r="V63" s="477">
        <f t="shared" si="17"/>
        <v>0</v>
      </c>
      <c r="W63" s="477">
        <f t="shared" si="17"/>
        <v>0</v>
      </c>
      <c r="X63" s="477">
        <f t="shared" si="17"/>
        <v>0</v>
      </c>
      <c r="Y63" s="477">
        <f t="shared" si="17"/>
        <v>0</v>
      </c>
      <c r="Z63" s="477">
        <f t="shared" si="17"/>
        <v>0</v>
      </c>
      <c r="AA63" s="477">
        <f t="shared" si="17"/>
        <v>0</v>
      </c>
      <c r="AB63" s="477">
        <f t="shared" si="17"/>
        <v>0</v>
      </c>
      <c r="AC63" s="477">
        <f t="shared" si="17"/>
        <v>0</v>
      </c>
      <c r="AD63" s="477">
        <f t="shared" si="17"/>
        <v>0</v>
      </c>
      <c r="AE63" s="477">
        <f t="shared" si="17"/>
        <v>0</v>
      </c>
      <c r="AF63" s="477">
        <f t="shared" si="17"/>
        <v>0</v>
      </c>
      <c r="AG63" s="477">
        <f t="shared" si="17"/>
        <v>0</v>
      </c>
      <c r="AH63" s="477">
        <f t="shared" si="17"/>
        <v>0</v>
      </c>
      <c r="AI63" s="477">
        <f t="shared" si="17"/>
        <v>0</v>
      </c>
      <c r="AJ63" s="477">
        <f t="shared" si="17"/>
        <v>0</v>
      </c>
      <c r="AK63" s="477">
        <f t="shared" si="3"/>
        <v>0</v>
      </c>
      <c r="AL63" s="478"/>
    </row>
    <row r="64" spans="2:38" ht="13.5">
      <c r="B64" s="480" t="s">
        <v>1391</v>
      </c>
      <c r="C64" s="475"/>
      <c r="D64" s="476"/>
      <c r="E64" s="506"/>
      <c r="F64" s="506"/>
      <c r="G64" s="506"/>
      <c r="H64" s="506"/>
      <c r="I64" s="506"/>
      <c r="J64" s="506"/>
      <c r="K64" s="506"/>
      <c r="L64" s="506"/>
      <c r="M64" s="506"/>
      <c r="N64" s="506"/>
      <c r="O64" s="506"/>
      <c r="P64" s="506"/>
      <c r="Q64" s="506"/>
      <c r="R64" s="506"/>
      <c r="S64" s="506"/>
      <c r="T64" s="507"/>
      <c r="U64" s="506"/>
      <c r="V64" s="506"/>
      <c r="W64" s="506"/>
      <c r="X64" s="506"/>
      <c r="Y64" s="506"/>
      <c r="Z64" s="506"/>
      <c r="AA64" s="506"/>
      <c r="AB64" s="506"/>
      <c r="AC64" s="506"/>
      <c r="AD64" s="506"/>
      <c r="AE64" s="506"/>
      <c r="AF64" s="506"/>
      <c r="AG64" s="506"/>
      <c r="AH64" s="506"/>
      <c r="AI64" s="506"/>
      <c r="AJ64" s="507"/>
      <c r="AK64" s="499"/>
      <c r="AL64" s="478"/>
    </row>
    <row r="65" spans="2:38" ht="13.5">
      <c r="B65" s="485"/>
      <c r="C65" s="509" t="s">
        <v>1392</v>
      </c>
      <c r="D65" s="510"/>
      <c r="E65" s="487"/>
      <c r="F65" s="487"/>
      <c r="G65" s="487"/>
      <c r="H65" s="487"/>
      <c r="I65" s="487"/>
      <c r="J65" s="487"/>
      <c r="K65" s="487"/>
      <c r="L65" s="487"/>
      <c r="M65" s="487"/>
      <c r="N65" s="487"/>
      <c r="O65" s="487"/>
      <c r="P65" s="487"/>
      <c r="Q65" s="487"/>
      <c r="R65" s="487"/>
      <c r="S65" s="487"/>
      <c r="T65" s="488">
        <f>SUM(E65:S65)</f>
        <v>0</v>
      </c>
      <c r="U65" s="487"/>
      <c r="V65" s="487"/>
      <c r="W65" s="487"/>
      <c r="X65" s="487"/>
      <c r="Y65" s="487"/>
      <c r="Z65" s="487"/>
      <c r="AA65" s="487"/>
      <c r="AB65" s="487"/>
      <c r="AC65" s="487"/>
      <c r="AD65" s="487"/>
      <c r="AE65" s="487"/>
      <c r="AF65" s="487"/>
      <c r="AG65" s="487"/>
      <c r="AH65" s="487"/>
      <c r="AI65" s="487"/>
      <c r="AJ65" s="488">
        <f>SUM(U65:AI65)</f>
        <v>0</v>
      </c>
      <c r="AK65" s="488">
        <f t="shared" si="3"/>
        <v>0</v>
      </c>
      <c r="AL65" s="478"/>
    </row>
    <row r="66" spans="2:38" ht="13.5">
      <c r="B66" s="485"/>
      <c r="C66" s="511" t="s">
        <v>1393</v>
      </c>
      <c r="D66" s="512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1">
        <f>SUM(E66:S66)</f>
        <v>0</v>
      </c>
      <c r="U66" s="494"/>
      <c r="V66" s="494"/>
      <c r="W66" s="494"/>
      <c r="X66" s="494"/>
      <c r="Y66" s="494"/>
      <c r="Z66" s="494"/>
      <c r="AA66" s="494"/>
      <c r="AB66" s="494"/>
      <c r="AC66" s="494"/>
      <c r="AD66" s="494"/>
      <c r="AE66" s="494"/>
      <c r="AF66" s="494"/>
      <c r="AG66" s="494"/>
      <c r="AH66" s="494"/>
      <c r="AI66" s="494"/>
      <c r="AJ66" s="491">
        <f>SUM(U66:AI66)</f>
        <v>0</v>
      </c>
      <c r="AK66" s="492">
        <f t="shared" si="3"/>
        <v>0</v>
      </c>
      <c r="AL66" s="478"/>
    </row>
    <row r="67" spans="2:38" ht="13.5">
      <c r="B67" s="485"/>
      <c r="C67" s="513" t="s">
        <v>1394</v>
      </c>
      <c r="D67" s="514"/>
      <c r="E67" s="501"/>
      <c r="F67" s="501"/>
      <c r="G67" s="501"/>
      <c r="H67" s="501"/>
      <c r="I67" s="501"/>
      <c r="J67" s="501"/>
      <c r="K67" s="501"/>
      <c r="L67" s="501"/>
      <c r="M67" s="501"/>
      <c r="N67" s="501"/>
      <c r="O67" s="501"/>
      <c r="P67" s="501"/>
      <c r="Q67" s="501"/>
      <c r="R67" s="501"/>
      <c r="S67" s="501"/>
      <c r="T67" s="502">
        <f>SUM(E67:S67)</f>
        <v>0</v>
      </c>
      <c r="U67" s="501"/>
      <c r="V67" s="501"/>
      <c r="W67" s="501"/>
      <c r="X67" s="501"/>
      <c r="Y67" s="501"/>
      <c r="Z67" s="501"/>
      <c r="AA67" s="501"/>
      <c r="AB67" s="501"/>
      <c r="AC67" s="501"/>
      <c r="AD67" s="501"/>
      <c r="AE67" s="501"/>
      <c r="AF67" s="501"/>
      <c r="AG67" s="501"/>
      <c r="AH67" s="501"/>
      <c r="AI67" s="501"/>
      <c r="AJ67" s="502">
        <f>SUM(U67:AI67)</f>
        <v>0</v>
      </c>
      <c r="AK67" s="503">
        <f t="shared" si="3"/>
        <v>0</v>
      </c>
      <c r="AL67" s="478"/>
    </row>
    <row r="68" spans="2:38" ht="13.5">
      <c r="B68" s="515"/>
      <c r="C68" s="516"/>
      <c r="D68" s="505" t="s">
        <v>1352</v>
      </c>
      <c r="E68" s="477">
        <f>SUM(E65:E67)</f>
        <v>0</v>
      </c>
      <c r="F68" s="477">
        <f t="shared" ref="F68:AJ68" si="18">SUM(F65:F67)</f>
        <v>0</v>
      </c>
      <c r="G68" s="477">
        <f t="shared" si="18"/>
        <v>0</v>
      </c>
      <c r="H68" s="477">
        <f t="shared" si="18"/>
        <v>0</v>
      </c>
      <c r="I68" s="477">
        <f t="shared" si="18"/>
        <v>0</v>
      </c>
      <c r="J68" s="477">
        <f t="shared" si="18"/>
        <v>0</v>
      </c>
      <c r="K68" s="477">
        <f t="shared" si="18"/>
        <v>0</v>
      </c>
      <c r="L68" s="477">
        <f t="shared" si="18"/>
        <v>0</v>
      </c>
      <c r="M68" s="477">
        <f t="shared" si="18"/>
        <v>0</v>
      </c>
      <c r="N68" s="477">
        <f t="shared" si="18"/>
        <v>0</v>
      </c>
      <c r="O68" s="477">
        <f t="shared" si="18"/>
        <v>0</v>
      </c>
      <c r="P68" s="477">
        <f t="shared" si="18"/>
        <v>0</v>
      </c>
      <c r="Q68" s="477">
        <f t="shared" si="18"/>
        <v>0</v>
      </c>
      <c r="R68" s="477">
        <f t="shared" si="18"/>
        <v>0</v>
      </c>
      <c r="S68" s="477">
        <f t="shared" si="18"/>
        <v>0</v>
      </c>
      <c r="T68" s="477">
        <f t="shared" si="18"/>
        <v>0</v>
      </c>
      <c r="U68" s="477">
        <f t="shared" si="18"/>
        <v>0</v>
      </c>
      <c r="V68" s="477">
        <f t="shared" si="18"/>
        <v>0</v>
      </c>
      <c r="W68" s="477">
        <f t="shared" si="18"/>
        <v>0</v>
      </c>
      <c r="X68" s="477">
        <f t="shared" si="18"/>
        <v>0</v>
      </c>
      <c r="Y68" s="477">
        <f t="shared" si="18"/>
        <v>0</v>
      </c>
      <c r="Z68" s="477">
        <f t="shared" si="18"/>
        <v>0</v>
      </c>
      <c r="AA68" s="477">
        <f t="shared" si="18"/>
        <v>0</v>
      </c>
      <c r="AB68" s="477">
        <f t="shared" si="18"/>
        <v>0</v>
      </c>
      <c r="AC68" s="477">
        <f t="shared" si="18"/>
        <v>0</v>
      </c>
      <c r="AD68" s="477">
        <f t="shared" si="18"/>
        <v>0</v>
      </c>
      <c r="AE68" s="477">
        <f t="shared" si="18"/>
        <v>0</v>
      </c>
      <c r="AF68" s="477">
        <f t="shared" si="18"/>
        <v>0</v>
      </c>
      <c r="AG68" s="477">
        <f t="shared" si="18"/>
        <v>0</v>
      </c>
      <c r="AH68" s="477">
        <f t="shared" si="18"/>
        <v>0</v>
      </c>
      <c r="AI68" s="477">
        <f t="shared" si="18"/>
        <v>0</v>
      </c>
      <c r="AJ68" s="477">
        <f t="shared" si="18"/>
        <v>0</v>
      </c>
      <c r="AK68" s="477">
        <f t="shared" si="3"/>
        <v>0</v>
      </c>
      <c r="AL68" s="478"/>
    </row>
    <row r="69" spans="2:38" ht="13.5">
      <c r="B69" s="480" t="s">
        <v>1395</v>
      </c>
      <c r="C69" s="516"/>
      <c r="D69" s="476"/>
      <c r="E69" s="506"/>
      <c r="F69" s="506"/>
      <c r="G69" s="506"/>
      <c r="H69" s="506"/>
      <c r="I69" s="506"/>
      <c r="J69" s="506"/>
      <c r="K69" s="506"/>
      <c r="L69" s="506"/>
      <c r="M69" s="506"/>
      <c r="N69" s="506"/>
      <c r="O69" s="506"/>
      <c r="P69" s="506"/>
      <c r="Q69" s="506"/>
      <c r="R69" s="506"/>
      <c r="S69" s="506"/>
      <c r="T69" s="507"/>
      <c r="U69" s="506"/>
      <c r="V69" s="506"/>
      <c r="W69" s="506"/>
      <c r="X69" s="506"/>
      <c r="Y69" s="506"/>
      <c r="Z69" s="506"/>
      <c r="AA69" s="506"/>
      <c r="AB69" s="506"/>
      <c r="AC69" s="506"/>
      <c r="AD69" s="506"/>
      <c r="AE69" s="506"/>
      <c r="AF69" s="506"/>
      <c r="AG69" s="506"/>
      <c r="AH69" s="506"/>
      <c r="AI69" s="506"/>
      <c r="AJ69" s="507"/>
      <c r="AK69" s="499"/>
      <c r="AL69" s="478"/>
    </row>
    <row r="70" spans="2:38" ht="13.5">
      <c r="B70" s="485"/>
      <c r="C70" s="509" t="s">
        <v>1396</v>
      </c>
      <c r="D70" s="510"/>
      <c r="E70" s="487"/>
      <c r="F70" s="487"/>
      <c r="G70" s="487"/>
      <c r="H70" s="487"/>
      <c r="I70" s="487"/>
      <c r="J70" s="487"/>
      <c r="K70" s="487"/>
      <c r="L70" s="487"/>
      <c r="M70" s="487"/>
      <c r="N70" s="487"/>
      <c r="O70" s="487"/>
      <c r="P70" s="487"/>
      <c r="Q70" s="487"/>
      <c r="R70" s="487"/>
      <c r="S70" s="487"/>
      <c r="T70" s="488">
        <f>SUM(E70:S70)</f>
        <v>0</v>
      </c>
      <c r="U70" s="487"/>
      <c r="V70" s="487"/>
      <c r="W70" s="487"/>
      <c r="X70" s="487"/>
      <c r="Y70" s="487"/>
      <c r="Z70" s="487"/>
      <c r="AA70" s="487"/>
      <c r="AB70" s="487"/>
      <c r="AC70" s="487"/>
      <c r="AD70" s="487"/>
      <c r="AE70" s="487"/>
      <c r="AF70" s="487"/>
      <c r="AG70" s="487"/>
      <c r="AH70" s="487"/>
      <c r="AI70" s="487"/>
      <c r="AJ70" s="488">
        <f>SUM(U70:AI70)</f>
        <v>0</v>
      </c>
      <c r="AK70" s="488">
        <f t="shared" si="3"/>
        <v>0</v>
      </c>
      <c r="AL70" s="478"/>
    </row>
    <row r="71" spans="2:38" ht="13.5">
      <c r="B71" s="485"/>
      <c r="C71" s="511" t="s">
        <v>1397</v>
      </c>
      <c r="D71" s="512"/>
      <c r="E71" s="494"/>
      <c r="F71" s="494"/>
      <c r="G71" s="494"/>
      <c r="H71" s="494"/>
      <c r="I71" s="494"/>
      <c r="J71" s="494"/>
      <c r="K71" s="494"/>
      <c r="L71" s="494"/>
      <c r="M71" s="494"/>
      <c r="N71" s="494"/>
      <c r="O71" s="494"/>
      <c r="P71" s="494"/>
      <c r="Q71" s="494"/>
      <c r="R71" s="494"/>
      <c r="S71" s="494"/>
      <c r="T71" s="491">
        <f>SUM(E71:S71)</f>
        <v>0</v>
      </c>
      <c r="U71" s="494"/>
      <c r="V71" s="494"/>
      <c r="W71" s="494"/>
      <c r="X71" s="494"/>
      <c r="Y71" s="494"/>
      <c r="Z71" s="494"/>
      <c r="AA71" s="494"/>
      <c r="AB71" s="494"/>
      <c r="AC71" s="494"/>
      <c r="AD71" s="494"/>
      <c r="AE71" s="494"/>
      <c r="AF71" s="494"/>
      <c r="AG71" s="494"/>
      <c r="AH71" s="494"/>
      <c r="AI71" s="494"/>
      <c r="AJ71" s="491">
        <f>SUM(U71:AI71)</f>
        <v>0</v>
      </c>
      <c r="AK71" s="492">
        <f t="shared" si="3"/>
        <v>0</v>
      </c>
      <c r="AL71" s="478"/>
    </row>
    <row r="72" spans="2:38" ht="13.5">
      <c r="B72" s="485"/>
      <c r="C72" s="511" t="s">
        <v>1398</v>
      </c>
      <c r="D72" s="512"/>
      <c r="E72" s="494"/>
      <c r="F72" s="494"/>
      <c r="G72" s="494"/>
      <c r="H72" s="494"/>
      <c r="I72" s="494"/>
      <c r="J72" s="494"/>
      <c r="K72" s="494"/>
      <c r="L72" s="494"/>
      <c r="M72" s="494"/>
      <c r="N72" s="494"/>
      <c r="O72" s="494"/>
      <c r="P72" s="494"/>
      <c r="Q72" s="494"/>
      <c r="R72" s="494"/>
      <c r="S72" s="494"/>
      <c r="T72" s="491">
        <f>SUM(E72:S72)</f>
        <v>0</v>
      </c>
      <c r="U72" s="494"/>
      <c r="V72" s="494"/>
      <c r="W72" s="494"/>
      <c r="X72" s="494"/>
      <c r="Y72" s="494"/>
      <c r="Z72" s="494"/>
      <c r="AA72" s="494"/>
      <c r="AB72" s="494"/>
      <c r="AC72" s="494"/>
      <c r="AD72" s="494"/>
      <c r="AE72" s="494"/>
      <c r="AF72" s="494"/>
      <c r="AG72" s="494"/>
      <c r="AH72" s="494"/>
      <c r="AI72" s="494"/>
      <c r="AJ72" s="491">
        <f>SUM(U72:AI72)</f>
        <v>0</v>
      </c>
      <c r="AK72" s="492">
        <f t="shared" si="3"/>
        <v>0</v>
      </c>
      <c r="AL72" s="478"/>
    </row>
    <row r="73" spans="2:38" ht="13.5">
      <c r="B73" s="485"/>
      <c r="C73" s="513" t="s">
        <v>1394</v>
      </c>
      <c r="D73" s="514"/>
      <c r="E73" s="501"/>
      <c r="F73" s="501"/>
      <c r="G73" s="501"/>
      <c r="H73" s="501"/>
      <c r="I73" s="501"/>
      <c r="J73" s="501"/>
      <c r="K73" s="501"/>
      <c r="L73" s="501"/>
      <c r="M73" s="501"/>
      <c r="N73" s="501"/>
      <c r="O73" s="501"/>
      <c r="P73" s="501"/>
      <c r="Q73" s="501"/>
      <c r="R73" s="501"/>
      <c r="S73" s="501"/>
      <c r="T73" s="502">
        <f>SUM(E73:S73)</f>
        <v>0</v>
      </c>
      <c r="U73" s="501"/>
      <c r="V73" s="501"/>
      <c r="W73" s="501"/>
      <c r="X73" s="501"/>
      <c r="Y73" s="501"/>
      <c r="Z73" s="501"/>
      <c r="AA73" s="501"/>
      <c r="AB73" s="501"/>
      <c r="AC73" s="501"/>
      <c r="AD73" s="501"/>
      <c r="AE73" s="501"/>
      <c r="AF73" s="501"/>
      <c r="AG73" s="501"/>
      <c r="AH73" s="501"/>
      <c r="AI73" s="501"/>
      <c r="AJ73" s="502">
        <f>SUM(U73:AI73)</f>
        <v>0</v>
      </c>
      <c r="AK73" s="503">
        <f>+T73+AJ73</f>
        <v>0</v>
      </c>
      <c r="AL73" s="478"/>
    </row>
    <row r="74" spans="2:38" ht="13.5">
      <c r="B74" s="515"/>
      <c r="C74" s="516"/>
      <c r="D74" s="505" t="s">
        <v>1352</v>
      </c>
      <c r="E74" s="477">
        <f>SUM(E70:E73)</f>
        <v>0</v>
      </c>
      <c r="F74" s="477">
        <f t="shared" ref="F74:R74" si="19">SUM(F70:F73)</f>
        <v>0</v>
      </c>
      <c r="G74" s="477">
        <f t="shared" si="19"/>
        <v>0</v>
      </c>
      <c r="H74" s="477">
        <f t="shared" si="19"/>
        <v>0</v>
      </c>
      <c r="I74" s="477">
        <f t="shared" si="19"/>
        <v>0</v>
      </c>
      <c r="J74" s="477">
        <f t="shared" si="19"/>
        <v>0</v>
      </c>
      <c r="K74" s="477">
        <f t="shared" si="19"/>
        <v>0</v>
      </c>
      <c r="L74" s="477">
        <f t="shared" si="19"/>
        <v>0</v>
      </c>
      <c r="M74" s="477">
        <f t="shared" si="19"/>
        <v>0</v>
      </c>
      <c r="N74" s="477">
        <f t="shared" si="19"/>
        <v>0</v>
      </c>
      <c r="O74" s="477">
        <f t="shared" si="19"/>
        <v>0</v>
      </c>
      <c r="P74" s="477">
        <f t="shared" si="19"/>
        <v>0</v>
      </c>
      <c r="Q74" s="477">
        <f t="shared" si="19"/>
        <v>0</v>
      </c>
      <c r="R74" s="477">
        <f t="shared" si="19"/>
        <v>0</v>
      </c>
      <c r="S74" s="477">
        <f t="shared" ref="S74:AJ74" si="20">SUM(S70:S73)</f>
        <v>0</v>
      </c>
      <c r="T74" s="477">
        <f t="shared" si="20"/>
        <v>0</v>
      </c>
      <c r="U74" s="477">
        <f t="shared" si="20"/>
        <v>0</v>
      </c>
      <c r="V74" s="477">
        <f t="shared" si="20"/>
        <v>0</v>
      </c>
      <c r="W74" s="477">
        <f t="shared" si="20"/>
        <v>0</v>
      </c>
      <c r="X74" s="477">
        <f t="shared" si="20"/>
        <v>0</v>
      </c>
      <c r="Y74" s="477">
        <f t="shared" si="20"/>
        <v>0</v>
      </c>
      <c r="Z74" s="477">
        <f t="shared" si="20"/>
        <v>0</v>
      </c>
      <c r="AA74" s="477">
        <f t="shared" si="20"/>
        <v>0</v>
      </c>
      <c r="AB74" s="477">
        <f t="shared" si="20"/>
        <v>0</v>
      </c>
      <c r="AC74" s="477">
        <f t="shared" si="20"/>
        <v>0</v>
      </c>
      <c r="AD74" s="477">
        <f t="shared" si="20"/>
        <v>0</v>
      </c>
      <c r="AE74" s="477">
        <f t="shared" si="20"/>
        <v>0</v>
      </c>
      <c r="AF74" s="477">
        <f t="shared" si="20"/>
        <v>0</v>
      </c>
      <c r="AG74" s="477">
        <f t="shared" si="20"/>
        <v>0</v>
      </c>
      <c r="AH74" s="477">
        <f t="shared" si="20"/>
        <v>0</v>
      </c>
      <c r="AI74" s="477">
        <f t="shared" si="20"/>
        <v>0</v>
      </c>
      <c r="AJ74" s="477">
        <f t="shared" si="20"/>
        <v>0</v>
      </c>
      <c r="AK74" s="477">
        <f>+T74+AJ74</f>
        <v>0</v>
      </c>
      <c r="AL74" s="478"/>
    </row>
    <row r="75" spans="2:38" ht="14.25" thickBot="1">
      <c r="B75" s="517" t="s">
        <v>1399</v>
      </c>
      <c r="C75" s="518"/>
      <c r="D75" s="519"/>
      <c r="E75" s="520"/>
      <c r="F75" s="520"/>
      <c r="G75" s="520"/>
      <c r="H75" s="520"/>
      <c r="I75" s="520"/>
      <c r="J75" s="520"/>
      <c r="K75" s="520"/>
      <c r="L75" s="520"/>
      <c r="M75" s="520"/>
      <c r="N75" s="520"/>
      <c r="O75" s="520"/>
      <c r="P75" s="520"/>
      <c r="Q75" s="520"/>
      <c r="R75" s="520"/>
      <c r="S75" s="520"/>
      <c r="T75" s="488">
        <f>SUM(E75:S75)</f>
        <v>0</v>
      </c>
      <c r="U75" s="520"/>
      <c r="V75" s="520"/>
      <c r="W75" s="520"/>
      <c r="X75" s="520"/>
      <c r="Y75" s="520"/>
      <c r="Z75" s="520"/>
      <c r="AA75" s="520"/>
      <c r="AB75" s="520"/>
      <c r="AC75" s="520"/>
      <c r="AD75" s="520"/>
      <c r="AE75" s="520"/>
      <c r="AF75" s="520"/>
      <c r="AG75" s="520"/>
      <c r="AH75" s="520"/>
      <c r="AI75" s="520"/>
      <c r="AJ75" s="488">
        <f>SUM(U75:AI75)</f>
        <v>0</v>
      </c>
      <c r="AK75" s="521">
        <f>+T75+AJ75</f>
        <v>0</v>
      </c>
      <c r="AL75" s="478"/>
    </row>
    <row r="76" spans="2:38" ht="14.25" thickTop="1">
      <c r="B76" s="522"/>
      <c r="C76" s="523"/>
      <c r="D76" s="524" t="s">
        <v>1340</v>
      </c>
      <c r="E76" s="525">
        <f>+E17+E34+E46+E50+E63+E68+E74+E75</f>
        <v>0</v>
      </c>
      <c r="F76" s="525">
        <f t="shared" ref="F76:AI76" si="21">+F17+F34+F46+F50+F63+F68+F74+F75</f>
        <v>0</v>
      </c>
      <c r="G76" s="525">
        <f t="shared" si="21"/>
        <v>0</v>
      </c>
      <c r="H76" s="525">
        <f t="shared" si="21"/>
        <v>0</v>
      </c>
      <c r="I76" s="525">
        <f t="shared" si="21"/>
        <v>0</v>
      </c>
      <c r="J76" s="525">
        <f t="shared" si="21"/>
        <v>0</v>
      </c>
      <c r="K76" s="525">
        <f t="shared" si="21"/>
        <v>0</v>
      </c>
      <c r="L76" s="525">
        <f t="shared" si="21"/>
        <v>0</v>
      </c>
      <c r="M76" s="525">
        <f t="shared" si="21"/>
        <v>0</v>
      </c>
      <c r="N76" s="525">
        <f t="shared" si="21"/>
        <v>0</v>
      </c>
      <c r="O76" s="525">
        <f t="shared" si="21"/>
        <v>0</v>
      </c>
      <c r="P76" s="525">
        <f t="shared" si="21"/>
        <v>0</v>
      </c>
      <c r="Q76" s="525">
        <f t="shared" si="21"/>
        <v>0</v>
      </c>
      <c r="R76" s="525">
        <f t="shared" si="21"/>
        <v>0</v>
      </c>
      <c r="S76" s="525">
        <f t="shared" si="21"/>
        <v>0</v>
      </c>
      <c r="T76" s="525">
        <f>SUM(E76:S76)</f>
        <v>0</v>
      </c>
      <c r="U76" s="525">
        <f t="shared" si="21"/>
        <v>0</v>
      </c>
      <c r="V76" s="525">
        <f t="shared" si="21"/>
        <v>0</v>
      </c>
      <c r="W76" s="525">
        <f t="shared" si="21"/>
        <v>0</v>
      </c>
      <c r="X76" s="525">
        <f t="shared" si="21"/>
        <v>0</v>
      </c>
      <c r="Y76" s="525">
        <f t="shared" si="21"/>
        <v>0</v>
      </c>
      <c r="Z76" s="525">
        <f t="shared" si="21"/>
        <v>0</v>
      </c>
      <c r="AA76" s="525">
        <f t="shared" si="21"/>
        <v>0</v>
      </c>
      <c r="AB76" s="525">
        <f t="shared" si="21"/>
        <v>0</v>
      </c>
      <c r="AC76" s="525">
        <f t="shared" si="21"/>
        <v>0</v>
      </c>
      <c r="AD76" s="525">
        <f t="shared" si="21"/>
        <v>0</v>
      </c>
      <c r="AE76" s="525">
        <f t="shared" si="21"/>
        <v>0</v>
      </c>
      <c r="AF76" s="525">
        <f t="shared" si="21"/>
        <v>0</v>
      </c>
      <c r="AG76" s="525">
        <f t="shared" si="21"/>
        <v>0</v>
      </c>
      <c r="AH76" s="525">
        <f t="shared" si="21"/>
        <v>0</v>
      </c>
      <c r="AI76" s="525">
        <f t="shared" si="21"/>
        <v>0</v>
      </c>
      <c r="AJ76" s="525">
        <f>SUM(U76:AI76)</f>
        <v>0</v>
      </c>
      <c r="AK76" s="525">
        <f>+T76+AJ76</f>
        <v>0</v>
      </c>
      <c r="AL76" s="478"/>
    </row>
    <row r="77" spans="2:38">
      <c r="D77" s="526"/>
      <c r="E77" s="526"/>
      <c r="F77" s="526"/>
      <c r="G77" s="526"/>
      <c r="H77" s="526"/>
      <c r="I77" s="526"/>
      <c r="J77" s="526"/>
      <c r="K77" s="526"/>
      <c r="L77" s="526"/>
      <c r="M77" s="526"/>
      <c r="N77" s="526"/>
      <c r="O77" s="526"/>
      <c r="P77" s="526"/>
      <c r="Q77" s="526"/>
      <c r="T77" s="526"/>
      <c r="AJ77" s="526"/>
      <c r="AK77" s="526"/>
      <c r="AL77" s="526"/>
    </row>
    <row r="78" spans="2:38">
      <c r="B78" s="450" t="s">
        <v>1400</v>
      </c>
      <c r="D78" s="526"/>
      <c r="E78" s="526"/>
      <c r="F78" s="526"/>
      <c r="G78" s="526"/>
      <c r="H78" s="526"/>
      <c r="I78" s="526"/>
      <c r="J78" s="526"/>
      <c r="K78" s="526"/>
      <c r="L78" s="526"/>
      <c r="M78" s="526"/>
      <c r="N78" s="526"/>
      <c r="O78" s="526"/>
      <c r="P78" s="526"/>
      <c r="Q78" s="526"/>
      <c r="T78" s="526"/>
      <c r="Z78" s="526"/>
      <c r="AA78" s="526"/>
      <c r="AB78" s="526"/>
      <c r="AC78" s="526"/>
      <c r="AD78" s="526"/>
      <c r="AE78" s="526"/>
      <c r="AF78" s="526"/>
      <c r="AG78" s="526"/>
      <c r="AH78" s="526"/>
      <c r="AI78" s="526"/>
      <c r="AJ78" s="526"/>
      <c r="AK78" s="526"/>
      <c r="AL78" s="527"/>
    </row>
    <row r="79" spans="2:38">
      <c r="B79" s="450" t="s">
        <v>1401</v>
      </c>
      <c r="D79" s="526"/>
      <c r="E79" s="526"/>
      <c r="F79" s="526"/>
      <c r="G79" s="526"/>
      <c r="H79" s="526"/>
      <c r="I79" s="526"/>
      <c r="J79" s="526"/>
      <c r="K79" s="526"/>
      <c r="L79" s="526"/>
      <c r="M79" s="526"/>
      <c r="N79" s="526"/>
      <c r="O79" s="526"/>
      <c r="P79" s="526"/>
      <c r="Q79" s="526"/>
      <c r="T79" s="526"/>
      <c r="Z79" s="526"/>
      <c r="AA79" s="526"/>
      <c r="AB79" s="526"/>
      <c r="AC79" s="526"/>
      <c r="AD79" s="526"/>
      <c r="AE79" s="526"/>
      <c r="AF79" s="526"/>
      <c r="AG79" s="526"/>
      <c r="AH79" s="526"/>
      <c r="AI79" s="526"/>
      <c r="AJ79" s="526"/>
      <c r="AK79" s="526"/>
      <c r="AL79" s="526"/>
    </row>
    <row r="80" spans="2:38">
      <c r="B80" s="450" t="s">
        <v>1402</v>
      </c>
      <c r="AJ80" s="526"/>
      <c r="AK80" s="526"/>
    </row>
    <row r="81" spans="2:37">
      <c r="B81" s="526" t="s">
        <v>1403</v>
      </c>
      <c r="C81" s="526"/>
      <c r="D81" s="526"/>
      <c r="AJ81" s="455" t="s">
        <v>1331</v>
      </c>
      <c r="AK81" s="456"/>
    </row>
    <row r="82" spans="2:37">
      <c r="B82" s="526"/>
      <c r="C82" s="526"/>
      <c r="D82" s="526"/>
    </row>
  </sheetData>
  <mergeCells count="2">
    <mergeCell ref="B1:AK1"/>
    <mergeCell ref="B2:AK2"/>
  </mergeCells>
  <phoneticPr fontId="2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L82"/>
  <sheetViews>
    <sheetView showGridLines="0" view="pageBreakPreview" zoomScaleNormal="100" zoomScaleSheetLayoutView="100" workbookViewId="0"/>
  </sheetViews>
  <sheetFormatPr defaultRowHeight="12"/>
  <cols>
    <col min="1" max="1" width="1.7109375" style="450" customWidth="1"/>
    <col min="2" max="3" width="3" style="450" customWidth="1"/>
    <col min="4" max="4" width="30.42578125" style="450" customWidth="1"/>
    <col min="5" max="19" width="8.5703125" style="450" customWidth="1"/>
    <col min="20" max="20" width="9.85546875" style="450" customWidth="1"/>
    <col min="21" max="35" width="8.7109375" style="450" customWidth="1"/>
    <col min="36" max="36" width="9.7109375" style="450" customWidth="1"/>
    <col min="37" max="37" width="10.85546875" style="450" customWidth="1"/>
    <col min="38" max="38" width="1.7109375" style="450" customWidth="1"/>
    <col min="39" max="256" width="9.140625" style="450"/>
    <col min="257" max="257" width="1.7109375" style="450" customWidth="1"/>
    <col min="258" max="259" width="3" style="450" customWidth="1"/>
    <col min="260" max="260" width="30.42578125" style="450" customWidth="1"/>
    <col min="261" max="275" width="8.5703125" style="450" customWidth="1"/>
    <col min="276" max="276" width="9.85546875" style="450" customWidth="1"/>
    <col min="277" max="291" width="8.7109375" style="450" customWidth="1"/>
    <col min="292" max="292" width="9.7109375" style="450" customWidth="1"/>
    <col min="293" max="293" width="10.85546875" style="450" customWidth="1"/>
    <col min="294" max="294" width="1.7109375" style="450" customWidth="1"/>
    <col min="295" max="512" width="9.140625" style="450"/>
    <col min="513" max="513" width="1.7109375" style="450" customWidth="1"/>
    <col min="514" max="515" width="3" style="450" customWidth="1"/>
    <col min="516" max="516" width="30.42578125" style="450" customWidth="1"/>
    <col min="517" max="531" width="8.5703125" style="450" customWidth="1"/>
    <col min="532" max="532" width="9.85546875" style="450" customWidth="1"/>
    <col min="533" max="547" width="8.7109375" style="450" customWidth="1"/>
    <col min="548" max="548" width="9.7109375" style="450" customWidth="1"/>
    <col min="549" max="549" width="10.85546875" style="450" customWidth="1"/>
    <col min="550" max="550" width="1.7109375" style="450" customWidth="1"/>
    <col min="551" max="768" width="9.140625" style="450"/>
    <col min="769" max="769" width="1.7109375" style="450" customWidth="1"/>
    <col min="770" max="771" width="3" style="450" customWidth="1"/>
    <col min="772" max="772" width="30.42578125" style="450" customWidth="1"/>
    <col min="773" max="787" width="8.5703125" style="450" customWidth="1"/>
    <col min="788" max="788" width="9.85546875" style="450" customWidth="1"/>
    <col min="789" max="803" width="8.7109375" style="450" customWidth="1"/>
    <col min="804" max="804" width="9.7109375" style="450" customWidth="1"/>
    <col min="805" max="805" width="10.85546875" style="450" customWidth="1"/>
    <col min="806" max="806" width="1.7109375" style="450" customWidth="1"/>
    <col min="807" max="1024" width="9.140625" style="450"/>
    <col min="1025" max="1025" width="1.7109375" style="450" customWidth="1"/>
    <col min="1026" max="1027" width="3" style="450" customWidth="1"/>
    <col min="1028" max="1028" width="30.42578125" style="450" customWidth="1"/>
    <col min="1029" max="1043" width="8.5703125" style="450" customWidth="1"/>
    <col min="1044" max="1044" width="9.85546875" style="450" customWidth="1"/>
    <col min="1045" max="1059" width="8.7109375" style="450" customWidth="1"/>
    <col min="1060" max="1060" width="9.7109375" style="450" customWidth="1"/>
    <col min="1061" max="1061" width="10.85546875" style="450" customWidth="1"/>
    <col min="1062" max="1062" width="1.7109375" style="450" customWidth="1"/>
    <col min="1063" max="1280" width="9.140625" style="450"/>
    <col min="1281" max="1281" width="1.7109375" style="450" customWidth="1"/>
    <col min="1282" max="1283" width="3" style="450" customWidth="1"/>
    <col min="1284" max="1284" width="30.42578125" style="450" customWidth="1"/>
    <col min="1285" max="1299" width="8.5703125" style="450" customWidth="1"/>
    <col min="1300" max="1300" width="9.85546875" style="450" customWidth="1"/>
    <col min="1301" max="1315" width="8.7109375" style="450" customWidth="1"/>
    <col min="1316" max="1316" width="9.7109375" style="450" customWidth="1"/>
    <col min="1317" max="1317" width="10.85546875" style="450" customWidth="1"/>
    <col min="1318" max="1318" width="1.7109375" style="450" customWidth="1"/>
    <col min="1319" max="1536" width="9.140625" style="450"/>
    <col min="1537" max="1537" width="1.7109375" style="450" customWidth="1"/>
    <col min="1538" max="1539" width="3" style="450" customWidth="1"/>
    <col min="1540" max="1540" width="30.42578125" style="450" customWidth="1"/>
    <col min="1541" max="1555" width="8.5703125" style="450" customWidth="1"/>
    <col min="1556" max="1556" width="9.85546875" style="450" customWidth="1"/>
    <col min="1557" max="1571" width="8.7109375" style="450" customWidth="1"/>
    <col min="1572" max="1572" width="9.7109375" style="450" customWidth="1"/>
    <col min="1573" max="1573" width="10.85546875" style="450" customWidth="1"/>
    <col min="1574" max="1574" width="1.7109375" style="450" customWidth="1"/>
    <col min="1575" max="1792" width="9.140625" style="450"/>
    <col min="1793" max="1793" width="1.7109375" style="450" customWidth="1"/>
    <col min="1794" max="1795" width="3" style="450" customWidth="1"/>
    <col min="1796" max="1796" width="30.42578125" style="450" customWidth="1"/>
    <col min="1797" max="1811" width="8.5703125" style="450" customWidth="1"/>
    <col min="1812" max="1812" width="9.85546875" style="450" customWidth="1"/>
    <col min="1813" max="1827" width="8.7109375" style="450" customWidth="1"/>
    <col min="1828" max="1828" width="9.7109375" style="450" customWidth="1"/>
    <col min="1829" max="1829" width="10.85546875" style="450" customWidth="1"/>
    <col min="1830" max="1830" width="1.7109375" style="450" customWidth="1"/>
    <col min="1831" max="2048" width="9.140625" style="450"/>
    <col min="2049" max="2049" width="1.7109375" style="450" customWidth="1"/>
    <col min="2050" max="2051" width="3" style="450" customWidth="1"/>
    <col min="2052" max="2052" width="30.42578125" style="450" customWidth="1"/>
    <col min="2053" max="2067" width="8.5703125" style="450" customWidth="1"/>
    <col min="2068" max="2068" width="9.85546875" style="450" customWidth="1"/>
    <col min="2069" max="2083" width="8.7109375" style="450" customWidth="1"/>
    <col min="2084" max="2084" width="9.7109375" style="450" customWidth="1"/>
    <col min="2085" max="2085" width="10.85546875" style="450" customWidth="1"/>
    <col min="2086" max="2086" width="1.7109375" style="450" customWidth="1"/>
    <col min="2087" max="2304" width="9.140625" style="450"/>
    <col min="2305" max="2305" width="1.7109375" style="450" customWidth="1"/>
    <col min="2306" max="2307" width="3" style="450" customWidth="1"/>
    <col min="2308" max="2308" width="30.42578125" style="450" customWidth="1"/>
    <col min="2309" max="2323" width="8.5703125" style="450" customWidth="1"/>
    <col min="2324" max="2324" width="9.85546875" style="450" customWidth="1"/>
    <col min="2325" max="2339" width="8.7109375" style="450" customWidth="1"/>
    <col min="2340" max="2340" width="9.7109375" style="450" customWidth="1"/>
    <col min="2341" max="2341" width="10.85546875" style="450" customWidth="1"/>
    <col min="2342" max="2342" width="1.7109375" style="450" customWidth="1"/>
    <col min="2343" max="2560" width="9.140625" style="450"/>
    <col min="2561" max="2561" width="1.7109375" style="450" customWidth="1"/>
    <col min="2562" max="2563" width="3" style="450" customWidth="1"/>
    <col min="2564" max="2564" width="30.42578125" style="450" customWidth="1"/>
    <col min="2565" max="2579" width="8.5703125" style="450" customWidth="1"/>
    <col min="2580" max="2580" width="9.85546875" style="450" customWidth="1"/>
    <col min="2581" max="2595" width="8.7109375" style="450" customWidth="1"/>
    <col min="2596" max="2596" width="9.7109375" style="450" customWidth="1"/>
    <col min="2597" max="2597" width="10.85546875" style="450" customWidth="1"/>
    <col min="2598" max="2598" width="1.7109375" style="450" customWidth="1"/>
    <col min="2599" max="2816" width="9.140625" style="450"/>
    <col min="2817" max="2817" width="1.7109375" style="450" customWidth="1"/>
    <col min="2818" max="2819" width="3" style="450" customWidth="1"/>
    <col min="2820" max="2820" width="30.42578125" style="450" customWidth="1"/>
    <col min="2821" max="2835" width="8.5703125" style="450" customWidth="1"/>
    <col min="2836" max="2836" width="9.85546875" style="450" customWidth="1"/>
    <col min="2837" max="2851" width="8.7109375" style="450" customWidth="1"/>
    <col min="2852" max="2852" width="9.7109375" style="450" customWidth="1"/>
    <col min="2853" max="2853" width="10.85546875" style="450" customWidth="1"/>
    <col min="2854" max="2854" width="1.7109375" style="450" customWidth="1"/>
    <col min="2855" max="3072" width="9.140625" style="450"/>
    <col min="3073" max="3073" width="1.7109375" style="450" customWidth="1"/>
    <col min="3074" max="3075" width="3" style="450" customWidth="1"/>
    <col min="3076" max="3076" width="30.42578125" style="450" customWidth="1"/>
    <col min="3077" max="3091" width="8.5703125" style="450" customWidth="1"/>
    <col min="3092" max="3092" width="9.85546875" style="450" customWidth="1"/>
    <col min="3093" max="3107" width="8.7109375" style="450" customWidth="1"/>
    <col min="3108" max="3108" width="9.7109375" style="450" customWidth="1"/>
    <col min="3109" max="3109" width="10.85546875" style="450" customWidth="1"/>
    <col min="3110" max="3110" width="1.7109375" style="450" customWidth="1"/>
    <col min="3111" max="3328" width="9.140625" style="450"/>
    <col min="3329" max="3329" width="1.7109375" style="450" customWidth="1"/>
    <col min="3330" max="3331" width="3" style="450" customWidth="1"/>
    <col min="3332" max="3332" width="30.42578125" style="450" customWidth="1"/>
    <col min="3333" max="3347" width="8.5703125" style="450" customWidth="1"/>
    <col min="3348" max="3348" width="9.85546875" style="450" customWidth="1"/>
    <col min="3349" max="3363" width="8.7109375" style="450" customWidth="1"/>
    <col min="3364" max="3364" width="9.7109375" style="450" customWidth="1"/>
    <col min="3365" max="3365" width="10.85546875" style="450" customWidth="1"/>
    <col min="3366" max="3366" width="1.7109375" style="450" customWidth="1"/>
    <col min="3367" max="3584" width="9.140625" style="450"/>
    <col min="3585" max="3585" width="1.7109375" style="450" customWidth="1"/>
    <col min="3586" max="3587" width="3" style="450" customWidth="1"/>
    <col min="3588" max="3588" width="30.42578125" style="450" customWidth="1"/>
    <col min="3589" max="3603" width="8.5703125" style="450" customWidth="1"/>
    <col min="3604" max="3604" width="9.85546875" style="450" customWidth="1"/>
    <col min="3605" max="3619" width="8.7109375" style="450" customWidth="1"/>
    <col min="3620" max="3620" width="9.7109375" style="450" customWidth="1"/>
    <col min="3621" max="3621" width="10.85546875" style="450" customWidth="1"/>
    <col min="3622" max="3622" width="1.7109375" style="450" customWidth="1"/>
    <col min="3623" max="3840" width="9.140625" style="450"/>
    <col min="3841" max="3841" width="1.7109375" style="450" customWidth="1"/>
    <col min="3842" max="3843" width="3" style="450" customWidth="1"/>
    <col min="3844" max="3844" width="30.42578125" style="450" customWidth="1"/>
    <col min="3845" max="3859" width="8.5703125" style="450" customWidth="1"/>
    <col min="3860" max="3860" width="9.85546875" style="450" customWidth="1"/>
    <col min="3861" max="3875" width="8.7109375" style="450" customWidth="1"/>
    <col min="3876" max="3876" width="9.7109375" style="450" customWidth="1"/>
    <col min="3877" max="3877" width="10.85546875" style="450" customWidth="1"/>
    <col min="3878" max="3878" width="1.7109375" style="450" customWidth="1"/>
    <col min="3879" max="4096" width="9.140625" style="450"/>
    <col min="4097" max="4097" width="1.7109375" style="450" customWidth="1"/>
    <col min="4098" max="4099" width="3" style="450" customWidth="1"/>
    <col min="4100" max="4100" width="30.42578125" style="450" customWidth="1"/>
    <col min="4101" max="4115" width="8.5703125" style="450" customWidth="1"/>
    <col min="4116" max="4116" width="9.85546875" style="450" customWidth="1"/>
    <col min="4117" max="4131" width="8.7109375" style="450" customWidth="1"/>
    <col min="4132" max="4132" width="9.7109375" style="450" customWidth="1"/>
    <col min="4133" max="4133" width="10.85546875" style="450" customWidth="1"/>
    <col min="4134" max="4134" width="1.7109375" style="450" customWidth="1"/>
    <col min="4135" max="4352" width="9.140625" style="450"/>
    <col min="4353" max="4353" width="1.7109375" style="450" customWidth="1"/>
    <col min="4354" max="4355" width="3" style="450" customWidth="1"/>
    <col min="4356" max="4356" width="30.42578125" style="450" customWidth="1"/>
    <col min="4357" max="4371" width="8.5703125" style="450" customWidth="1"/>
    <col min="4372" max="4372" width="9.85546875" style="450" customWidth="1"/>
    <col min="4373" max="4387" width="8.7109375" style="450" customWidth="1"/>
    <col min="4388" max="4388" width="9.7109375" style="450" customWidth="1"/>
    <col min="4389" max="4389" width="10.85546875" style="450" customWidth="1"/>
    <col min="4390" max="4390" width="1.7109375" style="450" customWidth="1"/>
    <col min="4391" max="4608" width="9.140625" style="450"/>
    <col min="4609" max="4609" width="1.7109375" style="450" customWidth="1"/>
    <col min="4610" max="4611" width="3" style="450" customWidth="1"/>
    <col min="4612" max="4612" width="30.42578125" style="450" customWidth="1"/>
    <col min="4613" max="4627" width="8.5703125" style="450" customWidth="1"/>
    <col min="4628" max="4628" width="9.85546875" style="450" customWidth="1"/>
    <col min="4629" max="4643" width="8.7109375" style="450" customWidth="1"/>
    <col min="4644" max="4644" width="9.7109375" style="450" customWidth="1"/>
    <col min="4645" max="4645" width="10.85546875" style="450" customWidth="1"/>
    <col min="4646" max="4646" width="1.7109375" style="450" customWidth="1"/>
    <col min="4647" max="4864" width="9.140625" style="450"/>
    <col min="4865" max="4865" width="1.7109375" style="450" customWidth="1"/>
    <col min="4866" max="4867" width="3" style="450" customWidth="1"/>
    <col min="4868" max="4868" width="30.42578125" style="450" customWidth="1"/>
    <col min="4869" max="4883" width="8.5703125" style="450" customWidth="1"/>
    <col min="4884" max="4884" width="9.85546875" style="450" customWidth="1"/>
    <col min="4885" max="4899" width="8.7109375" style="450" customWidth="1"/>
    <col min="4900" max="4900" width="9.7109375" style="450" customWidth="1"/>
    <col min="4901" max="4901" width="10.85546875" style="450" customWidth="1"/>
    <col min="4902" max="4902" width="1.7109375" style="450" customWidth="1"/>
    <col min="4903" max="5120" width="9.140625" style="450"/>
    <col min="5121" max="5121" width="1.7109375" style="450" customWidth="1"/>
    <col min="5122" max="5123" width="3" style="450" customWidth="1"/>
    <col min="5124" max="5124" width="30.42578125" style="450" customWidth="1"/>
    <col min="5125" max="5139" width="8.5703125" style="450" customWidth="1"/>
    <col min="5140" max="5140" width="9.85546875" style="450" customWidth="1"/>
    <col min="5141" max="5155" width="8.7109375" style="450" customWidth="1"/>
    <col min="5156" max="5156" width="9.7109375" style="450" customWidth="1"/>
    <col min="5157" max="5157" width="10.85546875" style="450" customWidth="1"/>
    <col min="5158" max="5158" width="1.7109375" style="450" customWidth="1"/>
    <col min="5159" max="5376" width="9.140625" style="450"/>
    <col min="5377" max="5377" width="1.7109375" style="450" customWidth="1"/>
    <col min="5378" max="5379" width="3" style="450" customWidth="1"/>
    <col min="5380" max="5380" width="30.42578125" style="450" customWidth="1"/>
    <col min="5381" max="5395" width="8.5703125" style="450" customWidth="1"/>
    <col min="5396" max="5396" width="9.85546875" style="450" customWidth="1"/>
    <col min="5397" max="5411" width="8.7109375" style="450" customWidth="1"/>
    <col min="5412" max="5412" width="9.7109375" style="450" customWidth="1"/>
    <col min="5413" max="5413" width="10.85546875" style="450" customWidth="1"/>
    <col min="5414" max="5414" width="1.7109375" style="450" customWidth="1"/>
    <col min="5415" max="5632" width="9.140625" style="450"/>
    <col min="5633" max="5633" width="1.7109375" style="450" customWidth="1"/>
    <col min="5634" max="5635" width="3" style="450" customWidth="1"/>
    <col min="5636" max="5636" width="30.42578125" style="450" customWidth="1"/>
    <col min="5637" max="5651" width="8.5703125" style="450" customWidth="1"/>
    <col min="5652" max="5652" width="9.85546875" style="450" customWidth="1"/>
    <col min="5653" max="5667" width="8.7109375" style="450" customWidth="1"/>
    <col min="5668" max="5668" width="9.7109375" style="450" customWidth="1"/>
    <col min="5669" max="5669" width="10.85546875" style="450" customWidth="1"/>
    <col min="5670" max="5670" width="1.7109375" style="450" customWidth="1"/>
    <col min="5671" max="5888" width="9.140625" style="450"/>
    <col min="5889" max="5889" width="1.7109375" style="450" customWidth="1"/>
    <col min="5890" max="5891" width="3" style="450" customWidth="1"/>
    <col min="5892" max="5892" width="30.42578125" style="450" customWidth="1"/>
    <col min="5893" max="5907" width="8.5703125" style="450" customWidth="1"/>
    <col min="5908" max="5908" width="9.85546875" style="450" customWidth="1"/>
    <col min="5909" max="5923" width="8.7109375" style="450" customWidth="1"/>
    <col min="5924" max="5924" width="9.7109375" style="450" customWidth="1"/>
    <col min="5925" max="5925" width="10.85546875" style="450" customWidth="1"/>
    <col min="5926" max="5926" width="1.7109375" style="450" customWidth="1"/>
    <col min="5927" max="6144" width="9.140625" style="450"/>
    <col min="6145" max="6145" width="1.7109375" style="450" customWidth="1"/>
    <col min="6146" max="6147" width="3" style="450" customWidth="1"/>
    <col min="6148" max="6148" width="30.42578125" style="450" customWidth="1"/>
    <col min="6149" max="6163" width="8.5703125" style="450" customWidth="1"/>
    <col min="6164" max="6164" width="9.85546875" style="450" customWidth="1"/>
    <col min="6165" max="6179" width="8.7109375" style="450" customWidth="1"/>
    <col min="6180" max="6180" width="9.7109375" style="450" customWidth="1"/>
    <col min="6181" max="6181" width="10.85546875" style="450" customWidth="1"/>
    <col min="6182" max="6182" width="1.7109375" style="450" customWidth="1"/>
    <col min="6183" max="6400" width="9.140625" style="450"/>
    <col min="6401" max="6401" width="1.7109375" style="450" customWidth="1"/>
    <col min="6402" max="6403" width="3" style="450" customWidth="1"/>
    <col min="6404" max="6404" width="30.42578125" style="450" customWidth="1"/>
    <col min="6405" max="6419" width="8.5703125" style="450" customWidth="1"/>
    <col min="6420" max="6420" width="9.85546875" style="450" customWidth="1"/>
    <col min="6421" max="6435" width="8.7109375" style="450" customWidth="1"/>
    <col min="6436" max="6436" width="9.7109375" style="450" customWidth="1"/>
    <col min="6437" max="6437" width="10.85546875" style="450" customWidth="1"/>
    <col min="6438" max="6438" width="1.7109375" style="450" customWidth="1"/>
    <col min="6439" max="6656" width="9.140625" style="450"/>
    <col min="6657" max="6657" width="1.7109375" style="450" customWidth="1"/>
    <col min="6658" max="6659" width="3" style="450" customWidth="1"/>
    <col min="6660" max="6660" width="30.42578125" style="450" customWidth="1"/>
    <col min="6661" max="6675" width="8.5703125" style="450" customWidth="1"/>
    <col min="6676" max="6676" width="9.85546875" style="450" customWidth="1"/>
    <col min="6677" max="6691" width="8.7109375" style="450" customWidth="1"/>
    <col min="6692" max="6692" width="9.7109375" style="450" customWidth="1"/>
    <col min="6693" max="6693" width="10.85546875" style="450" customWidth="1"/>
    <col min="6694" max="6694" width="1.7109375" style="450" customWidth="1"/>
    <col min="6695" max="6912" width="9.140625" style="450"/>
    <col min="6913" max="6913" width="1.7109375" style="450" customWidth="1"/>
    <col min="6914" max="6915" width="3" style="450" customWidth="1"/>
    <col min="6916" max="6916" width="30.42578125" style="450" customWidth="1"/>
    <col min="6917" max="6931" width="8.5703125" style="450" customWidth="1"/>
    <col min="6932" max="6932" width="9.85546875" style="450" customWidth="1"/>
    <col min="6933" max="6947" width="8.7109375" style="450" customWidth="1"/>
    <col min="6948" max="6948" width="9.7109375" style="450" customWidth="1"/>
    <col min="6949" max="6949" width="10.85546875" style="450" customWidth="1"/>
    <col min="6950" max="6950" width="1.7109375" style="450" customWidth="1"/>
    <col min="6951" max="7168" width="9.140625" style="450"/>
    <col min="7169" max="7169" width="1.7109375" style="450" customWidth="1"/>
    <col min="7170" max="7171" width="3" style="450" customWidth="1"/>
    <col min="7172" max="7172" width="30.42578125" style="450" customWidth="1"/>
    <col min="7173" max="7187" width="8.5703125" style="450" customWidth="1"/>
    <col min="7188" max="7188" width="9.85546875" style="450" customWidth="1"/>
    <col min="7189" max="7203" width="8.7109375" style="450" customWidth="1"/>
    <col min="7204" max="7204" width="9.7109375" style="450" customWidth="1"/>
    <col min="7205" max="7205" width="10.85546875" style="450" customWidth="1"/>
    <col min="7206" max="7206" width="1.7109375" style="450" customWidth="1"/>
    <col min="7207" max="7424" width="9.140625" style="450"/>
    <col min="7425" max="7425" width="1.7109375" style="450" customWidth="1"/>
    <col min="7426" max="7427" width="3" style="450" customWidth="1"/>
    <col min="7428" max="7428" width="30.42578125" style="450" customWidth="1"/>
    <col min="7429" max="7443" width="8.5703125" style="450" customWidth="1"/>
    <col min="7444" max="7444" width="9.85546875" style="450" customWidth="1"/>
    <col min="7445" max="7459" width="8.7109375" style="450" customWidth="1"/>
    <col min="7460" max="7460" width="9.7109375" style="450" customWidth="1"/>
    <col min="7461" max="7461" width="10.85546875" style="450" customWidth="1"/>
    <col min="7462" max="7462" width="1.7109375" style="450" customWidth="1"/>
    <col min="7463" max="7680" width="9.140625" style="450"/>
    <col min="7681" max="7681" width="1.7109375" style="450" customWidth="1"/>
    <col min="7682" max="7683" width="3" style="450" customWidth="1"/>
    <col min="7684" max="7684" width="30.42578125" style="450" customWidth="1"/>
    <col min="7685" max="7699" width="8.5703125" style="450" customWidth="1"/>
    <col min="7700" max="7700" width="9.85546875" style="450" customWidth="1"/>
    <col min="7701" max="7715" width="8.7109375" style="450" customWidth="1"/>
    <col min="7716" max="7716" width="9.7109375" style="450" customWidth="1"/>
    <col min="7717" max="7717" width="10.85546875" style="450" customWidth="1"/>
    <col min="7718" max="7718" width="1.7109375" style="450" customWidth="1"/>
    <col min="7719" max="7936" width="9.140625" style="450"/>
    <col min="7937" max="7937" width="1.7109375" style="450" customWidth="1"/>
    <col min="7938" max="7939" width="3" style="450" customWidth="1"/>
    <col min="7940" max="7940" width="30.42578125" style="450" customWidth="1"/>
    <col min="7941" max="7955" width="8.5703125" style="450" customWidth="1"/>
    <col min="7956" max="7956" width="9.85546875" style="450" customWidth="1"/>
    <col min="7957" max="7971" width="8.7109375" style="450" customWidth="1"/>
    <col min="7972" max="7972" width="9.7109375" style="450" customWidth="1"/>
    <col min="7973" max="7973" width="10.85546875" style="450" customWidth="1"/>
    <col min="7974" max="7974" width="1.7109375" style="450" customWidth="1"/>
    <col min="7975" max="8192" width="9.140625" style="450"/>
    <col min="8193" max="8193" width="1.7109375" style="450" customWidth="1"/>
    <col min="8194" max="8195" width="3" style="450" customWidth="1"/>
    <col min="8196" max="8196" width="30.42578125" style="450" customWidth="1"/>
    <col min="8197" max="8211" width="8.5703125" style="450" customWidth="1"/>
    <col min="8212" max="8212" width="9.85546875" style="450" customWidth="1"/>
    <col min="8213" max="8227" width="8.7109375" style="450" customWidth="1"/>
    <col min="8228" max="8228" width="9.7109375" style="450" customWidth="1"/>
    <col min="8229" max="8229" width="10.85546875" style="450" customWidth="1"/>
    <col min="8230" max="8230" width="1.7109375" style="450" customWidth="1"/>
    <col min="8231" max="8448" width="9.140625" style="450"/>
    <col min="8449" max="8449" width="1.7109375" style="450" customWidth="1"/>
    <col min="8450" max="8451" width="3" style="450" customWidth="1"/>
    <col min="8452" max="8452" width="30.42578125" style="450" customWidth="1"/>
    <col min="8453" max="8467" width="8.5703125" style="450" customWidth="1"/>
    <col min="8468" max="8468" width="9.85546875" style="450" customWidth="1"/>
    <col min="8469" max="8483" width="8.7109375" style="450" customWidth="1"/>
    <col min="8484" max="8484" width="9.7109375" style="450" customWidth="1"/>
    <col min="8485" max="8485" width="10.85546875" style="450" customWidth="1"/>
    <col min="8486" max="8486" width="1.7109375" style="450" customWidth="1"/>
    <col min="8487" max="8704" width="9.140625" style="450"/>
    <col min="8705" max="8705" width="1.7109375" style="450" customWidth="1"/>
    <col min="8706" max="8707" width="3" style="450" customWidth="1"/>
    <col min="8708" max="8708" width="30.42578125" style="450" customWidth="1"/>
    <col min="8709" max="8723" width="8.5703125" style="450" customWidth="1"/>
    <col min="8724" max="8724" width="9.85546875" style="450" customWidth="1"/>
    <col min="8725" max="8739" width="8.7109375" style="450" customWidth="1"/>
    <col min="8740" max="8740" width="9.7109375" style="450" customWidth="1"/>
    <col min="8741" max="8741" width="10.85546875" style="450" customWidth="1"/>
    <col min="8742" max="8742" width="1.7109375" style="450" customWidth="1"/>
    <col min="8743" max="8960" width="9.140625" style="450"/>
    <col min="8961" max="8961" width="1.7109375" style="450" customWidth="1"/>
    <col min="8962" max="8963" width="3" style="450" customWidth="1"/>
    <col min="8964" max="8964" width="30.42578125" style="450" customWidth="1"/>
    <col min="8965" max="8979" width="8.5703125" style="450" customWidth="1"/>
    <col min="8980" max="8980" width="9.85546875" style="450" customWidth="1"/>
    <col min="8981" max="8995" width="8.7109375" style="450" customWidth="1"/>
    <col min="8996" max="8996" width="9.7109375" style="450" customWidth="1"/>
    <col min="8997" max="8997" width="10.85546875" style="450" customWidth="1"/>
    <col min="8998" max="8998" width="1.7109375" style="450" customWidth="1"/>
    <col min="8999" max="9216" width="9.140625" style="450"/>
    <col min="9217" max="9217" width="1.7109375" style="450" customWidth="1"/>
    <col min="9218" max="9219" width="3" style="450" customWidth="1"/>
    <col min="9220" max="9220" width="30.42578125" style="450" customWidth="1"/>
    <col min="9221" max="9235" width="8.5703125" style="450" customWidth="1"/>
    <col min="9236" max="9236" width="9.85546875" style="450" customWidth="1"/>
    <col min="9237" max="9251" width="8.7109375" style="450" customWidth="1"/>
    <col min="9252" max="9252" width="9.7109375" style="450" customWidth="1"/>
    <col min="9253" max="9253" width="10.85546875" style="450" customWidth="1"/>
    <col min="9254" max="9254" width="1.7109375" style="450" customWidth="1"/>
    <col min="9255" max="9472" width="9.140625" style="450"/>
    <col min="9473" max="9473" width="1.7109375" style="450" customWidth="1"/>
    <col min="9474" max="9475" width="3" style="450" customWidth="1"/>
    <col min="9476" max="9476" width="30.42578125" style="450" customWidth="1"/>
    <col min="9477" max="9491" width="8.5703125" style="450" customWidth="1"/>
    <col min="9492" max="9492" width="9.85546875" style="450" customWidth="1"/>
    <col min="9493" max="9507" width="8.7109375" style="450" customWidth="1"/>
    <col min="9508" max="9508" width="9.7109375" style="450" customWidth="1"/>
    <col min="9509" max="9509" width="10.85546875" style="450" customWidth="1"/>
    <col min="9510" max="9510" width="1.7109375" style="450" customWidth="1"/>
    <col min="9511" max="9728" width="9.140625" style="450"/>
    <col min="9729" max="9729" width="1.7109375" style="450" customWidth="1"/>
    <col min="9730" max="9731" width="3" style="450" customWidth="1"/>
    <col min="9732" max="9732" width="30.42578125" style="450" customWidth="1"/>
    <col min="9733" max="9747" width="8.5703125" style="450" customWidth="1"/>
    <col min="9748" max="9748" width="9.85546875" style="450" customWidth="1"/>
    <col min="9749" max="9763" width="8.7109375" style="450" customWidth="1"/>
    <col min="9764" max="9764" width="9.7109375" style="450" customWidth="1"/>
    <col min="9765" max="9765" width="10.85546875" style="450" customWidth="1"/>
    <col min="9766" max="9766" width="1.7109375" style="450" customWidth="1"/>
    <col min="9767" max="9984" width="9.140625" style="450"/>
    <col min="9985" max="9985" width="1.7109375" style="450" customWidth="1"/>
    <col min="9986" max="9987" width="3" style="450" customWidth="1"/>
    <col min="9988" max="9988" width="30.42578125" style="450" customWidth="1"/>
    <col min="9989" max="10003" width="8.5703125" style="450" customWidth="1"/>
    <col min="10004" max="10004" width="9.85546875" style="450" customWidth="1"/>
    <col min="10005" max="10019" width="8.7109375" style="450" customWidth="1"/>
    <col min="10020" max="10020" width="9.7109375" style="450" customWidth="1"/>
    <col min="10021" max="10021" width="10.85546875" style="450" customWidth="1"/>
    <col min="10022" max="10022" width="1.7109375" style="450" customWidth="1"/>
    <col min="10023" max="10240" width="9.140625" style="450"/>
    <col min="10241" max="10241" width="1.7109375" style="450" customWidth="1"/>
    <col min="10242" max="10243" width="3" style="450" customWidth="1"/>
    <col min="10244" max="10244" width="30.42578125" style="450" customWidth="1"/>
    <col min="10245" max="10259" width="8.5703125" style="450" customWidth="1"/>
    <col min="10260" max="10260" width="9.85546875" style="450" customWidth="1"/>
    <col min="10261" max="10275" width="8.7109375" style="450" customWidth="1"/>
    <col min="10276" max="10276" width="9.7109375" style="450" customWidth="1"/>
    <col min="10277" max="10277" width="10.85546875" style="450" customWidth="1"/>
    <col min="10278" max="10278" width="1.7109375" style="450" customWidth="1"/>
    <col min="10279" max="10496" width="9.140625" style="450"/>
    <col min="10497" max="10497" width="1.7109375" style="450" customWidth="1"/>
    <col min="10498" max="10499" width="3" style="450" customWidth="1"/>
    <col min="10500" max="10500" width="30.42578125" style="450" customWidth="1"/>
    <col min="10501" max="10515" width="8.5703125" style="450" customWidth="1"/>
    <col min="10516" max="10516" width="9.85546875" style="450" customWidth="1"/>
    <col min="10517" max="10531" width="8.7109375" style="450" customWidth="1"/>
    <col min="10532" max="10532" width="9.7109375" style="450" customWidth="1"/>
    <col min="10533" max="10533" width="10.85546875" style="450" customWidth="1"/>
    <col min="10534" max="10534" width="1.7109375" style="450" customWidth="1"/>
    <col min="10535" max="10752" width="9.140625" style="450"/>
    <col min="10753" max="10753" width="1.7109375" style="450" customWidth="1"/>
    <col min="10754" max="10755" width="3" style="450" customWidth="1"/>
    <col min="10756" max="10756" width="30.42578125" style="450" customWidth="1"/>
    <col min="10757" max="10771" width="8.5703125" style="450" customWidth="1"/>
    <col min="10772" max="10772" width="9.85546875" style="450" customWidth="1"/>
    <col min="10773" max="10787" width="8.7109375" style="450" customWidth="1"/>
    <col min="10788" max="10788" width="9.7109375" style="450" customWidth="1"/>
    <col min="10789" max="10789" width="10.85546875" style="450" customWidth="1"/>
    <col min="10790" max="10790" width="1.7109375" style="450" customWidth="1"/>
    <col min="10791" max="11008" width="9.140625" style="450"/>
    <col min="11009" max="11009" width="1.7109375" style="450" customWidth="1"/>
    <col min="11010" max="11011" width="3" style="450" customWidth="1"/>
    <col min="11012" max="11012" width="30.42578125" style="450" customWidth="1"/>
    <col min="11013" max="11027" width="8.5703125" style="450" customWidth="1"/>
    <col min="11028" max="11028" width="9.85546875" style="450" customWidth="1"/>
    <col min="11029" max="11043" width="8.7109375" style="450" customWidth="1"/>
    <col min="11044" max="11044" width="9.7109375" style="450" customWidth="1"/>
    <col min="11045" max="11045" width="10.85546875" style="450" customWidth="1"/>
    <col min="11046" max="11046" width="1.7109375" style="450" customWidth="1"/>
    <col min="11047" max="11264" width="9.140625" style="450"/>
    <col min="11265" max="11265" width="1.7109375" style="450" customWidth="1"/>
    <col min="11266" max="11267" width="3" style="450" customWidth="1"/>
    <col min="11268" max="11268" width="30.42578125" style="450" customWidth="1"/>
    <col min="11269" max="11283" width="8.5703125" style="450" customWidth="1"/>
    <col min="11284" max="11284" width="9.85546875" style="450" customWidth="1"/>
    <col min="11285" max="11299" width="8.7109375" style="450" customWidth="1"/>
    <col min="11300" max="11300" width="9.7109375" style="450" customWidth="1"/>
    <col min="11301" max="11301" width="10.85546875" style="450" customWidth="1"/>
    <col min="11302" max="11302" width="1.7109375" style="450" customWidth="1"/>
    <col min="11303" max="11520" width="9.140625" style="450"/>
    <col min="11521" max="11521" width="1.7109375" style="450" customWidth="1"/>
    <col min="11522" max="11523" width="3" style="450" customWidth="1"/>
    <col min="11524" max="11524" width="30.42578125" style="450" customWidth="1"/>
    <col min="11525" max="11539" width="8.5703125" style="450" customWidth="1"/>
    <col min="11540" max="11540" width="9.85546875" style="450" customWidth="1"/>
    <col min="11541" max="11555" width="8.7109375" style="450" customWidth="1"/>
    <col min="11556" max="11556" width="9.7109375" style="450" customWidth="1"/>
    <col min="11557" max="11557" width="10.85546875" style="450" customWidth="1"/>
    <col min="11558" max="11558" width="1.7109375" style="450" customWidth="1"/>
    <col min="11559" max="11776" width="9.140625" style="450"/>
    <col min="11777" max="11777" width="1.7109375" style="450" customWidth="1"/>
    <col min="11778" max="11779" width="3" style="450" customWidth="1"/>
    <col min="11780" max="11780" width="30.42578125" style="450" customWidth="1"/>
    <col min="11781" max="11795" width="8.5703125" style="450" customWidth="1"/>
    <col min="11796" max="11796" width="9.85546875" style="450" customWidth="1"/>
    <col min="11797" max="11811" width="8.7109375" style="450" customWidth="1"/>
    <col min="11812" max="11812" width="9.7109375" style="450" customWidth="1"/>
    <col min="11813" max="11813" width="10.85546875" style="450" customWidth="1"/>
    <col min="11814" max="11814" width="1.7109375" style="450" customWidth="1"/>
    <col min="11815" max="12032" width="9.140625" style="450"/>
    <col min="12033" max="12033" width="1.7109375" style="450" customWidth="1"/>
    <col min="12034" max="12035" width="3" style="450" customWidth="1"/>
    <col min="12036" max="12036" width="30.42578125" style="450" customWidth="1"/>
    <col min="12037" max="12051" width="8.5703125" style="450" customWidth="1"/>
    <col min="12052" max="12052" width="9.85546875" style="450" customWidth="1"/>
    <col min="12053" max="12067" width="8.7109375" style="450" customWidth="1"/>
    <col min="12068" max="12068" width="9.7109375" style="450" customWidth="1"/>
    <col min="12069" max="12069" width="10.85546875" style="450" customWidth="1"/>
    <col min="12070" max="12070" width="1.7109375" style="450" customWidth="1"/>
    <col min="12071" max="12288" width="9.140625" style="450"/>
    <col min="12289" max="12289" width="1.7109375" style="450" customWidth="1"/>
    <col min="12290" max="12291" width="3" style="450" customWidth="1"/>
    <col min="12292" max="12292" width="30.42578125" style="450" customWidth="1"/>
    <col min="12293" max="12307" width="8.5703125" style="450" customWidth="1"/>
    <col min="12308" max="12308" width="9.85546875" style="450" customWidth="1"/>
    <col min="12309" max="12323" width="8.7109375" style="450" customWidth="1"/>
    <col min="12324" max="12324" width="9.7109375" style="450" customWidth="1"/>
    <col min="12325" max="12325" width="10.85546875" style="450" customWidth="1"/>
    <col min="12326" max="12326" width="1.7109375" style="450" customWidth="1"/>
    <col min="12327" max="12544" width="9.140625" style="450"/>
    <col min="12545" max="12545" width="1.7109375" style="450" customWidth="1"/>
    <col min="12546" max="12547" width="3" style="450" customWidth="1"/>
    <col min="12548" max="12548" width="30.42578125" style="450" customWidth="1"/>
    <col min="12549" max="12563" width="8.5703125" style="450" customWidth="1"/>
    <col min="12564" max="12564" width="9.85546875" style="450" customWidth="1"/>
    <col min="12565" max="12579" width="8.7109375" style="450" customWidth="1"/>
    <col min="12580" max="12580" width="9.7109375" style="450" customWidth="1"/>
    <col min="12581" max="12581" width="10.85546875" style="450" customWidth="1"/>
    <col min="12582" max="12582" width="1.7109375" style="450" customWidth="1"/>
    <col min="12583" max="12800" width="9.140625" style="450"/>
    <col min="12801" max="12801" width="1.7109375" style="450" customWidth="1"/>
    <col min="12802" max="12803" width="3" style="450" customWidth="1"/>
    <col min="12804" max="12804" width="30.42578125" style="450" customWidth="1"/>
    <col min="12805" max="12819" width="8.5703125" style="450" customWidth="1"/>
    <col min="12820" max="12820" width="9.85546875" style="450" customWidth="1"/>
    <col min="12821" max="12835" width="8.7109375" style="450" customWidth="1"/>
    <col min="12836" max="12836" width="9.7109375" style="450" customWidth="1"/>
    <col min="12837" max="12837" width="10.85546875" style="450" customWidth="1"/>
    <col min="12838" max="12838" width="1.7109375" style="450" customWidth="1"/>
    <col min="12839" max="13056" width="9.140625" style="450"/>
    <col min="13057" max="13057" width="1.7109375" style="450" customWidth="1"/>
    <col min="13058" max="13059" width="3" style="450" customWidth="1"/>
    <col min="13060" max="13060" width="30.42578125" style="450" customWidth="1"/>
    <col min="13061" max="13075" width="8.5703125" style="450" customWidth="1"/>
    <col min="13076" max="13076" width="9.85546875" style="450" customWidth="1"/>
    <col min="13077" max="13091" width="8.7109375" style="450" customWidth="1"/>
    <col min="13092" max="13092" width="9.7109375" style="450" customWidth="1"/>
    <col min="13093" max="13093" width="10.85546875" style="450" customWidth="1"/>
    <col min="13094" max="13094" width="1.7109375" style="450" customWidth="1"/>
    <col min="13095" max="13312" width="9.140625" style="450"/>
    <col min="13313" max="13313" width="1.7109375" style="450" customWidth="1"/>
    <col min="13314" max="13315" width="3" style="450" customWidth="1"/>
    <col min="13316" max="13316" width="30.42578125" style="450" customWidth="1"/>
    <col min="13317" max="13331" width="8.5703125" style="450" customWidth="1"/>
    <col min="13332" max="13332" width="9.85546875" style="450" customWidth="1"/>
    <col min="13333" max="13347" width="8.7109375" style="450" customWidth="1"/>
    <col min="13348" max="13348" width="9.7109375" style="450" customWidth="1"/>
    <col min="13349" max="13349" width="10.85546875" style="450" customWidth="1"/>
    <col min="13350" max="13350" width="1.7109375" style="450" customWidth="1"/>
    <col min="13351" max="13568" width="9.140625" style="450"/>
    <col min="13569" max="13569" width="1.7109375" style="450" customWidth="1"/>
    <col min="13570" max="13571" width="3" style="450" customWidth="1"/>
    <col min="13572" max="13572" width="30.42578125" style="450" customWidth="1"/>
    <col min="13573" max="13587" width="8.5703125" style="450" customWidth="1"/>
    <col min="13588" max="13588" width="9.85546875" style="450" customWidth="1"/>
    <col min="13589" max="13603" width="8.7109375" style="450" customWidth="1"/>
    <col min="13604" max="13604" width="9.7109375" style="450" customWidth="1"/>
    <col min="13605" max="13605" width="10.85546875" style="450" customWidth="1"/>
    <col min="13606" max="13606" width="1.7109375" style="450" customWidth="1"/>
    <col min="13607" max="13824" width="9.140625" style="450"/>
    <col min="13825" max="13825" width="1.7109375" style="450" customWidth="1"/>
    <col min="13826" max="13827" width="3" style="450" customWidth="1"/>
    <col min="13828" max="13828" width="30.42578125" style="450" customWidth="1"/>
    <col min="13829" max="13843" width="8.5703125" style="450" customWidth="1"/>
    <col min="13844" max="13844" width="9.85546875" style="450" customWidth="1"/>
    <col min="13845" max="13859" width="8.7109375" style="450" customWidth="1"/>
    <col min="13860" max="13860" width="9.7109375" style="450" customWidth="1"/>
    <col min="13861" max="13861" width="10.85546875" style="450" customWidth="1"/>
    <col min="13862" max="13862" width="1.7109375" style="450" customWidth="1"/>
    <col min="13863" max="14080" width="9.140625" style="450"/>
    <col min="14081" max="14081" width="1.7109375" style="450" customWidth="1"/>
    <col min="14082" max="14083" width="3" style="450" customWidth="1"/>
    <col min="14084" max="14084" width="30.42578125" style="450" customWidth="1"/>
    <col min="14085" max="14099" width="8.5703125" style="450" customWidth="1"/>
    <col min="14100" max="14100" width="9.85546875" style="450" customWidth="1"/>
    <col min="14101" max="14115" width="8.7109375" style="450" customWidth="1"/>
    <col min="14116" max="14116" width="9.7109375" style="450" customWidth="1"/>
    <col min="14117" max="14117" width="10.85546875" style="450" customWidth="1"/>
    <col min="14118" max="14118" width="1.7109375" style="450" customWidth="1"/>
    <col min="14119" max="14336" width="9.140625" style="450"/>
    <col min="14337" max="14337" width="1.7109375" style="450" customWidth="1"/>
    <col min="14338" max="14339" width="3" style="450" customWidth="1"/>
    <col min="14340" max="14340" width="30.42578125" style="450" customWidth="1"/>
    <col min="14341" max="14355" width="8.5703125" style="450" customWidth="1"/>
    <col min="14356" max="14356" width="9.85546875" style="450" customWidth="1"/>
    <col min="14357" max="14371" width="8.7109375" style="450" customWidth="1"/>
    <col min="14372" max="14372" width="9.7109375" style="450" customWidth="1"/>
    <col min="14373" max="14373" width="10.85546875" style="450" customWidth="1"/>
    <col min="14374" max="14374" width="1.7109375" style="450" customWidth="1"/>
    <col min="14375" max="14592" width="9.140625" style="450"/>
    <col min="14593" max="14593" width="1.7109375" style="450" customWidth="1"/>
    <col min="14594" max="14595" width="3" style="450" customWidth="1"/>
    <col min="14596" max="14596" width="30.42578125" style="450" customWidth="1"/>
    <col min="14597" max="14611" width="8.5703125" style="450" customWidth="1"/>
    <col min="14612" max="14612" width="9.85546875" style="450" customWidth="1"/>
    <col min="14613" max="14627" width="8.7109375" style="450" customWidth="1"/>
    <col min="14628" max="14628" width="9.7109375" style="450" customWidth="1"/>
    <col min="14629" max="14629" width="10.85546875" style="450" customWidth="1"/>
    <col min="14630" max="14630" width="1.7109375" style="450" customWidth="1"/>
    <col min="14631" max="14848" width="9.140625" style="450"/>
    <col min="14849" max="14849" width="1.7109375" style="450" customWidth="1"/>
    <col min="14850" max="14851" width="3" style="450" customWidth="1"/>
    <col min="14852" max="14852" width="30.42578125" style="450" customWidth="1"/>
    <col min="14853" max="14867" width="8.5703125" style="450" customWidth="1"/>
    <col min="14868" max="14868" width="9.85546875" style="450" customWidth="1"/>
    <col min="14869" max="14883" width="8.7109375" style="450" customWidth="1"/>
    <col min="14884" max="14884" width="9.7109375" style="450" customWidth="1"/>
    <col min="14885" max="14885" width="10.85546875" style="450" customWidth="1"/>
    <col min="14886" max="14886" width="1.7109375" style="450" customWidth="1"/>
    <col min="14887" max="15104" width="9.140625" style="450"/>
    <col min="15105" max="15105" width="1.7109375" style="450" customWidth="1"/>
    <col min="15106" max="15107" width="3" style="450" customWidth="1"/>
    <col min="15108" max="15108" width="30.42578125" style="450" customWidth="1"/>
    <col min="15109" max="15123" width="8.5703125" style="450" customWidth="1"/>
    <col min="15124" max="15124" width="9.85546875" style="450" customWidth="1"/>
    <col min="15125" max="15139" width="8.7109375" style="450" customWidth="1"/>
    <col min="15140" max="15140" width="9.7109375" style="450" customWidth="1"/>
    <col min="15141" max="15141" width="10.85546875" style="450" customWidth="1"/>
    <col min="15142" max="15142" width="1.7109375" style="450" customWidth="1"/>
    <col min="15143" max="15360" width="9.140625" style="450"/>
    <col min="15361" max="15361" width="1.7109375" style="450" customWidth="1"/>
    <col min="15362" max="15363" width="3" style="450" customWidth="1"/>
    <col min="15364" max="15364" width="30.42578125" style="450" customWidth="1"/>
    <col min="15365" max="15379" width="8.5703125" style="450" customWidth="1"/>
    <col min="15380" max="15380" width="9.85546875" style="450" customWidth="1"/>
    <col min="15381" max="15395" width="8.7109375" style="450" customWidth="1"/>
    <col min="15396" max="15396" width="9.7109375" style="450" customWidth="1"/>
    <col min="15397" max="15397" width="10.85546875" style="450" customWidth="1"/>
    <col min="15398" max="15398" width="1.7109375" style="450" customWidth="1"/>
    <col min="15399" max="15616" width="9.140625" style="450"/>
    <col min="15617" max="15617" width="1.7109375" style="450" customWidth="1"/>
    <col min="15618" max="15619" width="3" style="450" customWidth="1"/>
    <col min="15620" max="15620" width="30.42578125" style="450" customWidth="1"/>
    <col min="15621" max="15635" width="8.5703125" style="450" customWidth="1"/>
    <col min="15636" max="15636" width="9.85546875" style="450" customWidth="1"/>
    <col min="15637" max="15651" width="8.7109375" style="450" customWidth="1"/>
    <col min="15652" max="15652" width="9.7109375" style="450" customWidth="1"/>
    <col min="15653" max="15653" width="10.85546875" style="450" customWidth="1"/>
    <col min="15654" max="15654" width="1.7109375" style="450" customWidth="1"/>
    <col min="15655" max="15872" width="9.140625" style="450"/>
    <col min="15873" max="15873" width="1.7109375" style="450" customWidth="1"/>
    <col min="15874" max="15875" width="3" style="450" customWidth="1"/>
    <col min="15876" max="15876" width="30.42578125" style="450" customWidth="1"/>
    <col min="15877" max="15891" width="8.5703125" style="450" customWidth="1"/>
    <col min="15892" max="15892" width="9.85546875" style="450" customWidth="1"/>
    <col min="15893" max="15907" width="8.7109375" style="450" customWidth="1"/>
    <col min="15908" max="15908" width="9.7109375" style="450" customWidth="1"/>
    <col min="15909" max="15909" width="10.85546875" style="450" customWidth="1"/>
    <col min="15910" max="15910" width="1.7109375" style="450" customWidth="1"/>
    <col min="15911" max="16128" width="9.140625" style="450"/>
    <col min="16129" max="16129" width="1.7109375" style="450" customWidth="1"/>
    <col min="16130" max="16131" width="3" style="450" customWidth="1"/>
    <col min="16132" max="16132" width="30.42578125" style="450" customWidth="1"/>
    <col min="16133" max="16147" width="8.5703125" style="450" customWidth="1"/>
    <col min="16148" max="16148" width="9.85546875" style="450" customWidth="1"/>
    <col min="16149" max="16163" width="8.7109375" style="450" customWidth="1"/>
    <col min="16164" max="16164" width="9.7109375" style="450" customWidth="1"/>
    <col min="16165" max="16165" width="10.85546875" style="450" customWidth="1"/>
    <col min="16166" max="16166" width="1.7109375" style="450" customWidth="1"/>
    <col min="16167" max="16384" width="9.140625" style="450"/>
  </cols>
  <sheetData>
    <row r="1" spans="2:38">
      <c r="B1" s="756" t="s">
        <v>1332</v>
      </c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  <c r="P1" s="757"/>
      <c r="Q1" s="757"/>
      <c r="R1" s="757"/>
      <c r="S1" s="757"/>
      <c r="T1" s="757"/>
      <c r="U1" s="757"/>
      <c r="V1" s="757"/>
      <c r="W1" s="757"/>
      <c r="X1" s="757"/>
      <c r="Y1" s="757"/>
      <c r="Z1" s="757"/>
      <c r="AA1" s="757"/>
      <c r="AB1" s="757"/>
      <c r="AC1" s="757"/>
      <c r="AD1" s="757"/>
      <c r="AE1" s="757"/>
      <c r="AF1" s="757"/>
      <c r="AG1" s="757"/>
      <c r="AH1" s="757"/>
      <c r="AI1" s="757"/>
      <c r="AJ1" s="757"/>
      <c r="AK1" s="757"/>
      <c r="AL1" s="459"/>
    </row>
    <row r="2" spans="2:38" s="460" customFormat="1" ht="19.5">
      <c r="B2" s="758" t="s">
        <v>1333</v>
      </c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  <c r="Z2" s="759"/>
      <c r="AA2" s="759"/>
      <c r="AB2" s="759"/>
      <c r="AC2" s="759"/>
      <c r="AD2" s="759"/>
      <c r="AE2" s="759"/>
      <c r="AF2" s="759"/>
      <c r="AG2" s="759"/>
      <c r="AH2" s="759"/>
      <c r="AI2" s="759"/>
      <c r="AJ2" s="759"/>
      <c r="AK2" s="759"/>
      <c r="AL2" s="451"/>
    </row>
    <row r="3" spans="2:38">
      <c r="AK3" s="459" t="s">
        <v>1334</v>
      </c>
      <c r="AL3" s="459"/>
    </row>
    <row r="4" spans="2:38" s="468" customFormat="1">
      <c r="B4" s="461"/>
      <c r="C4" s="462"/>
      <c r="D4" s="463" t="s">
        <v>1335</v>
      </c>
      <c r="E4" s="464">
        <v>31</v>
      </c>
      <c r="F4" s="464">
        <f t="shared" ref="F4:AI4" si="0">E4+1</f>
        <v>32</v>
      </c>
      <c r="G4" s="464">
        <f t="shared" si="0"/>
        <v>33</v>
      </c>
      <c r="H4" s="464">
        <f t="shared" si="0"/>
        <v>34</v>
      </c>
      <c r="I4" s="464">
        <f t="shared" si="0"/>
        <v>35</v>
      </c>
      <c r="J4" s="464">
        <f t="shared" si="0"/>
        <v>36</v>
      </c>
      <c r="K4" s="464">
        <f t="shared" si="0"/>
        <v>37</v>
      </c>
      <c r="L4" s="464">
        <f t="shared" si="0"/>
        <v>38</v>
      </c>
      <c r="M4" s="464">
        <f t="shared" si="0"/>
        <v>39</v>
      </c>
      <c r="N4" s="464">
        <f t="shared" si="0"/>
        <v>40</v>
      </c>
      <c r="O4" s="464">
        <f>N4+1</f>
        <v>41</v>
      </c>
      <c r="P4" s="464">
        <f t="shared" si="0"/>
        <v>42</v>
      </c>
      <c r="Q4" s="464">
        <f t="shared" si="0"/>
        <v>43</v>
      </c>
      <c r="R4" s="464">
        <f t="shared" si="0"/>
        <v>44</v>
      </c>
      <c r="S4" s="464">
        <f t="shared" si="0"/>
        <v>45</v>
      </c>
      <c r="T4" s="465" t="s">
        <v>1336</v>
      </c>
      <c r="U4" s="466">
        <f>S4+1</f>
        <v>46</v>
      </c>
      <c r="V4" s="466">
        <f t="shared" si="0"/>
        <v>47</v>
      </c>
      <c r="W4" s="466">
        <f t="shared" si="0"/>
        <v>48</v>
      </c>
      <c r="X4" s="466">
        <f t="shared" si="0"/>
        <v>49</v>
      </c>
      <c r="Y4" s="466">
        <f t="shared" si="0"/>
        <v>50</v>
      </c>
      <c r="Z4" s="466">
        <f>Y4+1</f>
        <v>51</v>
      </c>
      <c r="AA4" s="466">
        <f t="shared" si="0"/>
        <v>52</v>
      </c>
      <c r="AB4" s="466">
        <f t="shared" si="0"/>
        <v>53</v>
      </c>
      <c r="AC4" s="466">
        <f t="shared" si="0"/>
        <v>54</v>
      </c>
      <c r="AD4" s="466">
        <f t="shared" si="0"/>
        <v>55</v>
      </c>
      <c r="AE4" s="466">
        <f t="shared" si="0"/>
        <v>56</v>
      </c>
      <c r="AF4" s="466">
        <f t="shared" si="0"/>
        <v>57</v>
      </c>
      <c r="AG4" s="466">
        <f t="shared" si="0"/>
        <v>58</v>
      </c>
      <c r="AH4" s="466">
        <f t="shared" si="0"/>
        <v>59</v>
      </c>
      <c r="AI4" s="466">
        <f t="shared" si="0"/>
        <v>60</v>
      </c>
      <c r="AJ4" s="465" t="s">
        <v>1337</v>
      </c>
      <c r="AK4" s="465"/>
      <c r="AL4" s="467"/>
    </row>
    <row r="5" spans="2:38" s="468" customFormat="1">
      <c r="B5" s="469" t="s">
        <v>1338</v>
      </c>
      <c r="C5" s="470"/>
      <c r="D5" s="471"/>
      <c r="E5" s="465">
        <v>1</v>
      </c>
      <c r="F5" s="465">
        <v>2</v>
      </c>
      <c r="G5" s="465">
        <v>3</v>
      </c>
      <c r="H5" s="465">
        <v>4</v>
      </c>
      <c r="I5" s="465">
        <v>5</v>
      </c>
      <c r="J5" s="465">
        <v>6</v>
      </c>
      <c r="K5" s="465">
        <v>7</v>
      </c>
      <c r="L5" s="465">
        <v>8</v>
      </c>
      <c r="M5" s="465">
        <v>9</v>
      </c>
      <c r="N5" s="465">
        <v>10</v>
      </c>
      <c r="O5" s="465">
        <v>11</v>
      </c>
      <c r="P5" s="465">
        <v>12</v>
      </c>
      <c r="Q5" s="465">
        <v>13</v>
      </c>
      <c r="R5" s="465">
        <v>14</v>
      </c>
      <c r="S5" s="465">
        <v>15</v>
      </c>
      <c r="T5" s="472" t="s">
        <v>1339</v>
      </c>
      <c r="U5" s="473">
        <v>16</v>
      </c>
      <c r="V5" s="473">
        <v>17</v>
      </c>
      <c r="W5" s="473">
        <v>18</v>
      </c>
      <c r="X5" s="473">
        <v>19</v>
      </c>
      <c r="Y5" s="473">
        <v>20</v>
      </c>
      <c r="Z5" s="473">
        <v>21</v>
      </c>
      <c r="AA5" s="473">
        <v>22</v>
      </c>
      <c r="AB5" s="473">
        <v>23</v>
      </c>
      <c r="AC5" s="473">
        <v>24</v>
      </c>
      <c r="AD5" s="473">
        <v>25</v>
      </c>
      <c r="AE5" s="473">
        <v>26</v>
      </c>
      <c r="AF5" s="473">
        <v>27</v>
      </c>
      <c r="AG5" s="473">
        <v>28</v>
      </c>
      <c r="AH5" s="473">
        <v>29</v>
      </c>
      <c r="AI5" s="473">
        <v>30</v>
      </c>
      <c r="AJ5" s="472" t="s">
        <v>1339</v>
      </c>
      <c r="AK5" s="472" t="s">
        <v>1340</v>
      </c>
      <c r="AL5" s="467"/>
    </row>
    <row r="6" spans="2:38" ht="13.5">
      <c r="B6" s="474" t="s">
        <v>1341</v>
      </c>
      <c r="C6" s="475"/>
      <c r="D6" s="476"/>
      <c r="E6" s="477">
        <f>+E17+E34+E46+E50+E63</f>
        <v>0</v>
      </c>
      <c r="F6" s="477">
        <f t="shared" ref="F6:S6" si="1">+F17+F34+F46+F50+F63</f>
        <v>0</v>
      </c>
      <c r="G6" s="477">
        <f t="shared" si="1"/>
        <v>0</v>
      </c>
      <c r="H6" s="477">
        <f t="shared" si="1"/>
        <v>0</v>
      </c>
      <c r="I6" s="477">
        <f t="shared" si="1"/>
        <v>0</v>
      </c>
      <c r="J6" s="477">
        <f t="shared" si="1"/>
        <v>0</v>
      </c>
      <c r="K6" s="477">
        <f t="shared" si="1"/>
        <v>0</v>
      </c>
      <c r="L6" s="477">
        <f t="shared" si="1"/>
        <v>0</v>
      </c>
      <c r="M6" s="477">
        <f t="shared" si="1"/>
        <v>0</v>
      </c>
      <c r="N6" s="477">
        <f t="shared" si="1"/>
        <v>0</v>
      </c>
      <c r="O6" s="477">
        <f t="shared" si="1"/>
        <v>0</v>
      </c>
      <c r="P6" s="477">
        <f t="shared" si="1"/>
        <v>0</v>
      </c>
      <c r="Q6" s="477">
        <f t="shared" si="1"/>
        <v>0</v>
      </c>
      <c r="R6" s="477">
        <f t="shared" si="1"/>
        <v>0</v>
      </c>
      <c r="S6" s="477">
        <f t="shared" si="1"/>
        <v>0</v>
      </c>
      <c r="T6" s="477">
        <f>SUM(E6:S6)</f>
        <v>0</v>
      </c>
      <c r="U6" s="477">
        <f>+U17+U34+U46+U50+U63</f>
        <v>0</v>
      </c>
      <c r="V6" s="477">
        <f t="shared" ref="V6:AI6" si="2">+V17+V34+V46+V50+V63</f>
        <v>0</v>
      </c>
      <c r="W6" s="477">
        <f t="shared" si="2"/>
        <v>0</v>
      </c>
      <c r="X6" s="477">
        <f t="shared" si="2"/>
        <v>0</v>
      </c>
      <c r="Y6" s="477">
        <f t="shared" si="2"/>
        <v>0</v>
      </c>
      <c r="Z6" s="477">
        <f t="shared" si="2"/>
        <v>0</v>
      </c>
      <c r="AA6" s="477">
        <f t="shared" si="2"/>
        <v>0</v>
      </c>
      <c r="AB6" s="477">
        <f t="shared" si="2"/>
        <v>0</v>
      </c>
      <c r="AC6" s="477">
        <f t="shared" si="2"/>
        <v>0</v>
      </c>
      <c r="AD6" s="477">
        <f t="shared" si="2"/>
        <v>0</v>
      </c>
      <c r="AE6" s="477">
        <f t="shared" si="2"/>
        <v>0</v>
      </c>
      <c r="AF6" s="477">
        <f t="shared" si="2"/>
        <v>0</v>
      </c>
      <c r="AG6" s="477">
        <f t="shared" si="2"/>
        <v>0</v>
      </c>
      <c r="AH6" s="477">
        <f t="shared" si="2"/>
        <v>0</v>
      </c>
      <c r="AI6" s="477">
        <f t="shared" si="2"/>
        <v>0</v>
      </c>
      <c r="AJ6" s="477">
        <f>SUM(U6:AI6)</f>
        <v>0</v>
      </c>
      <c r="AK6" s="477">
        <f>+T6+AJ6</f>
        <v>0</v>
      </c>
      <c r="AL6" s="478"/>
    </row>
    <row r="7" spans="2:38" ht="13.5">
      <c r="B7" s="479"/>
      <c r="C7" s="480" t="s">
        <v>1342</v>
      </c>
      <c r="D7" s="481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3"/>
      <c r="U7" s="484"/>
      <c r="V7" s="484"/>
      <c r="W7" s="484"/>
      <c r="X7" s="484"/>
      <c r="Y7" s="484"/>
      <c r="Z7" s="484"/>
      <c r="AA7" s="484"/>
      <c r="AB7" s="484"/>
      <c r="AC7" s="484"/>
      <c r="AD7" s="484"/>
      <c r="AE7" s="484"/>
      <c r="AF7" s="484"/>
      <c r="AG7" s="484"/>
      <c r="AH7" s="484"/>
      <c r="AI7" s="484"/>
      <c r="AJ7" s="483"/>
      <c r="AK7" s="482"/>
      <c r="AL7" s="478"/>
    </row>
    <row r="8" spans="2:38" ht="13.5">
      <c r="B8" s="485"/>
      <c r="C8" s="485"/>
      <c r="D8" s="486" t="s">
        <v>1343</v>
      </c>
      <c r="E8" s="487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88">
        <f>SUM(E8:S8)</f>
        <v>0</v>
      </c>
      <c r="U8" s="487"/>
      <c r="V8" s="487"/>
      <c r="W8" s="487"/>
      <c r="X8" s="487"/>
      <c r="Y8" s="487"/>
      <c r="Z8" s="487"/>
      <c r="AA8" s="487"/>
      <c r="AB8" s="487"/>
      <c r="AC8" s="487"/>
      <c r="AD8" s="487"/>
      <c r="AE8" s="487"/>
      <c r="AF8" s="487"/>
      <c r="AG8" s="487"/>
      <c r="AH8" s="487"/>
      <c r="AI8" s="487"/>
      <c r="AJ8" s="488">
        <f>SUM(U8:AI8)</f>
        <v>0</v>
      </c>
      <c r="AK8" s="488">
        <f>+T8+AJ8</f>
        <v>0</v>
      </c>
      <c r="AL8" s="478"/>
    </row>
    <row r="9" spans="2:38" ht="13.5">
      <c r="B9" s="485"/>
      <c r="C9" s="485"/>
      <c r="D9" s="489" t="s">
        <v>1344</v>
      </c>
      <c r="E9" s="490"/>
      <c r="F9" s="490"/>
      <c r="G9" s="490"/>
      <c r="H9" s="490"/>
      <c r="I9" s="490"/>
      <c r="J9" s="490"/>
      <c r="K9" s="490"/>
      <c r="L9" s="490"/>
      <c r="M9" s="490"/>
      <c r="N9" s="490"/>
      <c r="O9" s="490"/>
      <c r="P9" s="490"/>
      <c r="Q9" s="490"/>
      <c r="R9" s="490"/>
      <c r="S9" s="490"/>
      <c r="T9" s="491">
        <f>SUM(E9:S9)</f>
        <v>0</v>
      </c>
      <c r="U9" s="490"/>
      <c r="V9" s="490"/>
      <c r="W9" s="490"/>
      <c r="X9" s="490"/>
      <c r="Y9" s="490"/>
      <c r="Z9" s="490"/>
      <c r="AA9" s="490"/>
      <c r="AB9" s="490"/>
      <c r="AC9" s="490"/>
      <c r="AD9" s="490"/>
      <c r="AE9" s="490"/>
      <c r="AF9" s="490"/>
      <c r="AG9" s="490"/>
      <c r="AH9" s="490"/>
      <c r="AI9" s="490"/>
      <c r="AJ9" s="491">
        <f>SUM(U9:AI9)</f>
        <v>0</v>
      </c>
      <c r="AK9" s="492">
        <f t="shared" ref="AK9:AK72" si="3">+T9+AJ9</f>
        <v>0</v>
      </c>
      <c r="AL9" s="478"/>
    </row>
    <row r="10" spans="2:38" ht="13.5">
      <c r="B10" s="485"/>
      <c r="C10" s="485"/>
      <c r="D10" s="489" t="s">
        <v>1345</v>
      </c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0"/>
      <c r="T10" s="491">
        <f t="shared" ref="T10:T16" si="4">SUM(E10:S10)</f>
        <v>0</v>
      </c>
      <c r="U10" s="490"/>
      <c r="V10" s="490"/>
      <c r="W10" s="490"/>
      <c r="X10" s="490"/>
      <c r="Y10" s="490"/>
      <c r="Z10" s="490"/>
      <c r="AA10" s="490"/>
      <c r="AB10" s="490"/>
      <c r="AC10" s="490"/>
      <c r="AD10" s="490"/>
      <c r="AE10" s="490"/>
      <c r="AF10" s="490"/>
      <c r="AG10" s="490"/>
      <c r="AH10" s="490"/>
      <c r="AI10" s="490"/>
      <c r="AJ10" s="491">
        <f t="shared" ref="AJ10:AJ16" si="5">SUM(U10:AI10)</f>
        <v>0</v>
      </c>
      <c r="AK10" s="492">
        <f t="shared" si="3"/>
        <v>0</v>
      </c>
      <c r="AL10" s="478"/>
    </row>
    <row r="11" spans="2:38" ht="13.5">
      <c r="B11" s="485"/>
      <c r="C11" s="485"/>
      <c r="D11" s="489" t="s">
        <v>1346</v>
      </c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1">
        <f t="shared" si="4"/>
        <v>0</v>
      </c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90"/>
      <c r="AH11" s="490"/>
      <c r="AI11" s="490"/>
      <c r="AJ11" s="491">
        <f t="shared" si="5"/>
        <v>0</v>
      </c>
      <c r="AK11" s="492">
        <f t="shared" si="3"/>
        <v>0</v>
      </c>
      <c r="AL11" s="478"/>
    </row>
    <row r="12" spans="2:38" ht="13.5">
      <c r="B12" s="485"/>
      <c r="C12" s="485"/>
      <c r="D12" s="489" t="s">
        <v>1347</v>
      </c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0"/>
      <c r="T12" s="491">
        <f t="shared" si="4"/>
        <v>0</v>
      </c>
      <c r="U12" s="490"/>
      <c r="V12" s="490"/>
      <c r="W12" s="490"/>
      <c r="X12" s="490"/>
      <c r="Y12" s="490"/>
      <c r="Z12" s="490"/>
      <c r="AA12" s="490"/>
      <c r="AB12" s="490"/>
      <c r="AC12" s="490"/>
      <c r="AD12" s="490"/>
      <c r="AE12" s="490"/>
      <c r="AF12" s="490"/>
      <c r="AG12" s="490"/>
      <c r="AH12" s="490"/>
      <c r="AI12" s="490"/>
      <c r="AJ12" s="491">
        <f t="shared" si="5"/>
        <v>0</v>
      </c>
      <c r="AK12" s="492">
        <f t="shared" si="3"/>
        <v>0</v>
      </c>
      <c r="AL12" s="478"/>
    </row>
    <row r="13" spans="2:38" ht="13.5">
      <c r="B13" s="485"/>
      <c r="C13" s="485"/>
      <c r="D13" s="489" t="s">
        <v>1348</v>
      </c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1">
        <f t="shared" si="4"/>
        <v>0</v>
      </c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0"/>
      <c r="AF13" s="490"/>
      <c r="AG13" s="490"/>
      <c r="AH13" s="490"/>
      <c r="AI13" s="490"/>
      <c r="AJ13" s="491">
        <f t="shared" si="5"/>
        <v>0</v>
      </c>
      <c r="AK13" s="492">
        <f t="shared" si="3"/>
        <v>0</v>
      </c>
      <c r="AL13" s="478"/>
    </row>
    <row r="14" spans="2:38" ht="13.5">
      <c r="B14" s="485"/>
      <c r="C14" s="485"/>
      <c r="D14" s="489" t="s">
        <v>1349</v>
      </c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491">
        <f t="shared" si="4"/>
        <v>0</v>
      </c>
      <c r="U14" s="490"/>
      <c r="V14" s="490"/>
      <c r="W14" s="490"/>
      <c r="X14" s="490"/>
      <c r="Y14" s="490"/>
      <c r="Z14" s="490"/>
      <c r="AA14" s="490"/>
      <c r="AB14" s="490"/>
      <c r="AC14" s="490"/>
      <c r="AD14" s="490"/>
      <c r="AE14" s="490"/>
      <c r="AF14" s="490"/>
      <c r="AG14" s="490"/>
      <c r="AH14" s="490"/>
      <c r="AI14" s="490"/>
      <c r="AJ14" s="491">
        <f t="shared" si="5"/>
        <v>0</v>
      </c>
      <c r="AK14" s="492">
        <f t="shared" si="3"/>
        <v>0</v>
      </c>
      <c r="AL14" s="478"/>
    </row>
    <row r="15" spans="2:38" ht="13.5">
      <c r="B15" s="485"/>
      <c r="C15" s="485"/>
      <c r="D15" s="489" t="s">
        <v>1350</v>
      </c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1">
        <f t="shared" si="4"/>
        <v>0</v>
      </c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0"/>
      <c r="AJ15" s="491">
        <f t="shared" si="5"/>
        <v>0</v>
      </c>
      <c r="AK15" s="492">
        <f t="shared" si="3"/>
        <v>0</v>
      </c>
      <c r="AL15" s="478"/>
    </row>
    <row r="16" spans="2:38" ht="13.5">
      <c r="B16" s="485"/>
      <c r="C16" s="485"/>
      <c r="D16" s="493" t="s">
        <v>1351</v>
      </c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1">
        <f t="shared" si="4"/>
        <v>0</v>
      </c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  <c r="AJ16" s="491">
        <f t="shared" si="5"/>
        <v>0</v>
      </c>
      <c r="AK16" s="492">
        <f t="shared" si="3"/>
        <v>0</v>
      </c>
      <c r="AL16" s="478"/>
    </row>
    <row r="17" spans="2:38" ht="13.5">
      <c r="B17" s="485"/>
      <c r="C17" s="495"/>
      <c r="D17" s="496" t="s">
        <v>1352</v>
      </c>
      <c r="E17" s="497">
        <f>SUM(E8:E16)</f>
        <v>0</v>
      </c>
      <c r="F17" s="497">
        <f t="shared" ref="F17:T17" si="6">SUM(F8:F16)</f>
        <v>0</v>
      </c>
      <c r="G17" s="497">
        <f t="shared" si="6"/>
        <v>0</v>
      </c>
      <c r="H17" s="497">
        <f t="shared" si="6"/>
        <v>0</v>
      </c>
      <c r="I17" s="497">
        <f t="shared" si="6"/>
        <v>0</v>
      </c>
      <c r="J17" s="497">
        <f t="shared" si="6"/>
        <v>0</v>
      </c>
      <c r="K17" s="497">
        <f>SUM(K8:K16)</f>
        <v>0</v>
      </c>
      <c r="L17" s="497">
        <f t="shared" si="6"/>
        <v>0</v>
      </c>
      <c r="M17" s="497">
        <f t="shared" si="6"/>
        <v>0</v>
      </c>
      <c r="N17" s="497">
        <f t="shared" si="6"/>
        <v>0</v>
      </c>
      <c r="O17" s="497">
        <f t="shared" si="6"/>
        <v>0</v>
      </c>
      <c r="P17" s="497">
        <f t="shared" si="6"/>
        <v>0</v>
      </c>
      <c r="Q17" s="497">
        <f t="shared" si="6"/>
        <v>0</v>
      </c>
      <c r="R17" s="497">
        <f t="shared" si="6"/>
        <v>0</v>
      </c>
      <c r="S17" s="497">
        <f t="shared" si="6"/>
        <v>0</v>
      </c>
      <c r="T17" s="497">
        <f t="shared" si="6"/>
        <v>0</v>
      </c>
      <c r="U17" s="497">
        <f t="shared" ref="U17:AJ17" si="7">SUM(U8:U16)</f>
        <v>0</v>
      </c>
      <c r="V17" s="497">
        <f t="shared" si="7"/>
        <v>0</v>
      </c>
      <c r="W17" s="497">
        <f t="shared" si="7"/>
        <v>0</v>
      </c>
      <c r="X17" s="497">
        <f t="shared" si="7"/>
        <v>0</v>
      </c>
      <c r="Y17" s="497">
        <f t="shared" si="7"/>
        <v>0</v>
      </c>
      <c r="Z17" s="497">
        <f t="shared" si="7"/>
        <v>0</v>
      </c>
      <c r="AA17" s="497">
        <f t="shared" si="7"/>
        <v>0</v>
      </c>
      <c r="AB17" s="497">
        <f t="shared" si="7"/>
        <v>0</v>
      </c>
      <c r="AC17" s="497">
        <f t="shared" si="7"/>
        <v>0</v>
      </c>
      <c r="AD17" s="497">
        <f t="shared" si="7"/>
        <v>0</v>
      </c>
      <c r="AE17" s="497">
        <f t="shared" si="7"/>
        <v>0</v>
      </c>
      <c r="AF17" s="497">
        <f t="shared" si="7"/>
        <v>0</v>
      </c>
      <c r="AG17" s="497">
        <f t="shared" si="7"/>
        <v>0</v>
      </c>
      <c r="AH17" s="497">
        <f t="shared" si="7"/>
        <v>0</v>
      </c>
      <c r="AI17" s="497">
        <f t="shared" si="7"/>
        <v>0</v>
      </c>
      <c r="AJ17" s="497">
        <f t="shared" si="7"/>
        <v>0</v>
      </c>
      <c r="AK17" s="498">
        <f t="shared" si="3"/>
        <v>0</v>
      </c>
      <c r="AL17" s="478"/>
    </row>
    <row r="18" spans="2:38" ht="13.5">
      <c r="B18" s="479"/>
      <c r="C18" s="480" t="s">
        <v>1353</v>
      </c>
      <c r="D18" s="481"/>
      <c r="E18" s="482"/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3"/>
      <c r="U18" s="483"/>
      <c r="V18" s="483"/>
      <c r="W18" s="483"/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3"/>
      <c r="AI18" s="483"/>
      <c r="AJ18" s="483"/>
      <c r="AK18" s="499"/>
      <c r="AL18" s="478"/>
    </row>
    <row r="19" spans="2:38" ht="13.5">
      <c r="B19" s="485"/>
      <c r="C19" s="485"/>
      <c r="D19" s="486" t="s">
        <v>1354</v>
      </c>
      <c r="E19" s="487"/>
      <c r="F19" s="487"/>
      <c r="G19" s="487"/>
      <c r="H19" s="487"/>
      <c r="I19" s="487"/>
      <c r="J19" s="487"/>
      <c r="K19" s="487"/>
      <c r="L19" s="487"/>
      <c r="M19" s="487"/>
      <c r="N19" s="487"/>
      <c r="O19" s="487"/>
      <c r="P19" s="487"/>
      <c r="Q19" s="487"/>
      <c r="R19" s="487"/>
      <c r="S19" s="487"/>
      <c r="T19" s="488">
        <f>SUM(E19:S19)</f>
        <v>0</v>
      </c>
      <c r="U19" s="487"/>
      <c r="V19" s="487"/>
      <c r="W19" s="487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  <c r="AH19" s="487"/>
      <c r="AI19" s="487"/>
      <c r="AJ19" s="488">
        <f>SUM(U19:AI19)</f>
        <v>0</v>
      </c>
      <c r="AK19" s="488">
        <f t="shared" si="3"/>
        <v>0</v>
      </c>
      <c r="AL19" s="478"/>
    </row>
    <row r="20" spans="2:38" ht="13.5">
      <c r="B20" s="485"/>
      <c r="C20" s="485"/>
      <c r="D20" s="489" t="s">
        <v>1355</v>
      </c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1">
        <f t="shared" ref="T20:T33" si="8">SUM(E20:S20)</f>
        <v>0</v>
      </c>
      <c r="U20" s="490"/>
      <c r="V20" s="490"/>
      <c r="W20" s="490"/>
      <c r="X20" s="490"/>
      <c r="Y20" s="490"/>
      <c r="Z20" s="490"/>
      <c r="AA20" s="490"/>
      <c r="AB20" s="490"/>
      <c r="AC20" s="490"/>
      <c r="AD20" s="490"/>
      <c r="AE20" s="490"/>
      <c r="AF20" s="490"/>
      <c r="AG20" s="490"/>
      <c r="AH20" s="490"/>
      <c r="AI20" s="490"/>
      <c r="AJ20" s="491">
        <f t="shared" ref="AJ20:AJ33" si="9">SUM(U20:AI20)</f>
        <v>0</v>
      </c>
      <c r="AK20" s="492">
        <f t="shared" si="3"/>
        <v>0</v>
      </c>
      <c r="AL20" s="478"/>
    </row>
    <row r="21" spans="2:38" ht="13.5">
      <c r="B21" s="485"/>
      <c r="C21" s="485"/>
      <c r="D21" s="489" t="s">
        <v>1356</v>
      </c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1">
        <f t="shared" si="8"/>
        <v>0</v>
      </c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0"/>
      <c r="AG21" s="490"/>
      <c r="AH21" s="490"/>
      <c r="AI21" s="490"/>
      <c r="AJ21" s="491">
        <f t="shared" si="9"/>
        <v>0</v>
      </c>
      <c r="AK21" s="492">
        <f t="shared" si="3"/>
        <v>0</v>
      </c>
      <c r="AL21" s="478"/>
    </row>
    <row r="22" spans="2:38" ht="13.5">
      <c r="B22" s="485"/>
      <c r="C22" s="485"/>
      <c r="D22" s="489" t="s">
        <v>1357</v>
      </c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1">
        <f t="shared" si="8"/>
        <v>0</v>
      </c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1">
        <f t="shared" si="9"/>
        <v>0</v>
      </c>
      <c r="AK22" s="492">
        <f t="shared" si="3"/>
        <v>0</v>
      </c>
      <c r="AL22" s="478"/>
    </row>
    <row r="23" spans="2:38" ht="13.5">
      <c r="B23" s="485"/>
      <c r="C23" s="485"/>
      <c r="D23" s="489" t="s">
        <v>1358</v>
      </c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1">
        <f t="shared" si="8"/>
        <v>0</v>
      </c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1">
        <f t="shared" si="9"/>
        <v>0</v>
      </c>
      <c r="AK23" s="492">
        <f t="shared" si="3"/>
        <v>0</v>
      </c>
      <c r="AL23" s="478"/>
    </row>
    <row r="24" spans="2:38" ht="13.5">
      <c r="B24" s="485"/>
      <c r="C24" s="485"/>
      <c r="D24" s="489" t="s">
        <v>1359</v>
      </c>
      <c r="E24" s="490"/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1">
        <f t="shared" si="8"/>
        <v>0</v>
      </c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0"/>
      <c r="AJ24" s="491">
        <f t="shared" si="9"/>
        <v>0</v>
      </c>
      <c r="AK24" s="492">
        <f t="shared" si="3"/>
        <v>0</v>
      </c>
      <c r="AL24" s="478"/>
    </row>
    <row r="25" spans="2:38" ht="13.5">
      <c r="B25" s="485"/>
      <c r="C25" s="485"/>
      <c r="D25" s="489" t="s">
        <v>1360</v>
      </c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1">
        <f t="shared" si="8"/>
        <v>0</v>
      </c>
      <c r="U25" s="490"/>
      <c r="V25" s="490"/>
      <c r="W25" s="490"/>
      <c r="X25" s="490"/>
      <c r="Y25" s="490"/>
      <c r="Z25" s="490"/>
      <c r="AA25" s="490"/>
      <c r="AB25" s="490"/>
      <c r="AC25" s="490"/>
      <c r="AD25" s="490"/>
      <c r="AE25" s="490"/>
      <c r="AF25" s="490"/>
      <c r="AG25" s="490"/>
      <c r="AH25" s="490"/>
      <c r="AI25" s="490"/>
      <c r="AJ25" s="491">
        <f t="shared" si="9"/>
        <v>0</v>
      </c>
      <c r="AK25" s="492">
        <f t="shared" si="3"/>
        <v>0</v>
      </c>
      <c r="AL25" s="478"/>
    </row>
    <row r="26" spans="2:38" ht="13.5">
      <c r="B26" s="485"/>
      <c r="C26" s="485"/>
      <c r="D26" s="489" t="s">
        <v>1361</v>
      </c>
      <c r="E26" s="490"/>
      <c r="F26" s="490"/>
      <c r="G26" s="490"/>
      <c r="H26" s="490"/>
      <c r="I26" s="490"/>
      <c r="J26" s="490"/>
      <c r="K26" s="490"/>
      <c r="L26" s="490"/>
      <c r="M26" s="490"/>
      <c r="N26" s="490"/>
      <c r="O26" s="490"/>
      <c r="P26" s="490"/>
      <c r="Q26" s="490"/>
      <c r="R26" s="490"/>
      <c r="S26" s="490"/>
      <c r="T26" s="491">
        <f t="shared" si="8"/>
        <v>0</v>
      </c>
      <c r="U26" s="490"/>
      <c r="V26" s="490"/>
      <c r="W26" s="490"/>
      <c r="X26" s="490"/>
      <c r="Y26" s="490"/>
      <c r="Z26" s="490"/>
      <c r="AA26" s="490"/>
      <c r="AB26" s="490"/>
      <c r="AC26" s="490"/>
      <c r="AD26" s="490"/>
      <c r="AE26" s="490"/>
      <c r="AF26" s="490"/>
      <c r="AG26" s="490"/>
      <c r="AH26" s="490"/>
      <c r="AI26" s="490"/>
      <c r="AJ26" s="491">
        <f t="shared" si="9"/>
        <v>0</v>
      </c>
      <c r="AK26" s="492">
        <f t="shared" si="3"/>
        <v>0</v>
      </c>
      <c r="AL26" s="478"/>
    </row>
    <row r="27" spans="2:38" ht="13.5">
      <c r="B27" s="485"/>
      <c r="C27" s="485"/>
      <c r="D27" s="489" t="s">
        <v>1362</v>
      </c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90"/>
      <c r="T27" s="491">
        <f t="shared" si="8"/>
        <v>0</v>
      </c>
      <c r="U27" s="490"/>
      <c r="V27" s="490"/>
      <c r="W27" s="490"/>
      <c r="X27" s="490"/>
      <c r="Y27" s="490"/>
      <c r="Z27" s="490"/>
      <c r="AA27" s="490"/>
      <c r="AB27" s="490"/>
      <c r="AC27" s="490"/>
      <c r="AD27" s="490"/>
      <c r="AE27" s="490"/>
      <c r="AF27" s="490"/>
      <c r="AG27" s="490"/>
      <c r="AH27" s="490"/>
      <c r="AI27" s="490"/>
      <c r="AJ27" s="491">
        <f t="shared" si="9"/>
        <v>0</v>
      </c>
      <c r="AK27" s="492">
        <f t="shared" si="3"/>
        <v>0</v>
      </c>
      <c r="AL27" s="478"/>
    </row>
    <row r="28" spans="2:38" ht="13.5">
      <c r="B28" s="485"/>
      <c r="C28" s="485"/>
      <c r="D28" s="489" t="s">
        <v>1363</v>
      </c>
      <c r="E28" s="490"/>
      <c r="F28" s="490"/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90"/>
      <c r="T28" s="491">
        <f t="shared" si="8"/>
        <v>0</v>
      </c>
      <c r="U28" s="490"/>
      <c r="V28" s="490"/>
      <c r="W28" s="490"/>
      <c r="X28" s="490"/>
      <c r="Y28" s="490"/>
      <c r="Z28" s="490"/>
      <c r="AA28" s="490"/>
      <c r="AB28" s="490"/>
      <c r="AC28" s="490"/>
      <c r="AD28" s="490"/>
      <c r="AE28" s="490"/>
      <c r="AF28" s="490"/>
      <c r="AG28" s="490"/>
      <c r="AH28" s="490"/>
      <c r="AI28" s="490"/>
      <c r="AJ28" s="491">
        <f t="shared" si="9"/>
        <v>0</v>
      </c>
      <c r="AK28" s="492">
        <f t="shared" si="3"/>
        <v>0</v>
      </c>
      <c r="AL28" s="478"/>
    </row>
    <row r="29" spans="2:38" ht="13.5">
      <c r="B29" s="485"/>
      <c r="C29" s="485"/>
      <c r="D29" s="489" t="s">
        <v>1364</v>
      </c>
      <c r="E29" s="490"/>
      <c r="F29" s="490"/>
      <c r="G29" s="490"/>
      <c r="H29" s="490"/>
      <c r="I29" s="490"/>
      <c r="J29" s="490"/>
      <c r="K29" s="490"/>
      <c r="L29" s="490"/>
      <c r="M29" s="490"/>
      <c r="N29" s="490"/>
      <c r="O29" s="490"/>
      <c r="P29" s="490"/>
      <c r="Q29" s="490"/>
      <c r="R29" s="490"/>
      <c r="S29" s="490"/>
      <c r="T29" s="491">
        <f>SUM(E29:S29)</f>
        <v>0</v>
      </c>
      <c r="U29" s="490"/>
      <c r="V29" s="490"/>
      <c r="W29" s="490"/>
      <c r="X29" s="490"/>
      <c r="Y29" s="490"/>
      <c r="Z29" s="490"/>
      <c r="AA29" s="490"/>
      <c r="AB29" s="490"/>
      <c r="AC29" s="490"/>
      <c r="AD29" s="490"/>
      <c r="AE29" s="490"/>
      <c r="AF29" s="490"/>
      <c r="AG29" s="490"/>
      <c r="AH29" s="490"/>
      <c r="AI29" s="490"/>
      <c r="AJ29" s="491">
        <f>SUM(U29:AI29)</f>
        <v>0</v>
      </c>
      <c r="AK29" s="492">
        <f t="shared" si="3"/>
        <v>0</v>
      </c>
      <c r="AL29" s="478"/>
    </row>
    <row r="30" spans="2:38" ht="13.5">
      <c r="B30" s="485"/>
      <c r="C30" s="485"/>
      <c r="D30" s="489" t="s">
        <v>1365</v>
      </c>
      <c r="E30" s="490"/>
      <c r="F30" s="490"/>
      <c r="G30" s="490"/>
      <c r="H30" s="490"/>
      <c r="I30" s="490"/>
      <c r="J30" s="490"/>
      <c r="K30" s="490"/>
      <c r="L30" s="490"/>
      <c r="M30" s="490"/>
      <c r="N30" s="490"/>
      <c r="O30" s="490"/>
      <c r="P30" s="490"/>
      <c r="Q30" s="490"/>
      <c r="R30" s="490"/>
      <c r="S30" s="490"/>
      <c r="T30" s="491">
        <f t="shared" si="8"/>
        <v>0</v>
      </c>
      <c r="U30" s="490"/>
      <c r="V30" s="490"/>
      <c r="W30" s="490"/>
      <c r="X30" s="490"/>
      <c r="Y30" s="490"/>
      <c r="Z30" s="490"/>
      <c r="AA30" s="490"/>
      <c r="AB30" s="490"/>
      <c r="AC30" s="490"/>
      <c r="AD30" s="490"/>
      <c r="AE30" s="490"/>
      <c r="AF30" s="490"/>
      <c r="AG30" s="490"/>
      <c r="AH30" s="490"/>
      <c r="AI30" s="490"/>
      <c r="AJ30" s="491">
        <f t="shared" si="9"/>
        <v>0</v>
      </c>
      <c r="AK30" s="492">
        <f t="shared" si="3"/>
        <v>0</v>
      </c>
      <c r="AL30" s="478"/>
    </row>
    <row r="31" spans="2:38" ht="13.5">
      <c r="B31" s="485"/>
      <c r="C31" s="485"/>
      <c r="D31" s="489" t="s">
        <v>1366</v>
      </c>
      <c r="E31" s="490"/>
      <c r="F31" s="490"/>
      <c r="G31" s="490"/>
      <c r="H31" s="490"/>
      <c r="I31" s="490"/>
      <c r="J31" s="490"/>
      <c r="K31" s="490"/>
      <c r="L31" s="490"/>
      <c r="M31" s="490"/>
      <c r="N31" s="490"/>
      <c r="O31" s="490"/>
      <c r="P31" s="490"/>
      <c r="Q31" s="490"/>
      <c r="R31" s="490"/>
      <c r="S31" s="490"/>
      <c r="T31" s="491">
        <f t="shared" si="8"/>
        <v>0</v>
      </c>
      <c r="U31" s="490"/>
      <c r="V31" s="490"/>
      <c r="W31" s="490"/>
      <c r="X31" s="490"/>
      <c r="Y31" s="490"/>
      <c r="Z31" s="490"/>
      <c r="AA31" s="490"/>
      <c r="AB31" s="490"/>
      <c r="AC31" s="490"/>
      <c r="AD31" s="490"/>
      <c r="AE31" s="490"/>
      <c r="AF31" s="490"/>
      <c r="AG31" s="490"/>
      <c r="AH31" s="490"/>
      <c r="AI31" s="490"/>
      <c r="AJ31" s="491">
        <f t="shared" si="9"/>
        <v>0</v>
      </c>
      <c r="AK31" s="492">
        <f t="shared" si="3"/>
        <v>0</v>
      </c>
      <c r="AL31" s="478"/>
    </row>
    <row r="32" spans="2:38" ht="13.5">
      <c r="B32" s="485"/>
      <c r="C32" s="485"/>
      <c r="D32" s="489" t="s">
        <v>1367</v>
      </c>
      <c r="E32" s="490"/>
      <c r="F32" s="490"/>
      <c r="G32" s="490"/>
      <c r="H32" s="490"/>
      <c r="I32" s="490"/>
      <c r="J32" s="490"/>
      <c r="K32" s="490"/>
      <c r="L32" s="490"/>
      <c r="M32" s="490"/>
      <c r="N32" s="490"/>
      <c r="O32" s="490"/>
      <c r="P32" s="490"/>
      <c r="Q32" s="490"/>
      <c r="R32" s="490"/>
      <c r="S32" s="490"/>
      <c r="T32" s="491">
        <f t="shared" si="8"/>
        <v>0</v>
      </c>
      <c r="U32" s="490"/>
      <c r="V32" s="490"/>
      <c r="W32" s="490"/>
      <c r="X32" s="490"/>
      <c r="Y32" s="490"/>
      <c r="Z32" s="490"/>
      <c r="AA32" s="490"/>
      <c r="AB32" s="490"/>
      <c r="AC32" s="490"/>
      <c r="AD32" s="490"/>
      <c r="AE32" s="490"/>
      <c r="AF32" s="490"/>
      <c r="AG32" s="490"/>
      <c r="AH32" s="490"/>
      <c r="AI32" s="490"/>
      <c r="AJ32" s="491">
        <f t="shared" si="9"/>
        <v>0</v>
      </c>
      <c r="AK32" s="492">
        <f t="shared" si="3"/>
        <v>0</v>
      </c>
      <c r="AL32" s="478"/>
    </row>
    <row r="33" spans="2:38" ht="13.5">
      <c r="B33" s="485"/>
      <c r="C33" s="485"/>
      <c r="D33" s="500" t="s">
        <v>1351</v>
      </c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2">
        <f t="shared" si="8"/>
        <v>0</v>
      </c>
      <c r="U33" s="501"/>
      <c r="V33" s="501"/>
      <c r="W33" s="501"/>
      <c r="X33" s="501"/>
      <c r="Y33" s="501"/>
      <c r="Z33" s="501"/>
      <c r="AA33" s="501"/>
      <c r="AB33" s="501"/>
      <c r="AC33" s="501"/>
      <c r="AD33" s="501"/>
      <c r="AE33" s="501"/>
      <c r="AF33" s="501"/>
      <c r="AG33" s="501"/>
      <c r="AH33" s="501"/>
      <c r="AI33" s="501"/>
      <c r="AJ33" s="502">
        <f t="shared" si="9"/>
        <v>0</v>
      </c>
      <c r="AK33" s="503">
        <f t="shared" si="3"/>
        <v>0</v>
      </c>
      <c r="AL33" s="478"/>
    </row>
    <row r="34" spans="2:38" ht="13.5">
      <c r="B34" s="485"/>
      <c r="C34" s="504"/>
      <c r="D34" s="505" t="s">
        <v>1352</v>
      </c>
      <c r="E34" s="477">
        <f>SUM(E19:E33)</f>
        <v>0</v>
      </c>
      <c r="F34" s="477">
        <f t="shared" ref="F34:AJ34" si="10">SUM(F19:F33)</f>
        <v>0</v>
      </c>
      <c r="G34" s="477">
        <f t="shared" si="10"/>
        <v>0</v>
      </c>
      <c r="H34" s="477">
        <f t="shared" si="10"/>
        <v>0</v>
      </c>
      <c r="I34" s="477">
        <f t="shared" si="10"/>
        <v>0</v>
      </c>
      <c r="J34" s="477">
        <f t="shared" si="10"/>
        <v>0</v>
      </c>
      <c r="K34" s="477">
        <f t="shared" si="10"/>
        <v>0</v>
      </c>
      <c r="L34" s="477">
        <f t="shared" si="10"/>
        <v>0</v>
      </c>
      <c r="M34" s="477">
        <f t="shared" si="10"/>
        <v>0</v>
      </c>
      <c r="N34" s="477">
        <f t="shared" si="10"/>
        <v>0</v>
      </c>
      <c r="O34" s="477">
        <f t="shared" si="10"/>
        <v>0</v>
      </c>
      <c r="P34" s="477">
        <f t="shared" si="10"/>
        <v>0</v>
      </c>
      <c r="Q34" s="477">
        <f t="shared" si="10"/>
        <v>0</v>
      </c>
      <c r="R34" s="477">
        <f t="shared" si="10"/>
        <v>0</v>
      </c>
      <c r="S34" s="477">
        <f t="shared" si="10"/>
        <v>0</v>
      </c>
      <c r="T34" s="477">
        <f t="shared" si="10"/>
        <v>0</v>
      </c>
      <c r="U34" s="477">
        <f t="shared" si="10"/>
        <v>0</v>
      </c>
      <c r="V34" s="477">
        <f t="shared" si="10"/>
        <v>0</v>
      </c>
      <c r="W34" s="477">
        <f t="shared" si="10"/>
        <v>0</v>
      </c>
      <c r="X34" s="477">
        <f t="shared" si="10"/>
        <v>0</v>
      </c>
      <c r="Y34" s="477">
        <f t="shared" si="10"/>
        <v>0</v>
      </c>
      <c r="Z34" s="477">
        <f t="shared" si="10"/>
        <v>0</v>
      </c>
      <c r="AA34" s="477">
        <f t="shared" si="10"/>
        <v>0</v>
      </c>
      <c r="AB34" s="477">
        <f t="shared" si="10"/>
        <v>0</v>
      </c>
      <c r="AC34" s="477">
        <f t="shared" si="10"/>
        <v>0</v>
      </c>
      <c r="AD34" s="477">
        <f t="shared" si="10"/>
        <v>0</v>
      </c>
      <c r="AE34" s="477">
        <f t="shared" si="10"/>
        <v>0</v>
      </c>
      <c r="AF34" s="477">
        <f t="shared" si="10"/>
        <v>0</v>
      </c>
      <c r="AG34" s="477">
        <f t="shared" si="10"/>
        <v>0</v>
      </c>
      <c r="AH34" s="477">
        <f t="shared" si="10"/>
        <v>0</v>
      </c>
      <c r="AI34" s="477">
        <f t="shared" si="10"/>
        <v>0</v>
      </c>
      <c r="AJ34" s="477">
        <f t="shared" si="10"/>
        <v>0</v>
      </c>
      <c r="AK34" s="477">
        <f t="shared" si="3"/>
        <v>0</v>
      </c>
      <c r="AL34" s="478"/>
    </row>
    <row r="35" spans="2:38" ht="13.5">
      <c r="B35" s="485"/>
      <c r="C35" s="480" t="s">
        <v>1368</v>
      </c>
      <c r="D35" s="476"/>
      <c r="E35" s="506"/>
      <c r="F35" s="506"/>
      <c r="G35" s="506"/>
      <c r="H35" s="506"/>
      <c r="I35" s="506"/>
      <c r="J35" s="506"/>
      <c r="K35" s="506"/>
      <c r="L35" s="506"/>
      <c r="M35" s="506"/>
      <c r="N35" s="506"/>
      <c r="O35" s="506"/>
      <c r="P35" s="506"/>
      <c r="Q35" s="506"/>
      <c r="R35" s="506"/>
      <c r="S35" s="506"/>
      <c r="T35" s="507"/>
      <c r="U35" s="506"/>
      <c r="V35" s="506"/>
      <c r="W35" s="506"/>
      <c r="X35" s="506"/>
      <c r="Y35" s="506"/>
      <c r="Z35" s="506"/>
      <c r="AA35" s="506"/>
      <c r="AB35" s="506"/>
      <c r="AC35" s="506"/>
      <c r="AD35" s="506"/>
      <c r="AE35" s="506"/>
      <c r="AF35" s="506"/>
      <c r="AG35" s="506"/>
      <c r="AH35" s="506"/>
      <c r="AI35" s="506"/>
      <c r="AJ35" s="507"/>
      <c r="AK35" s="499"/>
      <c r="AL35" s="478"/>
    </row>
    <row r="36" spans="2:38" ht="13.5">
      <c r="B36" s="485"/>
      <c r="C36" s="485"/>
      <c r="D36" s="508" t="s">
        <v>1369</v>
      </c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8">
        <f>SUM(E36:S36)</f>
        <v>0</v>
      </c>
      <c r="U36" s="487"/>
      <c r="V36" s="487"/>
      <c r="W36" s="487"/>
      <c r="X36" s="487"/>
      <c r="Y36" s="487"/>
      <c r="Z36" s="487"/>
      <c r="AA36" s="487"/>
      <c r="AB36" s="487"/>
      <c r="AC36" s="487"/>
      <c r="AD36" s="487"/>
      <c r="AE36" s="487"/>
      <c r="AF36" s="487"/>
      <c r="AG36" s="487"/>
      <c r="AH36" s="487"/>
      <c r="AI36" s="487"/>
      <c r="AJ36" s="488">
        <f>SUM(U36:AI36)</f>
        <v>0</v>
      </c>
      <c r="AK36" s="488">
        <f t="shared" si="3"/>
        <v>0</v>
      </c>
      <c r="AL36" s="478"/>
    </row>
    <row r="37" spans="2:38" ht="13.5">
      <c r="B37" s="485"/>
      <c r="C37" s="485"/>
      <c r="D37" s="493" t="s">
        <v>1370</v>
      </c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1">
        <f t="shared" ref="T37:T45" si="11">SUM(E37:S37)</f>
        <v>0</v>
      </c>
      <c r="U37" s="494"/>
      <c r="V37" s="494"/>
      <c r="W37" s="494"/>
      <c r="X37" s="494"/>
      <c r="Y37" s="494"/>
      <c r="Z37" s="494"/>
      <c r="AA37" s="494"/>
      <c r="AB37" s="494"/>
      <c r="AC37" s="494"/>
      <c r="AD37" s="494"/>
      <c r="AE37" s="494"/>
      <c r="AF37" s="494"/>
      <c r="AG37" s="494"/>
      <c r="AH37" s="494"/>
      <c r="AI37" s="494"/>
      <c r="AJ37" s="491">
        <f t="shared" ref="AJ37:AJ45" si="12">SUM(U37:AI37)</f>
        <v>0</v>
      </c>
      <c r="AK37" s="492">
        <f t="shared" si="3"/>
        <v>0</v>
      </c>
      <c r="AL37" s="478"/>
    </row>
    <row r="38" spans="2:38" ht="13.5">
      <c r="B38" s="485"/>
      <c r="C38" s="485"/>
      <c r="D38" s="493" t="s">
        <v>1371</v>
      </c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1">
        <f t="shared" si="11"/>
        <v>0</v>
      </c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1">
        <f t="shared" si="12"/>
        <v>0</v>
      </c>
      <c r="AK38" s="492">
        <f t="shared" si="3"/>
        <v>0</v>
      </c>
      <c r="AL38" s="478"/>
    </row>
    <row r="39" spans="2:38" ht="13.5">
      <c r="B39" s="485"/>
      <c r="C39" s="485"/>
      <c r="D39" s="493" t="s">
        <v>1372</v>
      </c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1">
        <f t="shared" si="11"/>
        <v>0</v>
      </c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  <c r="AE39" s="494"/>
      <c r="AF39" s="494"/>
      <c r="AG39" s="494"/>
      <c r="AH39" s="494"/>
      <c r="AI39" s="494"/>
      <c r="AJ39" s="491">
        <f t="shared" si="12"/>
        <v>0</v>
      </c>
      <c r="AK39" s="492">
        <f t="shared" si="3"/>
        <v>0</v>
      </c>
      <c r="AL39" s="478"/>
    </row>
    <row r="40" spans="2:38" ht="13.5">
      <c r="B40" s="485"/>
      <c r="C40" s="485"/>
      <c r="D40" s="493" t="s">
        <v>1373</v>
      </c>
      <c r="E40" s="494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1">
        <f t="shared" si="11"/>
        <v>0</v>
      </c>
      <c r="U40" s="494"/>
      <c r="V40" s="494"/>
      <c r="W40" s="494"/>
      <c r="X40" s="494"/>
      <c r="Y40" s="494"/>
      <c r="Z40" s="494"/>
      <c r="AA40" s="494"/>
      <c r="AB40" s="494"/>
      <c r="AC40" s="494"/>
      <c r="AD40" s="494"/>
      <c r="AE40" s="494"/>
      <c r="AF40" s="494"/>
      <c r="AG40" s="494"/>
      <c r="AH40" s="494"/>
      <c r="AI40" s="494"/>
      <c r="AJ40" s="491">
        <f t="shared" si="12"/>
        <v>0</v>
      </c>
      <c r="AK40" s="492">
        <f t="shared" si="3"/>
        <v>0</v>
      </c>
      <c r="AL40" s="478"/>
    </row>
    <row r="41" spans="2:38" ht="13.5">
      <c r="B41" s="485"/>
      <c r="C41" s="485"/>
      <c r="D41" s="493" t="s">
        <v>1374</v>
      </c>
      <c r="E41" s="494"/>
      <c r="F41" s="494"/>
      <c r="G41" s="494"/>
      <c r="H41" s="494"/>
      <c r="I41" s="494"/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1">
        <f t="shared" si="11"/>
        <v>0</v>
      </c>
      <c r="U41" s="494"/>
      <c r="V41" s="494"/>
      <c r="W41" s="494"/>
      <c r="X41" s="494"/>
      <c r="Y41" s="494"/>
      <c r="Z41" s="494"/>
      <c r="AA41" s="494"/>
      <c r="AB41" s="494"/>
      <c r="AC41" s="494"/>
      <c r="AD41" s="494"/>
      <c r="AE41" s="494"/>
      <c r="AF41" s="494"/>
      <c r="AG41" s="494"/>
      <c r="AH41" s="494"/>
      <c r="AI41" s="494"/>
      <c r="AJ41" s="491">
        <f t="shared" si="12"/>
        <v>0</v>
      </c>
      <c r="AK41" s="492">
        <f t="shared" si="3"/>
        <v>0</v>
      </c>
      <c r="AL41" s="478"/>
    </row>
    <row r="42" spans="2:38" ht="13.5">
      <c r="B42" s="485"/>
      <c r="C42" s="485"/>
      <c r="D42" s="493" t="s">
        <v>1375</v>
      </c>
      <c r="E42" s="494"/>
      <c r="F42" s="494"/>
      <c r="G42" s="494"/>
      <c r="H42" s="494"/>
      <c r="I42" s="494"/>
      <c r="J42" s="494"/>
      <c r="K42" s="494"/>
      <c r="L42" s="494"/>
      <c r="M42" s="494"/>
      <c r="N42" s="494"/>
      <c r="O42" s="494"/>
      <c r="P42" s="494"/>
      <c r="Q42" s="494"/>
      <c r="R42" s="494"/>
      <c r="S42" s="494"/>
      <c r="T42" s="491">
        <f t="shared" si="11"/>
        <v>0</v>
      </c>
      <c r="U42" s="494"/>
      <c r="V42" s="494"/>
      <c r="W42" s="494"/>
      <c r="X42" s="494"/>
      <c r="Y42" s="494"/>
      <c r="Z42" s="494"/>
      <c r="AA42" s="494"/>
      <c r="AB42" s="494"/>
      <c r="AC42" s="494"/>
      <c r="AD42" s="494"/>
      <c r="AE42" s="494"/>
      <c r="AF42" s="494"/>
      <c r="AG42" s="494"/>
      <c r="AH42" s="494"/>
      <c r="AI42" s="494"/>
      <c r="AJ42" s="491">
        <f t="shared" si="12"/>
        <v>0</v>
      </c>
      <c r="AK42" s="492">
        <f t="shared" si="3"/>
        <v>0</v>
      </c>
      <c r="AL42" s="478"/>
    </row>
    <row r="43" spans="2:38" ht="13.5">
      <c r="B43" s="485"/>
      <c r="C43" s="485"/>
      <c r="D43" s="493" t="s">
        <v>1376</v>
      </c>
      <c r="E43" s="494"/>
      <c r="F43" s="494"/>
      <c r="G43" s="494"/>
      <c r="H43" s="494"/>
      <c r="I43" s="494"/>
      <c r="J43" s="494"/>
      <c r="K43" s="494"/>
      <c r="L43" s="494"/>
      <c r="M43" s="494"/>
      <c r="N43" s="494"/>
      <c r="O43" s="494"/>
      <c r="P43" s="494"/>
      <c r="Q43" s="494"/>
      <c r="R43" s="494"/>
      <c r="S43" s="494"/>
      <c r="T43" s="491">
        <f t="shared" si="11"/>
        <v>0</v>
      </c>
      <c r="U43" s="494"/>
      <c r="V43" s="494"/>
      <c r="W43" s="494"/>
      <c r="X43" s="494"/>
      <c r="Y43" s="494"/>
      <c r="Z43" s="494"/>
      <c r="AA43" s="494"/>
      <c r="AB43" s="494"/>
      <c r="AC43" s="494"/>
      <c r="AD43" s="494"/>
      <c r="AE43" s="494"/>
      <c r="AF43" s="494"/>
      <c r="AG43" s="494"/>
      <c r="AH43" s="494"/>
      <c r="AI43" s="494"/>
      <c r="AJ43" s="491">
        <f t="shared" si="12"/>
        <v>0</v>
      </c>
      <c r="AK43" s="492">
        <f t="shared" si="3"/>
        <v>0</v>
      </c>
      <c r="AL43" s="478"/>
    </row>
    <row r="44" spans="2:38" ht="13.5">
      <c r="B44" s="485"/>
      <c r="C44" s="485"/>
      <c r="D44" s="493" t="s">
        <v>1377</v>
      </c>
      <c r="E44" s="494"/>
      <c r="F44" s="494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  <c r="S44" s="494"/>
      <c r="T44" s="491">
        <f t="shared" si="11"/>
        <v>0</v>
      </c>
      <c r="U44" s="494"/>
      <c r="V44" s="494"/>
      <c r="W44" s="494"/>
      <c r="X44" s="494"/>
      <c r="Y44" s="494"/>
      <c r="Z44" s="494"/>
      <c r="AA44" s="494"/>
      <c r="AB44" s="494"/>
      <c r="AC44" s="494"/>
      <c r="AD44" s="494"/>
      <c r="AE44" s="494"/>
      <c r="AF44" s="494"/>
      <c r="AG44" s="494"/>
      <c r="AH44" s="494"/>
      <c r="AI44" s="494"/>
      <c r="AJ44" s="491">
        <f t="shared" si="12"/>
        <v>0</v>
      </c>
      <c r="AK44" s="492">
        <f t="shared" si="3"/>
        <v>0</v>
      </c>
      <c r="AL44" s="478"/>
    </row>
    <row r="45" spans="2:38" ht="13.5">
      <c r="B45" s="485"/>
      <c r="C45" s="485"/>
      <c r="D45" s="500" t="s">
        <v>1351</v>
      </c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2">
        <f t="shared" si="11"/>
        <v>0</v>
      </c>
      <c r="U45" s="501"/>
      <c r="V45" s="501"/>
      <c r="W45" s="501"/>
      <c r="X45" s="501"/>
      <c r="Y45" s="501"/>
      <c r="Z45" s="501"/>
      <c r="AA45" s="501"/>
      <c r="AB45" s="501"/>
      <c r="AC45" s="501"/>
      <c r="AD45" s="501"/>
      <c r="AE45" s="501"/>
      <c r="AF45" s="501"/>
      <c r="AG45" s="501"/>
      <c r="AH45" s="501"/>
      <c r="AI45" s="501"/>
      <c r="AJ45" s="502">
        <f t="shared" si="12"/>
        <v>0</v>
      </c>
      <c r="AK45" s="503">
        <f t="shared" si="3"/>
        <v>0</v>
      </c>
      <c r="AL45" s="478"/>
    </row>
    <row r="46" spans="2:38" ht="13.5">
      <c r="B46" s="485"/>
      <c r="C46" s="504"/>
      <c r="D46" s="505" t="s">
        <v>1352</v>
      </c>
      <c r="E46" s="477">
        <f>SUM(E36:E45)</f>
        <v>0</v>
      </c>
      <c r="F46" s="477">
        <f t="shared" ref="F46:AJ46" si="13">SUM(F36:F45)</f>
        <v>0</v>
      </c>
      <c r="G46" s="477">
        <f t="shared" si="13"/>
        <v>0</v>
      </c>
      <c r="H46" s="477">
        <f t="shared" si="13"/>
        <v>0</v>
      </c>
      <c r="I46" s="477">
        <f t="shared" si="13"/>
        <v>0</v>
      </c>
      <c r="J46" s="477">
        <f t="shared" si="13"/>
        <v>0</v>
      </c>
      <c r="K46" s="477">
        <f t="shared" si="13"/>
        <v>0</v>
      </c>
      <c r="L46" s="477">
        <f t="shared" si="13"/>
        <v>0</v>
      </c>
      <c r="M46" s="477">
        <f t="shared" si="13"/>
        <v>0</v>
      </c>
      <c r="N46" s="477">
        <f t="shared" si="13"/>
        <v>0</v>
      </c>
      <c r="O46" s="477">
        <f t="shared" si="13"/>
        <v>0</v>
      </c>
      <c r="P46" s="477">
        <f t="shared" si="13"/>
        <v>0</v>
      </c>
      <c r="Q46" s="477">
        <f t="shared" si="13"/>
        <v>0</v>
      </c>
      <c r="R46" s="477">
        <f t="shared" si="13"/>
        <v>0</v>
      </c>
      <c r="S46" s="477">
        <f t="shared" si="13"/>
        <v>0</v>
      </c>
      <c r="T46" s="477">
        <f t="shared" si="13"/>
        <v>0</v>
      </c>
      <c r="U46" s="477">
        <f t="shared" si="13"/>
        <v>0</v>
      </c>
      <c r="V46" s="477">
        <f t="shared" si="13"/>
        <v>0</v>
      </c>
      <c r="W46" s="477">
        <f t="shared" si="13"/>
        <v>0</v>
      </c>
      <c r="X46" s="477">
        <f t="shared" si="13"/>
        <v>0</v>
      </c>
      <c r="Y46" s="477">
        <f t="shared" si="13"/>
        <v>0</v>
      </c>
      <c r="Z46" s="477">
        <f t="shared" si="13"/>
        <v>0</v>
      </c>
      <c r="AA46" s="477">
        <f t="shared" si="13"/>
        <v>0</v>
      </c>
      <c r="AB46" s="477">
        <f t="shared" si="13"/>
        <v>0</v>
      </c>
      <c r="AC46" s="477">
        <f t="shared" si="13"/>
        <v>0</v>
      </c>
      <c r="AD46" s="477">
        <f t="shared" si="13"/>
        <v>0</v>
      </c>
      <c r="AE46" s="477">
        <f t="shared" si="13"/>
        <v>0</v>
      </c>
      <c r="AF46" s="477">
        <f t="shared" si="13"/>
        <v>0</v>
      </c>
      <c r="AG46" s="477">
        <f t="shared" si="13"/>
        <v>0</v>
      </c>
      <c r="AH46" s="477">
        <f t="shared" si="13"/>
        <v>0</v>
      </c>
      <c r="AI46" s="477">
        <f t="shared" si="13"/>
        <v>0</v>
      </c>
      <c r="AJ46" s="477">
        <f t="shared" si="13"/>
        <v>0</v>
      </c>
      <c r="AK46" s="477">
        <f t="shared" si="3"/>
        <v>0</v>
      </c>
      <c r="AL46" s="478"/>
    </row>
    <row r="47" spans="2:38" ht="13.5">
      <c r="B47" s="485"/>
      <c r="C47" s="480" t="s">
        <v>1378</v>
      </c>
      <c r="D47" s="476"/>
      <c r="E47" s="506"/>
      <c r="F47" s="506"/>
      <c r="G47" s="506"/>
      <c r="H47" s="506"/>
      <c r="I47" s="506"/>
      <c r="J47" s="506"/>
      <c r="K47" s="506"/>
      <c r="L47" s="506"/>
      <c r="M47" s="506"/>
      <c r="N47" s="506"/>
      <c r="O47" s="506"/>
      <c r="P47" s="506"/>
      <c r="Q47" s="506"/>
      <c r="R47" s="506"/>
      <c r="S47" s="506"/>
      <c r="T47" s="507"/>
      <c r="U47" s="506"/>
      <c r="V47" s="506"/>
      <c r="W47" s="506"/>
      <c r="X47" s="506"/>
      <c r="Y47" s="506"/>
      <c r="Z47" s="506"/>
      <c r="AA47" s="506"/>
      <c r="AB47" s="506"/>
      <c r="AC47" s="506"/>
      <c r="AD47" s="506"/>
      <c r="AE47" s="506"/>
      <c r="AF47" s="506"/>
      <c r="AG47" s="506"/>
      <c r="AH47" s="506"/>
      <c r="AI47" s="506"/>
      <c r="AJ47" s="507"/>
      <c r="AK47" s="499"/>
      <c r="AL47" s="478"/>
    </row>
    <row r="48" spans="2:38" ht="13.5">
      <c r="B48" s="485"/>
      <c r="C48" s="485"/>
      <c r="D48" s="508" t="s">
        <v>1379</v>
      </c>
      <c r="E48" s="487"/>
      <c r="F48" s="487"/>
      <c r="G48" s="487"/>
      <c r="H48" s="487"/>
      <c r="I48" s="487"/>
      <c r="J48" s="487"/>
      <c r="K48" s="487"/>
      <c r="L48" s="487"/>
      <c r="M48" s="487"/>
      <c r="N48" s="487"/>
      <c r="O48" s="487"/>
      <c r="P48" s="487"/>
      <c r="Q48" s="487"/>
      <c r="R48" s="487"/>
      <c r="S48" s="487"/>
      <c r="T48" s="488">
        <f>SUM(E48:S48)</f>
        <v>0</v>
      </c>
      <c r="U48" s="487"/>
      <c r="V48" s="487"/>
      <c r="W48" s="487"/>
      <c r="X48" s="487"/>
      <c r="Y48" s="487"/>
      <c r="Z48" s="487"/>
      <c r="AA48" s="487"/>
      <c r="AB48" s="487"/>
      <c r="AC48" s="487"/>
      <c r="AD48" s="487"/>
      <c r="AE48" s="487"/>
      <c r="AF48" s="487"/>
      <c r="AG48" s="487"/>
      <c r="AH48" s="487"/>
      <c r="AI48" s="487"/>
      <c r="AJ48" s="488">
        <f>SUM(U48:AI48)</f>
        <v>0</v>
      </c>
      <c r="AK48" s="488">
        <f>+T48+AJ48</f>
        <v>0</v>
      </c>
      <c r="AL48" s="478"/>
    </row>
    <row r="49" spans="2:38" ht="13.5">
      <c r="B49" s="485"/>
      <c r="C49" s="485"/>
      <c r="D49" s="500" t="s">
        <v>1351</v>
      </c>
      <c r="E49" s="501"/>
      <c r="F49" s="501"/>
      <c r="G49" s="501"/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2">
        <f>SUM(E49:S49)</f>
        <v>0</v>
      </c>
      <c r="U49" s="501"/>
      <c r="V49" s="501"/>
      <c r="W49" s="501"/>
      <c r="X49" s="501"/>
      <c r="Y49" s="501"/>
      <c r="Z49" s="501"/>
      <c r="AA49" s="501"/>
      <c r="AB49" s="501"/>
      <c r="AC49" s="501"/>
      <c r="AD49" s="501"/>
      <c r="AE49" s="501"/>
      <c r="AF49" s="501"/>
      <c r="AG49" s="501"/>
      <c r="AH49" s="501"/>
      <c r="AI49" s="501"/>
      <c r="AJ49" s="502">
        <f>SUM(U49:AI49)</f>
        <v>0</v>
      </c>
      <c r="AK49" s="503">
        <f t="shared" si="3"/>
        <v>0</v>
      </c>
      <c r="AL49" s="478"/>
    </row>
    <row r="50" spans="2:38" ht="13.5">
      <c r="B50" s="485"/>
      <c r="C50" s="504"/>
      <c r="D50" s="505" t="s">
        <v>1352</v>
      </c>
      <c r="E50" s="477">
        <f>SUM(E48:E49)</f>
        <v>0</v>
      </c>
      <c r="F50" s="477">
        <f t="shared" ref="F50:AJ50" si="14">SUM(F48:F49)</f>
        <v>0</v>
      </c>
      <c r="G50" s="477">
        <f t="shared" si="14"/>
        <v>0</v>
      </c>
      <c r="H50" s="477">
        <f t="shared" si="14"/>
        <v>0</v>
      </c>
      <c r="I50" s="477">
        <f t="shared" si="14"/>
        <v>0</v>
      </c>
      <c r="J50" s="477">
        <f t="shared" si="14"/>
        <v>0</v>
      </c>
      <c r="K50" s="477">
        <f t="shared" si="14"/>
        <v>0</v>
      </c>
      <c r="L50" s="477">
        <f t="shared" si="14"/>
        <v>0</v>
      </c>
      <c r="M50" s="477">
        <f t="shared" si="14"/>
        <v>0</v>
      </c>
      <c r="N50" s="477">
        <f t="shared" si="14"/>
        <v>0</v>
      </c>
      <c r="O50" s="477">
        <f t="shared" si="14"/>
        <v>0</v>
      </c>
      <c r="P50" s="477">
        <f t="shared" si="14"/>
        <v>0</v>
      </c>
      <c r="Q50" s="477">
        <f t="shared" si="14"/>
        <v>0</v>
      </c>
      <c r="R50" s="477">
        <f t="shared" si="14"/>
        <v>0</v>
      </c>
      <c r="S50" s="477">
        <f t="shared" si="14"/>
        <v>0</v>
      </c>
      <c r="T50" s="477">
        <f t="shared" si="14"/>
        <v>0</v>
      </c>
      <c r="U50" s="477">
        <f t="shared" si="14"/>
        <v>0</v>
      </c>
      <c r="V50" s="477">
        <f t="shared" si="14"/>
        <v>0</v>
      </c>
      <c r="W50" s="477">
        <f t="shared" si="14"/>
        <v>0</v>
      </c>
      <c r="X50" s="477">
        <f t="shared" si="14"/>
        <v>0</v>
      </c>
      <c r="Y50" s="477">
        <f t="shared" si="14"/>
        <v>0</v>
      </c>
      <c r="Z50" s="477">
        <f t="shared" si="14"/>
        <v>0</v>
      </c>
      <c r="AA50" s="477">
        <f t="shared" si="14"/>
        <v>0</v>
      </c>
      <c r="AB50" s="477">
        <f t="shared" si="14"/>
        <v>0</v>
      </c>
      <c r="AC50" s="477">
        <f t="shared" si="14"/>
        <v>0</v>
      </c>
      <c r="AD50" s="477">
        <f t="shared" si="14"/>
        <v>0</v>
      </c>
      <c r="AE50" s="477">
        <f t="shared" si="14"/>
        <v>0</v>
      </c>
      <c r="AF50" s="477">
        <f t="shared" si="14"/>
        <v>0</v>
      </c>
      <c r="AG50" s="477">
        <f t="shared" si="14"/>
        <v>0</v>
      </c>
      <c r="AH50" s="477">
        <f t="shared" si="14"/>
        <v>0</v>
      </c>
      <c r="AI50" s="477">
        <f t="shared" si="14"/>
        <v>0</v>
      </c>
      <c r="AJ50" s="477">
        <f t="shared" si="14"/>
        <v>0</v>
      </c>
      <c r="AK50" s="477">
        <f>+T50+AJ50</f>
        <v>0</v>
      </c>
      <c r="AL50" s="478"/>
    </row>
    <row r="51" spans="2:38" ht="13.5">
      <c r="B51" s="485"/>
      <c r="C51" s="480" t="s">
        <v>1380</v>
      </c>
      <c r="D51" s="476"/>
      <c r="E51" s="506"/>
      <c r="F51" s="506"/>
      <c r="G51" s="506"/>
      <c r="H51" s="506"/>
      <c r="I51" s="506"/>
      <c r="J51" s="506"/>
      <c r="K51" s="506"/>
      <c r="L51" s="506"/>
      <c r="M51" s="506"/>
      <c r="N51" s="506"/>
      <c r="O51" s="506"/>
      <c r="P51" s="506"/>
      <c r="Q51" s="506"/>
      <c r="R51" s="506"/>
      <c r="S51" s="506"/>
      <c r="T51" s="507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6"/>
      <c r="AF51" s="506"/>
      <c r="AG51" s="506"/>
      <c r="AH51" s="506"/>
      <c r="AI51" s="506"/>
      <c r="AJ51" s="507"/>
      <c r="AK51" s="499"/>
      <c r="AL51" s="478"/>
    </row>
    <row r="52" spans="2:38" ht="13.5">
      <c r="B52" s="485"/>
      <c r="C52" s="485"/>
      <c r="D52" s="508" t="s">
        <v>1381</v>
      </c>
      <c r="E52" s="487"/>
      <c r="F52" s="487"/>
      <c r="G52" s="487"/>
      <c r="H52" s="487"/>
      <c r="I52" s="487"/>
      <c r="J52" s="487"/>
      <c r="K52" s="487"/>
      <c r="L52" s="487"/>
      <c r="M52" s="487"/>
      <c r="N52" s="487"/>
      <c r="O52" s="487"/>
      <c r="P52" s="487"/>
      <c r="Q52" s="487"/>
      <c r="R52" s="487"/>
      <c r="S52" s="487"/>
      <c r="T52" s="488">
        <f>SUM(E52:S52)</f>
        <v>0</v>
      </c>
      <c r="U52" s="487"/>
      <c r="V52" s="487"/>
      <c r="W52" s="487"/>
      <c r="X52" s="487"/>
      <c r="Y52" s="487"/>
      <c r="Z52" s="487"/>
      <c r="AA52" s="487"/>
      <c r="AB52" s="487"/>
      <c r="AC52" s="487"/>
      <c r="AD52" s="487"/>
      <c r="AE52" s="487"/>
      <c r="AF52" s="487"/>
      <c r="AG52" s="487"/>
      <c r="AH52" s="487"/>
      <c r="AI52" s="487"/>
      <c r="AJ52" s="488">
        <f>SUM(U52:AI52)</f>
        <v>0</v>
      </c>
      <c r="AK52" s="488">
        <f t="shared" si="3"/>
        <v>0</v>
      </c>
      <c r="AL52" s="478"/>
    </row>
    <row r="53" spans="2:38" ht="13.5">
      <c r="B53" s="485"/>
      <c r="C53" s="485"/>
      <c r="D53" s="493" t="s">
        <v>1382</v>
      </c>
      <c r="E53" s="494"/>
      <c r="F53" s="494"/>
      <c r="G53" s="494"/>
      <c r="H53" s="494"/>
      <c r="I53" s="494"/>
      <c r="J53" s="494"/>
      <c r="K53" s="494"/>
      <c r="L53" s="494"/>
      <c r="M53" s="494"/>
      <c r="N53" s="494"/>
      <c r="O53" s="494"/>
      <c r="P53" s="494"/>
      <c r="Q53" s="494"/>
      <c r="R53" s="494"/>
      <c r="S53" s="494"/>
      <c r="T53" s="491">
        <f t="shared" ref="T53:T62" si="15">SUM(E53:S53)</f>
        <v>0</v>
      </c>
      <c r="U53" s="494"/>
      <c r="V53" s="494"/>
      <c r="W53" s="494"/>
      <c r="X53" s="494"/>
      <c r="Y53" s="494"/>
      <c r="Z53" s="494"/>
      <c r="AA53" s="494"/>
      <c r="AB53" s="494"/>
      <c r="AC53" s="494"/>
      <c r="AD53" s="494"/>
      <c r="AE53" s="494"/>
      <c r="AF53" s="494"/>
      <c r="AG53" s="494"/>
      <c r="AH53" s="494"/>
      <c r="AI53" s="494"/>
      <c r="AJ53" s="491">
        <f t="shared" ref="AJ53:AJ62" si="16">SUM(U53:AI53)</f>
        <v>0</v>
      </c>
      <c r="AK53" s="492">
        <f t="shared" si="3"/>
        <v>0</v>
      </c>
      <c r="AL53" s="478"/>
    </row>
    <row r="54" spans="2:38" ht="13.5">
      <c r="B54" s="485"/>
      <c r="C54" s="485"/>
      <c r="D54" s="493" t="s">
        <v>1383</v>
      </c>
      <c r="E54" s="494"/>
      <c r="F54" s="494"/>
      <c r="G54" s="494"/>
      <c r="H54" s="494"/>
      <c r="I54" s="494"/>
      <c r="J54" s="494"/>
      <c r="K54" s="494"/>
      <c r="L54" s="494"/>
      <c r="M54" s="494"/>
      <c r="N54" s="494"/>
      <c r="O54" s="494"/>
      <c r="P54" s="494"/>
      <c r="Q54" s="494"/>
      <c r="R54" s="494"/>
      <c r="S54" s="494"/>
      <c r="T54" s="491">
        <f t="shared" si="15"/>
        <v>0</v>
      </c>
      <c r="U54" s="494"/>
      <c r="V54" s="494"/>
      <c r="W54" s="494"/>
      <c r="X54" s="494"/>
      <c r="Y54" s="494"/>
      <c r="Z54" s="494"/>
      <c r="AA54" s="494"/>
      <c r="AB54" s="494"/>
      <c r="AC54" s="494"/>
      <c r="AD54" s="494"/>
      <c r="AE54" s="494"/>
      <c r="AF54" s="494"/>
      <c r="AG54" s="494"/>
      <c r="AH54" s="494"/>
      <c r="AI54" s="494"/>
      <c r="AJ54" s="491">
        <f t="shared" si="16"/>
        <v>0</v>
      </c>
      <c r="AK54" s="492">
        <f t="shared" si="3"/>
        <v>0</v>
      </c>
      <c r="AL54" s="478"/>
    </row>
    <row r="55" spans="2:38" ht="13.5">
      <c r="B55" s="485"/>
      <c r="C55" s="485"/>
      <c r="D55" s="493" t="s">
        <v>1384</v>
      </c>
      <c r="E55" s="494"/>
      <c r="F55" s="494"/>
      <c r="G55" s="494"/>
      <c r="H55" s="494"/>
      <c r="I55" s="494"/>
      <c r="J55" s="494"/>
      <c r="K55" s="494"/>
      <c r="L55" s="494"/>
      <c r="M55" s="494"/>
      <c r="N55" s="494"/>
      <c r="O55" s="494"/>
      <c r="P55" s="494"/>
      <c r="Q55" s="494"/>
      <c r="R55" s="494"/>
      <c r="S55" s="494"/>
      <c r="T55" s="491">
        <f t="shared" si="15"/>
        <v>0</v>
      </c>
      <c r="U55" s="494"/>
      <c r="V55" s="494"/>
      <c r="W55" s="494"/>
      <c r="X55" s="494"/>
      <c r="Y55" s="494"/>
      <c r="Z55" s="494"/>
      <c r="AA55" s="494"/>
      <c r="AB55" s="494"/>
      <c r="AC55" s="494"/>
      <c r="AD55" s="494"/>
      <c r="AE55" s="494"/>
      <c r="AF55" s="494"/>
      <c r="AG55" s="494"/>
      <c r="AH55" s="494"/>
      <c r="AI55" s="494"/>
      <c r="AJ55" s="491">
        <f t="shared" si="16"/>
        <v>0</v>
      </c>
      <c r="AK55" s="492">
        <f t="shared" si="3"/>
        <v>0</v>
      </c>
      <c r="AL55" s="478"/>
    </row>
    <row r="56" spans="2:38" ht="13.5">
      <c r="B56" s="485"/>
      <c r="C56" s="485"/>
      <c r="D56" s="493" t="s">
        <v>1385</v>
      </c>
      <c r="E56" s="494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1">
        <f t="shared" si="15"/>
        <v>0</v>
      </c>
      <c r="U56" s="494"/>
      <c r="V56" s="494"/>
      <c r="W56" s="494"/>
      <c r="X56" s="494"/>
      <c r="Y56" s="494"/>
      <c r="Z56" s="494"/>
      <c r="AA56" s="494"/>
      <c r="AB56" s="494"/>
      <c r="AC56" s="494"/>
      <c r="AD56" s="494"/>
      <c r="AE56" s="494"/>
      <c r="AF56" s="494"/>
      <c r="AG56" s="494"/>
      <c r="AH56" s="494"/>
      <c r="AI56" s="494"/>
      <c r="AJ56" s="491">
        <f t="shared" si="16"/>
        <v>0</v>
      </c>
      <c r="AK56" s="492">
        <f t="shared" si="3"/>
        <v>0</v>
      </c>
      <c r="AL56" s="478"/>
    </row>
    <row r="57" spans="2:38" ht="13.5">
      <c r="B57" s="485"/>
      <c r="C57" s="485"/>
      <c r="D57" s="493" t="s">
        <v>1386</v>
      </c>
      <c r="E57" s="494"/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1">
        <f t="shared" si="15"/>
        <v>0</v>
      </c>
      <c r="U57" s="494"/>
      <c r="V57" s="494"/>
      <c r="W57" s="494"/>
      <c r="X57" s="494"/>
      <c r="Y57" s="494"/>
      <c r="Z57" s="494"/>
      <c r="AA57" s="494"/>
      <c r="AB57" s="494"/>
      <c r="AC57" s="494"/>
      <c r="AD57" s="494"/>
      <c r="AE57" s="494"/>
      <c r="AF57" s="494"/>
      <c r="AG57" s="494"/>
      <c r="AH57" s="494"/>
      <c r="AI57" s="494"/>
      <c r="AJ57" s="491">
        <f t="shared" si="16"/>
        <v>0</v>
      </c>
      <c r="AK57" s="492">
        <f t="shared" si="3"/>
        <v>0</v>
      </c>
      <c r="AL57" s="478"/>
    </row>
    <row r="58" spans="2:38" ht="13.5">
      <c r="B58" s="485"/>
      <c r="C58" s="485"/>
      <c r="D58" s="493" t="s">
        <v>1387</v>
      </c>
      <c r="E58" s="494"/>
      <c r="F58" s="494"/>
      <c r="G58" s="494"/>
      <c r="H58" s="494"/>
      <c r="I58" s="494"/>
      <c r="J58" s="494"/>
      <c r="K58" s="494"/>
      <c r="L58" s="494"/>
      <c r="M58" s="494"/>
      <c r="N58" s="494"/>
      <c r="O58" s="494"/>
      <c r="P58" s="494"/>
      <c r="Q58" s="494"/>
      <c r="R58" s="494"/>
      <c r="S58" s="494"/>
      <c r="T58" s="491">
        <f t="shared" si="15"/>
        <v>0</v>
      </c>
      <c r="U58" s="494"/>
      <c r="V58" s="494"/>
      <c r="W58" s="494"/>
      <c r="X58" s="494"/>
      <c r="Y58" s="494"/>
      <c r="Z58" s="494"/>
      <c r="AA58" s="494"/>
      <c r="AB58" s="494"/>
      <c r="AC58" s="494"/>
      <c r="AD58" s="494"/>
      <c r="AE58" s="494"/>
      <c r="AF58" s="494"/>
      <c r="AG58" s="494"/>
      <c r="AH58" s="494"/>
      <c r="AI58" s="494"/>
      <c r="AJ58" s="491">
        <f t="shared" si="16"/>
        <v>0</v>
      </c>
      <c r="AK58" s="492">
        <f t="shared" si="3"/>
        <v>0</v>
      </c>
      <c r="AL58" s="478"/>
    </row>
    <row r="59" spans="2:38" ht="13.5">
      <c r="B59" s="485"/>
      <c r="C59" s="485"/>
      <c r="D59" s="493" t="s">
        <v>1388</v>
      </c>
      <c r="E59" s="494"/>
      <c r="F59" s="494"/>
      <c r="G59" s="494"/>
      <c r="H59" s="494"/>
      <c r="I59" s="494"/>
      <c r="J59" s="494"/>
      <c r="K59" s="494"/>
      <c r="L59" s="494"/>
      <c r="M59" s="494"/>
      <c r="N59" s="494"/>
      <c r="O59" s="494"/>
      <c r="P59" s="494"/>
      <c r="Q59" s="494"/>
      <c r="R59" s="494"/>
      <c r="S59" s="494"/>
      <c r="T59" s="491">
        <f t="shared" si="15"/>
        <v>0</v>
      </c>
      <c r="U59" s="494"/>
      <c r="V59" s="494"/>
      <c r="W59" s="494"/>
      <c r="X59" s="494"/>
      <c r="Y59" s="494"/>
      <c r="Z59" s="494"/>
      <c r="AA59" s="494"/>
      <c r="AB59" s="494"/>
      <c r="AC59" s="494"/>
      <c r="AD59" s="494"/>
      <c r="AE59" s="494"/>
      <c r="AF59" s="494"/>
      <c r="AG59" s="494"/>
      <c r="AH59" s="494"/>
      <c r="AI59" s="494"/>
      <c r="AJ59" s="491">
        <f t="shared" si="16"/>
        <v>0</v>
      </c>
      <c r="AK59" s="492">
        <f t="shared" si="3"/>
        <v>0</v>
      </c>
      <c r="AL59" s="478"/>
    </row>
    <row r="60" spans="2:38" ht="13.5">
      <c r="B60" s="485"/>
      <c r="C60" s="485"/>
      <c r="D60" s="493" t="s">
        <v>1389</v>
      </c>
      <c r="E60" s="494"/>
      <c r="F60" s="494"/>
      <c r="G60" s="494"/>
      <c r="H60" s="494"/>
      <c r="I60" s="494"/>
      <c r="J60" s="494"/>
      <c r="K60" s="494"/>
      <c r="L60" s="494"/>
      <c r="M60" s="494"/>
      <c r="N60" s="494"/>
      <c r="O60" s="494"/>
      <c r="P60" s="494"/>
      <c r="Q60" s="494"/>
      <c r="R60" s="494"/>
      <c r="S60" s="494"/>
      <c r="T60" s="491">
        <f t="shared" si="15"/>
        <v>0</v>
      </c>
      <c r="U60" s="494"/>
      <c r="V60" s="494"/>
      <c r="W60" s="494"/>
      <c r="X60" s="494"/>
      <c r="Y60" s="494"/>
      <c r="Z60" s="494"/>
      <c r="AA60" s="494"/>
      <c r="AB60" s="494"/>
      <c r="AC60" s="494"/>
      <c r="AD60" s="494"/>
      <c r="AE60" s="494"/>
      <c r="AF60" s="494"/>
      <c r="AG60" s="494"/>
      <c r="AH60" s="494"/>
      <c r="AI60" s="494"/>
      <c r="AJ60" s="491">
        <f t="shared" si="16"/>
        <v>0</v>
      </c>
      <c r="AK60" s="492">
        <f t="shared" si="3"/>
        <v>0</v>
      </c>
      <c r="AL60" s="478"/>
    </row>
    <row r="61" spans="2:38" ht="13.5">
      <c r="B61" s="485"/>
      <c r="C61" s="485"/>
      <c r="D61" s="493" t="s">
        <v>1390</v>
      </c>
      <c r="E61" s="494"/>
      <c r="F61" s="494"/>
      <c r="G61" s="494"/>
      <c r="H61" s="494"/>
      <c r="I61" s="494"/>
      <c r="J61" s="494"/>
      <c r="K61" s="494"/>
      <c r="L61" s="494"/>
      <c r="M61" s="494"/>
      <c r="N61" s="494"/>
      <c r="O61" s="494"/>
      <c r="P61" s="494"/>
      <c r="Q61" s="494"/>
      <c r="R61" s="494"/>
      <c r="S61" s="494"/>
      <c r="T61" s="491">
        <f t="shared" si="15"/>
        <v>0</v>
      </c>
      <c r="U61" s="494"/>
      <c r="V61" s="494"/>
      <c r="W61" s="494"/>
      <c r="X61" s="494"/>
      <c r="Y61" s="494"/>
      <c r="Z61" s="494"/>
      <c r="AA61" s="494"/>
      <c r="AB61" s="494"/>
      <c r="AC61" s="494"/>
      <c r="AD61" s="494"/>
      <c r="AE61" s="494"/>
      <c r="AF61" s="494"/>
      <c r="AG61" s="494"/>
      <c r="AH61" s="494"/>
      <c r="AI61" s="494"/>
      <c r="AJ61" s="491">
        <f t="shared" si="16"/>
        <v>0</v>
      </c>
      <c r="AK61" s="492">
        <f t="shared" si="3"/>
        <v>0</v>
      </c>
      <c r="AL61" s="478"/>
    </row>
    <row r="62" spans="2:38" ht="13.5">
      <c r="B62" s="485"/>
      <c r="C62" s="485"/>
      <c r="D62" s="500" t="s">
        <v>1351</v>
      </c>
      <c r="E62" s="501"/>
      <c r="F62" s="501"/>
      <c r="G62" s="501"/>
      <c r="H62" s="501"/>
      <c r="I62" s="501"/>
      <c r="J62" s="501"/>
      <c r="K62" s="501"/>
      <c r="L62" s="501"/>
      <c r="M62" s="501"/>
      <c r="N62" s="501"/>
      <c r="O62" s="501"/>
      <c r="P62" s="501"/>
      <c r="Q62" s="501"/>
      <c r="R62" s="501"/>
      <c r="S62" s="501"/>
      <c r="T62" s="502">
        <f t="shared" si="15"/>
        <v>0</v>
      </c>
      <c r="U62" s="501"/>
      <c r="V62" s="501"/>
      <c r="W62" s="501"/>
      <c r="X62" s="501"/>
      <c r="Y62" s="501"/>
      <c r="Z62" s="501"/>
      <c r="AA62" s="501"/>
      <c r="AB62" s="501"/>
      <c r="AC62" s="501"/>
      <c r="AD62" s="501"/>
      <c r="AE62" s="501"/>
      <c r="AF62" s="501"/>
      <c r="AG62" s="501"/>
      <c r="AH62" s="501"/>
      <c r="AI62" s="501"/>
      <c r="AJ62" s="502">
        <f t="shared" si="16"/>
        <v>0</v>
      </c>
      <c r="AK62" s="503">
        <f t="shared" si="3"/>
        <v>0</v>
      </c>
      <c r="AL62" s="478"/>
    </row>
    <row r="63" spans="2:38" ht="13.5">
      <c r="B63" s="485"/>
      <c r="C63" s="504"/>
      <c r="D63" s="505" t="s">
        <v>1352</v>
      </c>
      <c r="E63" s="477">
        <f>SUM(E52:E62)</f>
        <v>0</v>
      </c>
      <c r="F63" s="477">
        <f t="shared" ref="F63:AJ63" si="17">SUM(F52:F62)</f>
        <v>0</v>
      </c>
      <c r="G63" s="477">
        <f t="shared" si="17"/>
        <v>0</v>
      </c>
      <c r="H63" s="477">
        <f t="shared" si="17"/>
        <v>0</v>
      </c>
      <c r="I63" s="477">
        <f t="shared" si="17"/>
        <v>0</v>
      </c>
      <c r="J63" s="477">
        <f t="shared" si="17"/>
        <v>0</v>
      </c>
      <c r="K63" s="477">
        <f t="shared" si="17"/>
        <v>0</v>
      </c>
      <c r="L63" s="477">
        <f t="shared" si="17"/>
        <v>0</v>
      </c>
      <c r="M63" s="477">
        <f t="shared" si="17"/>
        <v>0</v>
      </c>
      <c r="N63" s="477">
        <f t="shared" si="17"/>
        <v>0</v>
      </c>
      <c r="O63" s="477">
        <f t="shared" si="17"/>
        <v>0</v>
      </c>
      <c r="P63" s="477">
        <f t="shared" si="17"/>
        <v>0</v>
      </c>
      <c r="Q63" s="477">
        <f t="shared" si="17"/>
        <v>0</v>
      </c>
      <c r="R63" s="477">
        <f t="shared" si="17"/>
        <v>0</v>
      </c>
      <c r="S63" s="477">
        <f t="shared" si="17"/>
        <v>0</v>
      </c>
      <c r="T63" s="477">
        <f t="shared" si="17"/>
        <v>0</v>
      </c>
      <c r="U63" s="477">
        <f t="shared" si="17"/>
        <v>0</v>
      </c>
      <c r="V63" s="477">
        <f t="shared" si="17"/>
        <v>0</v>
      </c>
      <c r="W63" s="477">
        <f t="shared" si="17"/>
        <v>0</v>
      </c>
      <c r="X63" s="477">
        <f t="shared" si="17"/>
        <v>0</v>
      </c>
      <c r="Y63" s="477">
        <f t="shared" si="17"/>
        <v>0</v>
      </c>
      <c r="Z63" s="477">
        <f t="shared" si="17"/>
        <v>0</v>
      </c>
      <c r="AA63" s="477">
        <f t="shared" si="17"/>
        <v>0</v>
      </c>
      <c r="AB63" s="477">
        <f t="shared" si="17"/>
        <v>0</v>
      </c>
      <c r="AC63" s="477">
        <f t="shared" si="17"/>
        <v>0</v>
      </c>
      <c r="AD63" s="477">
        <f t="shared" si="17"/>
        <v>0</v>
      </c>
      <c r="AE63" s="477">
        <f t="shared" si="17"/>
        <v>0</v>
      </c>
      <c r="AF63" s="477">
        <f t="shared" si="17"/>
        <v>0</v>
      </c>
      <c r="AG63" s="477">
        <f t="shared" si="17"/>
        <v>0</v>
      </c>
      <c r="AH63" s="477">
        <f t="shared" si="17"/>
        <v>0</v>
      </c>
      <c r="AI63" s="477">
        <f t="shared" si="17"/>
        <v>0</v>
      </c>
      <c r="AJ63" s="477">
        <f t="shared" si="17"/>
        <v>0</v>
      </c>
      <c r="AK63" s="477">
        <f t="shared" si="3"/>
        <v>0</v>
      </c>
      <c r="AL63" s="478"/>
    </row>
    <row r="64" spans="2:38" ht="13.5">
      <c r="B64" s="480" t="s">
        <v>1391</v>
      </c>
      <c r="C64" s="475"/>
      <c r="D64" s="476"/>
      <c r="E64" s="506"/>
      <c r="F64" s="506"/>
      <c r="G64" s="506"/>
      <c r="H64" s="506"/>
      <c r="I64" s="506"/>
      <c r="J64" s="506"/>
      <c r="K64" s="506"/>
      <c r="L64" s="506"/>
      <c r="M64" s="506"/>
      <c r="N64" s="506"/>
      <c r="O64" s="506"/>
      <c r="P64" s="506"/>
      <c r="Q64" s="506"/>
      <c r="R64" s="506"/>
      <c r="S64" s="506"/>
      <c r="T64" s="507"/>
      <c r="U64" s="506"/>
      <c r="V64" s="506"/>
      <c r="W64" s="506"/>
      <c r="X64" s="506"/>
      <c r="Y64" s="506"/>
      <c r="Z64" s="506"/>
      <c r="AA64" s="506"/>
      <c r="AB64" s="506"/>
      <c r="AC64" s="506"/>
      <c r="AD64" s="506"/>
      <c r="AE64" s="506"/>
      <c r="AF64" s="506"/>
      <c r="AG64" s="506"/>
      <c r="AH64" s="506"/>
      <c r="AI64" s="506"/>
      <c r="AJ64" s="507"/>
      <c r="AK64" s="499"/>
      <c r="AL64" s="478"/>
    </row>
    <row r="65" spans="2:38" ht="13.5">
      <c r="B65" s="485"/>
      <c r="C65" s="509" t="s">
        <v>1392</v>
      </c>
      <c r="D65" s="510"/>
      <c r="E65" s="487"/>
      <c r="F65" s="487"/>
      <c r="G65" s="487"/>
      <c r="H65" s="487"/>
      <c r="I65" s="487"/>
      <c r="J65" s="487"/>
      <c r="K65" s="487"/>
      <c r="L65" s="487"/>
      <c r="M65" s="487"/>
      <c r="N65" s="487"/>
      <c r="O65" s="487"/>
      <c r="P65" s="487"/>
      <c r="Q65" s="487"/>
      <c r="R65" s="487"/>
      <c r="S65" s="487"/>
      <c r="T65" s="488">
        <f>SUM(E65:S65)</f>
        <v>0</v>
      </c>
      <c r="U65" s="487"/>
      <c r="V65" s="487"/>
      <c r="W65" s="487"/>
      <c r="X65" s="487"/>
      <c r="Y65" s="487"/>
      <c r="Z65" s="487"/>
      <c r="AA65" s="487"/>
      <c r="AB65" s="487"/>
      <c r="AC65" s="487"/>
      <c r="AD65" s="487"/>
      <c r="AE65" s="487"/>
      <c r="AF65" s="487"/>
      <c r="AG65" s="487"/>
      <c r="AH65" s="487"/>
      <c r="AI65" s="487"/>
      <c r="AJ65" s="488">
        <f>SUM(U65:AI65)</f>
        <v>0</v>
      </c>
      <c r="AK65" s="488">
        <f t="shared" si="3"/>
        <v>0</v>
      </c>
      <c r="AL65" s="478"/>
    </row>
    <row r="66" spans="2:38" ht="13.5">
      <c r="B66" s="485"/>
      <c r="C66" s="511" t="s">
        <v>1393</v>
      </c>
      <c r="D66" s="512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1">
        <f>SUM(E66:S66)</f>
        <v>0</v>
      </c>
      <c r="U66" s="494"/>
      <c r="V66" s="494"/>
      <c r="W66" s="494"/>
      <c r="X66" s="494"/>
      <c r="Y66" s="494"/>
      <c r="Z66" s="494"/>
      <c r="AA66" s="494"/>
      <c r="AB66" s="494"/>
      <c r="AC66" s="494"/>
      <c r="AD66" s="494"/>
      <c r="AE66" s="494"/>
      <c r="AF66" s="494"/>
      <c r="AG66" s="494"/>
      <c r="AH66" s="494"/>
      <c r="AI66" s="494"/>
      <c r="AJ66" s="491">
        <f>SUM(U66:AI66)</f>
        <v>0</v>
      </c>
      <c r="AK66" s="492">
        <f t="shared" si="3"/>
        <v>0</v>
      </c>
      <c r="AL66" s="478"/>
    </row>
    <row r="67" spans="2:38" ht="13.5">
      <c r="B67" s="485"/>
      <c r="C67" s="513" t="s">
        <v>1394</v>
      </c>
      <c r="D67" s="514"/>
      <c r="E67" s="501"/>
      <c r="F67" s="501"/>
      <c r="G67" s="501"/>
      <c r="H67" s="501"/>
      <c r="I67" s="501"/>
      <c r="J67" s="501"/>
      <c r="K67" s="501"/>
      <c r="L67" s="501"/>
      <c r="M67" s="501"/>
      <c r="N67" s="501"/>
      <c r="O67" s="501"/>
      <c r="P67" s="501"/>
      <c r="Q67" s="501"/>
      <c r="R67" s="501"/>
      <c r="S67" s="501"/>
      <c r="T67" s="502">
        <f>SUM(E67:S67)</f>
        <v>0</v>
      </c>
      <c r="U67" s="501"/>
      <c r="V67" s="501"/>
      <c r="W67" s="501"/>
      <c r="X67" s="501"/>
      <c r="Y67" s="501"/>
      <c r="Z67" s="501"/>
      <c r="AA67" s="501"/>
      <c r="AB67" s="501"/>
      <c r="AC67" s="501"/>
      <c r="AD67" s="501"/>
      <c r="AE67" s="501"/>
      <c r="AF67" s="501"/>
      <c r="AG67" s="501"/>
      <c r="AH67" s="501"/>
      <c r="AI67" s="501"/>
      <c r="AJ67" s="502">
        <f>SUM(U67:AI67)</f>
        <v>0</v>
      </c>
      <c r="AK67" s="503">
        <f t="shared" si="3"/>
        <v>0</v>
      </c>
      <c r="AL67" s="478"/>
    </row>
    <row r="68" spans="2:38" ht="13.5">
      <c r="B68" s="515"/>
      <c r="C68" s="516"/>
      <c r="D68" s="505" t="s">
        <v>1352</v>
      </c>
      <c r="E68" s="477">
        <f>SUM(E65:E67)</f>
        <v>0</v>
      </c>
      <c r="F68" s="477">
        <f t="shared" ref="F68:AJ68" si="18">SUM(F65:F67)</f>
        <v>0</v>
      </c>
      <c r="G68" s="477">
        <f t="shared" si="18"/>
        <v>0</v>
      </c>
      <c r="H68" s="477">
        <f t="shared" si="18"/>
        <v>0</v>
      </c>
      <c r="I68" s="477">
        <f t="shared" si="18"/>
        <v>0</v>
      </c>
      <c r="J68" s="477">
        <f t="shared" si="18"/>
        <v>0</v>
      </c>
      <c r="K68" s="477">
        <f t="shared" si="18"/>
        <v>0</v>
      </c>
      <c r="L68" s="477">
        <f t="shared" si="18"/>
        <v>0</v>
      </c>
      <c r="M68" s="477">
        <f t="shared" si="18"/>
        <v>0</v>
      </c>
      <c r="N68" s="477">
        <f t="shared" si="18"/>
        <v>0</v>
      </c>
      <c r="O68" s="477">
        <f t="shared" si="18"/>
        <v>0</v>
      </c>
      <c r="P68" s="477">
        <f t="shared" si="18"/>
        <v>0</v>
      </c>
      <c r="Q68" s="477">
        <f t="shared" si="18"/>
        <v>0</v>
      </c>
      <c r="R68" s="477">
        <f t="shared" si="18"/>
        <v>0</v>
      </c>
      <c r="S68" s="477">
        <f t="shared" si="18"/>
        <v>0</v>
      </c>
      <c r="T68" s="477">
        <f t="shared" si="18"/>
        <v>0</v>
      </c>
      <c r="U68" s="477">
        <f t="shared" si="18"/>
        <v>0</v>
      </c>
      <c r="V68" s="477">
        <f t="shared" si="18"/>
        <v>0</v>
      </c>
      <c r="W68" s="477">
        <f t="shared" si="18"/>
        <v>0</v>
      </c>
      <c r="X68" s="477">
        <f t="shared" si="18"/>
        <v>0</v>
      </c>
      <c r="Y68" s="477">
        <f t="shared" si="18"/>
        <v>0</v>
      </c>
      <c r="Z68" s="477">
        <f t="shared" si="18"/>
        <v>0</v>
      </c>
      <c r="AA68" s="477">
        <f t="shared" si="18"/>
        <v>0</v>
      </c>
      <c r="AB68" s="477">
        <f t="shared" si="18"/>
        <v>0</v>
      </c>
      <c r="AC68" s="477">
        <f t="shared" si="18"/>
        <v>0</v>
      </c>
      <c r="AD68" s="477">
        <f t="shared" si="18"/>
        <v>0</v>
      </c>
      <c r="AE68" s="477">
        <f t="shared" si="18"/>
        <v>0</v>
      </c>
      <c r="AF68" s="477">
        <f t="shared" si="18"/>
        <v>0</v>
      </c>
      <c r="AG68" s="477">
        <f t="shared" si="18"/>
        <v>0</v>
      </c>
      <c r="AH68" s="477">
        <f t="shared" si="18"/>
        <v>0</v>
      </c>
      <c r="AI68" s="477">
        <f t="shared" si="18"/>
        <v>0</v>
      </c>
      <c r="AJ68" s="477">
        <f t="shared" si="18"/>
        <v>0</v>
      </c>
      <c r="AK68" s="477">
        <f t="shared" si="3"/>
        <v>0</v>
      </c>
      <c r="AL68" s="478"/>
    </row>
    <row r="69" spans="2:38" ht="13.5">
      <c r="B69" s="480" t="s">
        <v>1395</v>
      </c>
      <c r="C69" s="516"/>
      <c r="D69" s="476"/>
      <c r="E69" s="506"/>
      <c r="F69" s="506"/>
      <c r="G69" s="506"/>
      <c r="H69" s="506"/>
      <c r="I69" s="506"/>
      <c r="J69" s="506"/>
      <c r="K69" s="506"/>
      <c r="L69" s="506"/>
      <c r="M69" s="506"/>
      <c r="N69" s="506"/>
      <c r="O69" s="506"/>
      <c r="P69" s="506"/>
      <c r="Q69" s="506"/>
      <c r="R69" s="506"/>
      <c r="S69" s="506"/>
      <c r="T69" s="507"/>
      <c r="U69" s="506"/>
      <c r="V69" s="506"/>
      <c r="W69" s="506"/>
      <c r="X69" s="506"/>
      <c r="Y69" s="506"/>
      <c r="Z69" s="506"/>
      <c r="AA69" s="506"/>
      <c r="AB69" s="506"/>
      <c r="AC69" s="506"/>
      <c r="AD69" s="506"/>
      <c r="AE69" s="506"/>
      <c r="AF69" s="506"/>
      <c r="AG69" s="506"/>
      <c r="AH69" s="506"/>
      <c r="AI69" s="506"/>
      <c r="AJ69" s="507"/>
      <c r="AK69" s="499"/>
      <c r="AL69" s="478"/>
    </row>
    <row r="70" spans="2:38" ht="13.5">
      <c r="B70" s="485"/>
      <c r="C70" s="509" t="s">
        <v>1396</v>
      </c>
      <c r="D70" s="510"/>
      <c r="E70" s="487"/>
      <c r="F70" s="487"/>
      <c r="G70" s="487"/>
      <c r="H70" s="487"/>
      <c r="I70" s="487"/>
      <c r="J70" s="487"/>
      <c r="K70" s="487"/>
      <c r="L70" s="487"/>
      <c r="M70" s="487"/>
      <c r="N70" s="487"/>
      <c r="O70" s="487"/>
      <c r="P70" s="487"/>
      <c r="Q70" s="487"/>
      <c r="R70" s="487"/>
      <c r="S70" s="487"/>
      <c r="T70" s="488">
        <f>SUM(E70:S70)</f>
        <v>0</v>
      </c>
      <c r="U70" s="487"/>
      <c r="V70" s="487"/>
      <c r="W70" s="487"/>
      <c r="X70" s="487"/>
      <c r="Y70" s="487"/>
      <c r="Z70" s="487"/>
      <c r="AA70" s="487"/>
      <c r="AB70" s="487"/>
      <c r="AC70" s="487"/>
      <c r="AD70" s="487"/>
      <c r="AE70" s="487"/>
      <c r="AF70" s="487"/>
      <c r="AG70" s="487"/>
      <c r="AH70" s="487"/>
      <c r="AI70" s="487"/>
      <c r="AJ70" s="488">
        <f>SUM(U70:AI70)</f>
        <v>0</v>
      </c>
      <c r="AK70" s="488">
        <f t="shared" si="3"/>
        <v>0</v>
      </c>
      <c r="AL70" s="478"/>
    </row>
    <row r="71" spans="2:38" ht="13.5">
      <c r="B71" s="485"/>
      <c r="C71" s="511" t="s">
        <v>1397</v>
      </c>
      <c r="D71" s="512"/>
      <c r="E71" s="494"/>
      <c r="F71" s="494"/>
      <c r="G71" s="494"/>
      <c r="H71" s="494"/>
      <c r="I71" s="494"/>
      <c r="J71" s="494"/>
      <c r="K71" s="494"/>
      <c r="L71" s="494"/>
      <c r="M71" s="494"/>
      <c r="N71" s="494"/>
      <c r="O71" s="494"/>
      <c r="P71" s="494"/>
      <c r="Q71" s="494"/>
      <c r="R71" s="494"/>
      <c r="S71" s="494"/>
      <c r="T71" s="491">
        <f>SUM(E71:S71)</f>
        <v>0</v>
      </c>
      <c r="U71" s="494"/>
      <c r="V71" s="494"/>
      <c r="W71" s="494"/>
      <c r="X71" s="494"/>
      <c r="Y71" s="494"/>
      <c r="Z71" s="494"/>
      <c r="AA71" s="494"/>
      <c r="AB71" s="494"/>
      <c r="AC71" s="494"/>
      <c r="AD71" s="494"/>
      <c r="AE71" s="494"/>
      <c r="AF71" s="494"/>
      <c r="AG71" s="494"/>
      <c r="AH71" s="494"/>
      <c r="AI71" s="494"/>
      <c r="AJ71" s="491">
        <f>SUM(U71:AI71)</f>
        <v>0</v>
      </c>
      <c r="AK71" s="492">
        <f t="shared" si="3"/>
        <v>0</v>
      </c>
      <c r="AL71" s="478"/>
    </row>
    <row r="72" spans="2:38" ht="13.5">
      <c r="B72" s="485"/>
      <c r="C72" s="511" t="s">
        <v>1398</v>
      </c>
      <c r="D72" s="512"/>
      <c r="E72" s="494"/>
      <c r="F72" s="494"/>
      <c r="G72" s="494"/>
      <c r="H72" s="494"/>
      <c r="I72" s="494"/>
      <c r="J72" s="494"/>
      <c r="K72" s="494"/>
      <c r="L72" s="494"/>
      <c r="M72" s="494"/>
      <c r="N72" s="494"/>
      <c r="O72" s="494"/>
      <c r="P72" s="494"/>
      <c r="Q72" s="494"/>
      <c r="R72" s="494"/>
      <c r="S72" s="494"/>
      <c r="T72" s="491">
        <f>SUM(E72:S72)</f>
        <v>0</v>
      </c>
      <c r="U72" s="494"/>
      <c r="V72" s="494"/>
      <c r="W72" s="494"/>
      <c r="X72" s="494"/>
      <c r="Y72" s="494"/>
      <c r="Z72" s="494"/>
      <c r="AA72" s="494"/>
      <c r="AB72" s="494"/>
      <c r="AC72" s="494"/>
      <c r="AD72" s="494"/>
      <c r="AE72" s="494"/>
      <c r="AF72" s="494"/>
      <c r="AG72" s="494"/>
      <c r="AH72" s="494"/>
      <c r="AI72" s="494"/>
      <c r="AJ72" s="491">
        <f>SUM(U72:AI72)</f>
        <v>0</v>
      </c>
      <c r="AK72" s="492">
        <f t="shared" si="3"/>
        <v>0</v>
      </c>
      <c r="AL72" s="478"/>
    </row>
    <row r="73" spans="2:38" ht="13.5">
      <c r="B73" s="485"/>
      <c r="C73" s="513" t="s">
        <v>1394</v>
      </c>
      <c r="D73" s="514"/>
      <c r="E73" s="501"/>
      <c r="F73" s="501"/>
      <c r="G73" s="501"/>
      <c r="H73" s="501"/>
      <c r="I73" s="501"/>
      <c r="J73" s="501"/>
      <c r="K73" s="501"/>
      <c r="L73" s="501"/>
      <c r="M73" s="501"/>
      <c r="N73" s="501"/>
      <c r="O73" s="501"/>
      <c r="P73" s="501"/>
      <c r="Q73" s="501"/>
      <c r="R73" s="501"/>
      <c r="S73" s="501"/>
      <c r="T73" s="502">
        <f>SUM(E73:S73)</f>
        <v>0</v>
      </c>
      <c r="U73" s="501"/>
      <c r="V73" s="501"/>
      <c r="W73" s="501"/>
      <c r="X73" s="501"/>
      <c r="Y73" s="501"/>
      <c r="Z73" s="501"/>
      <c r="AA73" s="501"/>
      <c r="AB73" s="501"/>
      <c r="AC73" s="501"/>
      <c r="AD73" s="501"/>
      <c r="AE73" s="501"/>
      <c r="AF73" s="501"/>
      <c r="AG73" s="501"/>
      <c r="AH73" s="501"/>
      <c r="AI73" s="501"/>
      <c r="AJ73" s="502">
        <f>SUM(U73:AI73)</f>
        <v>0</v>
      </c>
      <c r="AK73" s="503">
        <f>+T73+AJ73</f>
        <v>0</v>
      </c>
      <c r="AL73" s="478"/>
    </row>
    <row r="74" spans="2:38" ht="13.5">
      <c r="B74" s="515"/>
      <c r="C74" s="516"/>
      <c r="D74" s="505" t="s">
        <v>1352</v>
      </c>
      <c r="E74" s="477">
        <f>SUM(E70:E73)</f>
        <v>0</v>
      </c>
      <c r="F74" s="477">
        <f t="shared" ref="F74:R74" si="19">SUM(F70:F73)</f>
        <v>0</v>
      </c>
      <c r="G74" s="477">
        <f t="shared" si="19"/>
        <v>0</v>
      </c>
      <c r="H74" s="477">
        <f t="shared" si="19"/>
        <v>0</v>
      </c>
      <c r="I74" s="477">
        <f t="shared" si="19"/>
        <v>0</v>
      </c>
      <c r="J74" s="477">
        <f t="shared" si="19"/>
        <v>0</v>
      </c>
      <c r="K74" s="477">
        <f t="shared" si="19"/>
        <v>0</v>
      </c>
      <c r="L74" s="477">
        <f t="shared" si="19"/>
        <v>0</v>
      </c>
      <c r="M74" s="477">
        <f t="shared" si="19"/>
        <v>0</v>
      </c>
      <c r="N74" s="477">
        <f t="shared" si="19"/>
        <v>0</v>
      </c>
      <c r="O74" s="477">
        <f t="shared" si="19"/>
        <v>0</v>
      </c>
      <c r="P74" s="477">
        <f t="shared" si="19"/>
        <v>0</v>
      </c>
      <c r="Q74" s="477">
        <f t="shared" si="19"/>
        <v>0</v>
      </c>
      <c r="R74" s="477">
        <f t="shared" si="19"/>
        <v>0</v>
      </c>
      <c r="S74" s="477">
        <f t="shared" ref="S74:AJ74" si="20">SUM(S70:S73)</f>
        <v>0</v>
      </c>
      <c r="T74" s="477">
        <f t="shared" si="20"/>
        <v>0</v>
      </c>
      <c r="U74" s="477">
        <f t="shared" si="20"/>
        <v>0</v>
      </c>
      <c r="V74" s="477">
        <f t="shared" si="20"/>
        <v>0</v>
      </c>
      <c r="W74" s="477">
        <f t="shared" si="20"/>
        <v>0</v>
      </c>
      <c r="X74" s="477">
        <f t="shared" si="20"/>
        <v>0</v>
      </c>
      <c r="Y74" s="477">
        <f t="shared" si="20"/>
        <v>0</v>
      </c>
      <c r="Z74" s="477">
        <f t="shared" si="20"/>
        <v>0</v>
      </c>
      <c r="AA74" s="477">
        <f t="shared" si="20"/>
        <v>0</v>
      </c>
      <c r="AB74" s="477">
        <f t="shared" si="20"/>
        <v>0</v>
      </c>
      <c r="AC74" s="477">
        <f t="shared" si="20"/>
        <v>0</v>
      </c>
      <c r="AD74" s="477">
        <f t="shared" si="20"/>
        <v>0</v>
      </c>
      <c r="AE74" s="477">
        <f t="shared" si="20"/>
        <v>0</v>
      </c>
      <c r="AF74" s="477">
        <f t="shared" si="20"/>
        <v>0</v>
      </c>
      <c r="AG74" s="477">
        <f t="shared" si="20"/>
        <v>0</v>
      </c>
      <c r="AH74" s="477">
        <f t="shared" si="20"/>
        <v>0</v>
      </c>
      <c r="AI74" s="477">
        <f t="shared" si="20"/>
        <v>0</v>
      </c>
      <c r="AJ74" s="477">
        <f t="shared" si="20"/>
        <v>0</v>
      </c>
      <c r="AK74" s="477">
        <f>+T74+AJ74</f>
        <v>0</v>
      </c>
      <c r="AL74" s="478"/>
    </row>
    <row r="75" spans="2:38" ht="14.25" thickBot="1">
      <c r="B75" s="517" t="s">
        <v>1399</v>
      </c>
      <c r="C75" s="518"/>
      <c r="D75" s="519"/>
      <c r="E75" s="520"/>
      <c r="F75" s="520"/>
      <c r="G75" s="520"/>
      <c r="H75" s="520"/>
      <c r="I75" s="520"/>
      <c r="J75" s="520"/>
      <c r="K75" s="520"/>
      <c r="L75" s="520"/>
      <c r="M75" s="520"/>
      <c r="N75" s="520"/>
      <c r="O75" s="520"/>
      <c r="P75" s="520"/>
      <c r="Q75" s="520"/>
      <c r="R75" s="520"/>
      <c r="S75" s="520"/>
      <c r="T75" s="488">
        <f>SUM(E75:S75)</f>
        <v>0</v>
      </c>
      <c r="U75" s="520"/>
      <c r="V75" s="520"/>
      <c r="W75" s="520"/>
      <c r="X75" s="520"/>
      <c r="Y75" s="520"/>
      <c r="Z75" s="520"/>
      <c r="AA75" s="520"/>
      <c r="AB75" s="520"/>
      <c r="AC75" s="520"/>
      <c r="AD75" s="520"/>
      <c r="AE75" s="520"/>
      <c r="AF75" s="520"/>
      <c r="AG75" s="520"/>
      <c r="AH75" s="520"/>
      <c r="AI75" s="520"/>
      <c r="AJ75" s="488">
        <f>SUM(U75:AI75)</f>
        <v>0</v>
      </c>
      <c r="AK75" s="521">
        <f>+T75+AJ75</f>
        <v>0</v>
      </c>
      <c r="AL75" s="478"/>
    </row>
    <row r="76" spans="2:38" ht="14.25" thickTop="1">
      <c r="B76" s="522"/>
      <c r="C76" s="523"/>
      <c r="D76" s="524" t="s">
        <v>1340</v>
      </c>
      <c r="E76" s="525">
        <f>+E17+E34+E46+E50+E63+E68+E74+E75</f>
        <v>0</v>
      </c>
      <c r="F76" s="525">
        <f t="shared" ref="F76:AI76" si="21">+F17+F34+F46+F50+F63+F68+F74+F75</f>
        <v>0</v>
      </c>
      <c r="G76" s="525">
        <f t="shared" si="21"/>
        <v>0</v>
      </c>
      <c r="H76" s="525">
        <f t="shared" si="21"/>
        <v>0</v>
      </c>
      <c r="I76" s="525">
        <f t="shared" si="21"/>
        <v>0</v>
      </c>
      <c r="J76" s="525">
        <f t="shared" si="21"/>
        <v>0</v>
      </c>
      <c r="K76" s="525">
        <f t="shared" si="21"/>
        <v>0</v>
      </c>
      <c r="L76" s="525">
        <f t="shared" si="21"/>
        <v>0</v>
      </c>
      <c r="M76" s="525">
        <f t="shared" si="21"/>
        <v>0</v>
      </c>
      <c r="N76" s="525">
        <f t="shared" si="21"/>
        <v>0</v>
      </c>
      <c r="O76" s="525">
        <f t="shared" si="21"/>
        <v>0</v>
      </c>
      <c r="P76" s="525">
        <f t="shared" si="21"/>
        <v>0</v>
      </c>
      <c r="Q76" s="525">
        <f t="shared" si="21"/>
        <v>0</v>
      </c>
      <c r="R76" s="525">
        <f t="shared" si="21"/>
        <v>0</v>
      </c>
      <c r="S76" s="525">
        <f t="shared" si="21"/>
        <v>0</v>
      </c>
      <c r="T76" s="525">
        <f>SUM(E76:S76)</f>
        <v>0</v>
      </c>
      <c r="U76" s="525">
        <f t="shared" si="21"/>
        <v>0</v>
      </c>
      <c r="V76" s="525">
        <f t="shared" si="21"/>
        <v>0</v>
      </c>
      <c r="W76" s="525">
        <f t="shared" si="21"/>
        <v>0</v>
      </c>
      <c r="X76" s="525">
        <f t="shared" si="21"/>
        <v>0</v>
      </c>
      <c r="Y76" s="525">
        <f t="shared" si="21"/>
        <v>0</v>
      </c>
      <c r="Z76" s="525">
        <f t="shared" si="21"/>
        <v>0</v>
      </c>
      <c r="AA76" s="525">
        <f t="shared" si="21"/>
        <v>0</v>
      </c>
      <c r="AB76" s="525">
        <f t="shared" si="21"/>
        <v>0</v>
      </c>
      <c r="AC76" s="525">
        <f t="shared" si="21"/>
        <v>0</v>
      </c>
      <c r="AD76" s="525">
        <f t="shared" si="21"/>
        <v>0</v>
      </c>
      <c r="AE76" s="525">
        <f t="shared" si="21"/>
        <v>0</v>
      </c>
      <c r="AF76" s="525">
        <f t="shared" si="21"/>
        <v>0</v>
      </c>
      <c r="AG76" s="525">
        <f t="shared" si="21"/>
        <v>0</v>
      </c>
      <c r="AH76" s="525">
        <f t="shared" si="21"/>
        <v>0</v>
      </c>
      <c r="AI76" s="525">
        <f t="shared" si="21"/>
        <v>0</v>
      </c>
      <c r="AJ76" s="525">
        <f>SUM(U76:AI76)</f>
        <v>0</v>
      </c>
      <c r="AK76" s="525">
        <f>+T76+AJ76</f>
        <v>0</v>
      </c>
      <c r="AL76" s="478"/>
    </row>
    <row r="77" spans="2:38">
      <c r="D77" s="526"/>
      <c r="E77" s="526"/>
      <c r="F77" s="526"/>
      <c r="G77" s="526"/>
      <c r="H77" s="526"/>
      <c r="I77" s="526"/>
      <c r="J77" s="526"/>
      <c r="K77" s="526"/>
      <c r="L77" s="526"/>
      <c r="M77" s="526"/>
      <c r="N77" s="526"/>
      <c r="O77" s="526"/>
      <c r="P77" s="526"/>
      <c r="Q77" s="526"/>
      <c r="T77" s="526"/>
      <c r="AJ77" s="526"/>
      <c r="AK77" s="526"/>
      <c r="AL77" s="526"/>
    </row>
    <row r="78" spans="2:38">
      <c r="B78" s="450" t="s">
        <v>1400</v>
      </c>
      <c r="D78" s="526"/>
      <c r="E78" s="526"/>
      <c r="F78" s="526"/>
      <c r="G78" s="526"/>
      <c r="H78" s="526"/>
      <c r="I78" s="526"/>
      <c r="J78" s="526"/>
      <c r="K78" s="526"/>
      <c r="L78" s="526"/>
      <c r="M78" s="526"/>
      <c r="N78" s="526"/>
      <c r="O78" s="526"/>
      <c r="P78" s="526"/>
      <c r="Q78" s="526"/>
      <c r="T78" s="526"/>
      <c r="Z78" s="526"/>
      <c r="AA78" s="526"/>
      <c r="AB78" s="526"/>
      <c r="AC78" s="526"/>
      <c r="AD78" s="526"/>
      <c r="AE78" s="526"/>
      <c r="AF78" s="526"/>
      <c r="AG78" s="526"/>
      <c r="AH78" s="526"/>
      <c r="AI78" s="526"/>
      <c r="AJ78" s="526"/>
      <c r="AK78" s="526"/>
      <c r="AL78" s="527"/>
    </row>
    <row r="79" spans="2:38">
      <c r="B79" s="450" t="s">
        <v>1401</v>
      </c>
      <c r="D79" s="526"/>
      <c r="E79" s="526"/>
      <c r="F79" s="526"/>
      <c r="G79" s="526"/>
      <c r="H79" s="526"/>
      <c r="I79" s="526"/>
      <c r="J79" s="526"/>
      <c r="K79" s="526"/>
      <c r="L79" s="526"/>
      <c r="M79" s="526"/>
      <c r="N79" s="526"/>
      <c r="O79" s="526"/>
      <c r="P79" s="526"/>
      <c r="Q79" s="526"/>
      <c r="T79" s="526"/>
      <c r="Z79" s="526"/>
      <c r="AA79" s="526"/>
      <c r="AB79" s="526"/>
      <c r="AC79" s="526"/>
      <c r="AD79" s="526"/>
      <c r="AE79" s="526"/>
      <c r="AF79" s="526"/>
      <c r="AG79" s="526"/>
      <c r="AH79" s="526"/>
      <c r="AI79" s="526"/>
      <c r="AJ79" s="526"/>
      <c r="AK79" s="526"/>
      <c r="AL79" s="526"/>
    </row>
    <row r="80" spans="2:38">
      <c r="B80" s="450" t="s">
        <v>1402</v>
      </c>
      <c r="AJ80" s="526"/>
      <c r="AK80" s="526"/>
    </row>
    <row r="81" spans="2:37">
      <c r="B81" s="526" t="s">
        <v>1403</v>
      </c>
      <c r="C81" s="526"/>
      <c r="D81" s="526"/>
      <c r="AJ81" s="455" t="s">
        <v>1331</v>
      </c>
      <c r="AK81" s="456"/>
    </row>
    <row r="82" spans="2:37">
      <c r="B82" s="526"/>
      <c r="C82" s="526"/>
      <c r="D82" s="526"/>
    </row>
  </sheetData>
  <mergeCells count="2">
    <mergeCell ref="B1:AK1"/>
    <mergeCell ref="B2:AK2"/>
  </mergeCells>
  <phoneticPr fontId="2"/>
  <pageMargins left="0.70866141732283472" right="0.70866141732283472" top="0.74803149606299213" bottom="0.74803149606299213" header="0.31496062992125984" footer="0.31496062992125984"/>
  <pageSetup paperSize="8" scale="6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38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4" width="2.7109375" style="1" customWidth="1"/>
    <col min="5" max="5" width="16.85546875" style="1" bestFit="1" customWidth="1"/>
    <col min="6" max="24" width="12.42578125" style="1" customWidth="1"/>
    <col min="25" max="25" width="1.7109375" style="1" customWidth="1"/>
    <col min="26" max="50" width="11.7109375" style="1" customWidth="1"/>
    <col min="51" max="16384" width="9.140625" style="1"/>
  </cols>
  <sheetData>
    <row r="1" spans="2:24">
      <c r="B1" s="628" t="s">
        <v>1404</v>
      </c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  <c r="R1" s="628"/>
      <c r="S1" s="628"/>
      <c r="T1" s="628"/>
      <c r="U1" s="628"/>
      <c r="V1" s="628"/>
      <c r="W1" s="628"/>
      <c r="X1" s="628"/>
    </row>
    <row r="2" spans="2:24" ht="19.5">
      <c r="B2" s="629" t="s">
        <v>1405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  <c r="X2" s="629"/>
    </row>
    <row r="3" spans="2:24" ht="14.25">
      <c r="B3" s="64" t="s">
        <v>1406</v>
      </c>
    </row>
    <row r="4" spans="2:24">
      <c r="B4" s="66"/>
      <c r="C4" s="74"/>
      <c r="D4" s="74"/>
      <c r="E4" s="67"/>
      <c r="F4" s="285" t="s">
        <v>306</v>
      </c>
      <c r="G4" s="286" t="s">
        <v>307</v>
      </c>
      <c r="H4" s="287" t="s">
        <v>308</v>
      </c>
      <c r="I4" s="400" t="s">
        <v>309</v>
      </c>
      <c r="J4" s="285" t="s">
        <v>510</v>
      </c>
      <c r="K4" s="286" t="s">
        <v>598</v>
      </c>
      <c r="L4" s="286" t="s">
        <v>599</v>
      </c>
      <c r="M4" s="286" t="s">
        <v>600</v>
      </c>
      <c r="N4" s="286" t="s">
        <v>601</v>
      </c>
      <c r="O4" s="286" t="s">
        <v>602</v>
      </c>
      <c r="P4" s="286" t="s">
        <v>603</v>
      </c>
      <c r="Q4" s="286" t="s">
        <v>604</v>
      </c>
      <c r="R4" s="286" t="s">
        <v>605</v>
      </c>
      <c r="S4" s="286" t="s">
        <v>606</v>
      </c>
      <c r="T4" s="286" t="s">
        <v>607</v>
      </c>
      <c r="U4" s="286" t="s">
        <v>608</v>
      </c>
      <c r="V4" s="286" t="s">
        <v>609</v>
      </c>
      <c r="W4" s="287" t="s">
        <v>610</v>
      </c>
      <c r="X4" s="400" t="s">
        <v>310</v>
      </c>
    </row>
    <row r="5" spans="2:24" ht="13.5">
      <c r="B5" s="294" t="s">
        <v>544</v>
      </c>
      <c r="C5" s="295"/>
      <c r="D5" s="295"/>
      <c r="E5" s="296"/>
      <c r="F5" s="171">
        <f>SUM(F6:F9)</f>
        <v>0</v>
      </c>
      <c r="G5" s="172">
        <f t="shared" ref="G5:W5" si="0">SUM(G6:G9)</f>
        <v>0</v>
      </c>
      <c r="H5" s="173">
        <f t="shared" si="0"/>
        <v>0</v>
      </c>
      <c r="I5" s="153">
        <f t="shared" si="0"/>
        <v>0</v>
      </c>
      <c r="J5" s="171">
        <f t="shared" si="0"/>
        <v>0</v>
      </c>
      <c r="K5" s="172">
        <f t="shared" si="0"/>
        <v>0</v>
      </c>
      <c r="L5" s="172">
        <f t="shared" si="0"/>
        <v>0</v>
      </c>
      <c r="M5" s="172">
        <f t="shared" si="0"/>
        <v>0</v>
      </c>
      <c r="N5" s="172">
        <f t="shared" si="0"/>
        <v>0</v>
      </c>
      <c r="O5" s="172">
        <f t="shared" si="0"/>
        <v>0</v>
      </c>
      <c r="P5" s="172">
        <f t="shared" si="0"/>
        <v>0</v>
      </c>
      <c r="Q5" s="172">
        <f t="shared" si="0"/>
        <v>0</v>
      </c>
      <c r="R5" s="172">
        <f t="shared" si="0"/>
        <v>0</v>
      </c>
      <c r="S5" s="172">
        <f t="shared" si="0"/>
        <v>0</v>
      </c>
      <c r="T5" s="172">
        <f t="shared" si="0"/>
        <v>0</v>
      </c>
      <c r="U5" s="172">
        <f t="shared" si="0"/>
        <v>0</v>
      </c>
      <c r="V5" s="172">
        <f t="shared" si="0"/>
        <v>0</v>
      </c>
      <c r="W5" s="173">
        <f t="shared" si="0"/>
        <v>0</v>
      </c>
      <c r="X5" s="153">
        <f>SUM(F5:W5)</f>
        <v>0</v>
      </c>
    </row>
    <row r="6" spans="2:24" ht="13.5">
      <c r="B6" s="22"/>
      <c r="C6" s="528" t="s">
        <v>1407</v>
      </c>
      <c r="D6" s="529"/>
      <c r="E6" s="530"/>
      <c r="F6" s="531"/>
      <c r="G6" s="532"/>
      <c r="H6" s="282"/>
      <c r="I6" s="133"/>
      <c r="J6" s="531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  <c r="W6" s="282"/>
      <c r="X6" s="129">
        <f t="shared" ref="X6:X15" si="1">SUM(F6:W6)</f>
        <v>0</v>
      </c>
    </row>
    <row r="7" spans="2:24" ht="13.5">
      <c r="B7" s="22"/>
      <c r="C7" s="533" t="s">
        <v>1407</v>
      </c>
      <c r="D7" s="534"/>
      <c r="E7" s="535"/>
      <c r="F7" s="536"/>
      <c r="G7" s="537"/>
      <c r="H7" s="538"/>
      <c r="I7" s="134"/>
      <c r="J7" s="536"/>
      <c r="K7" s="537"/>
      <c r="L7" s="537"/>
      <c r="M7" s="537"/>
      <c r="N7" s="537"/>
      <c r="O7" s="537"/>
      <c r="P7" s="537"/>
      <c r="Q7" s="537"/>
      <c r="R7" s="537"/>
      <c r="S7" s="537"/>
      <c r="T7" s="537"/>
      <c r="U7" s="537"/>
      <c r="V7" s="537"/>
      <c r="W7" s="538"/>
      <c r="X7" s="130">
        <f t="shared" si="1"/>
        <v>0</v>
      </c>
    </row>
    <row r="8" spans="2:24" ht="13.5">
      <c r="B8" s="22"/>
      <c r="C8" s="533" t="s">
        <v>1407</v>
      </c>
      <c r="D8" s="534"/>
      <c r="E8" s="535"/>
      <c r="F8" s="536"/>
      <c r="G8" s="537"/>
      <c r="H8" s="538"/>
      <c r="I8" s="134"/>
      <c r="J8" s="536"/>
      <c r="K8" s="537"/>
      <c r="L8" s="537"/>
      <c r="M8" s="537"/>
      <c r="N8" s="537"/>
      <c r="O8" s="537"/>
      <c r="P8" s="537"/>
      <c r="Q8" s="537"/>
      <c r="R8" s="537"/>
      <c r="S8" s="537"/>
      <c r="T8" s="537"/>
      <c r="U8" s="537"/>
      <c r="V8" s="537"/>
      <c r="W8" s="538"/>
      <c r="X8" s="130">
        <f t="shared" si="1"/>
        <v>0</v>
      </c>
    </row>
    <row r="9" spans="2:24" ht="13.5">
      <c r="B9" s="22"/>
      <c r="C9" s="539" t="s">
        <v>1408</v>
      </c>
      <c r="D9" s="540"/>
      <c r="E9" s="541"/>
      <c r="F9" s="542"/>
      <c r="G9" s="543"/>
      <c r="H9" s="544"/>
      <c r="I9" s="135"/>
      <c r="J9" s="542"/>
      <c r="K9" s="543"/>
      <c r="L9" s="543"/>
      <c r="M9" s="543"/>
      <c r="N9" s="543"/>
      <c r="O9" s="543"/>
      <c r="P9" s="543"/>
      <c r="Q9" s="543"/>
      <c r="R9" s="543"/>
      <c r="S9" s="543"/>
      <c r="T9" s="543"/>
      <c r="U9" s="543"/>
      <c r="V9" s="543"/>
      <c r="W9" s="544"/>
      <c r="X9" s="131">
        <f t="shared" si="1"/>
        <v>0</v>
      </c>
    </row>
    <row r="10" spans="2:24" ht="13.5">
      <c r="B10" s="294" t="s">
        <v>1409</v>
      </c>
      <c r="C10" s="295"/>
      <c r="D10" s="295"/>
      <c r="E10" s="296"/>
      <c r="F10" s="171">
        <f>SUM(F11:F14)</f>
        <v>0</v>
      </c>
      <c r="G10" s="172">
        <f t="shared" ref="G10:W10" si="2">SUM(G11:G14)</f>
        <v>0</v>
      </c>
      <c r="H10" s="173">
        <f t="shared" si="2"/>
        <v>0</v>
      </c>
      <c r="I10" s="153">
        <f t="shared" si="2"/>
        <v>0</v>
      </c>
      <c r="J10" s="171">
        <f t="shared" si="2"/>
        <v>0</v>
      </c>
      <c r="K10" s="172">
        <f t="shared" si="2"/>
        <v>0</v>
      </c>
      <c r="L10" s="172">
        <f t="shared" si="2"/>
        <v>0</v>
      </c>
      <c r="M10" s="172">
        <f t="shared" si="2"/>
        <v>0</v>
      </c>
      <c r="N10" s="172">
        <f t="shared" si="2"/>
        <v>0</v>
      </c>
      <c r="O10" s="172">
        <f t="shared" si="2"/>
        <v>0</v>
      </c>
      <c r="P10" s="172">
        <f t="shared" si="2"/>
        <v>0</v>
      </c>
      <c r="Q10" s="172">
        <f t="shared" si="2"/>
        <v>0</v>
      </c>
      <c r="R10" s="172">
        <f t="shared" si="2"/>
        <v>0</v>
      </c>
      <c r="S10" s="172">
        <f t="shared" si="2"/>
        <v>0</v>
      </c>
      <c r="T10" s="172">
        <f t="shared" si="2"/>
        <v>0</v>
      </c>
      <c r="U10" s="172">
        <f t="shared" si="2"/>
        <v>0</v>
      </c>
      <c r="V10" s="172">
        <f t="shared" si="2"/>
        <v>0</v>
      </c>
      <c r="W10" s="173">
        <f t="shared" si="2"/>
        <v>0</v>
      </c>
      <c r="X10" s="153">
        <f t="shared" si="1"/>
        <v>0</v>
      </c>
    </row>
    <row r="11" spans="2:24" ht="13.5">
      <c r="B11" s="22"/>
      <c r="C11" s="528" t="s">
        <v>1407</v>
      </c>
      <c r="D11" s="529"/>
      <c r="E11" s="530"/>
      <c r="F11" s="531"/>
      <c r="G11" s="532"/>
      <c r="H11" s="282"/>
      <c r="I11" s="133"/>
      <c r="J11" s="531"/>
      <c r="K11" s="532"/>
      <c r="L11" s="532"/>
      <c r="M11" s="532"/>
      <c r="N11" s="532"/>
      <c r="O11" s="532"/>
      <c r="P11" s="532"/>
      <c r="Q11" s="532"/>
      <c r="R11" s="532"/>
      <c r="S11" s="532"/>
      <c r="T11" s="532"/>
      <c r="U11" s="532"/>
      <c r="V11" s="532"/>
      <c r="W11" s="282"/>
      <c r="X11" s="129">
        <f t="shared" si="1"/>
        <v>0</v>
      </c>
    </row>
    <row r="12" spans="2:24" ht="13.5">
      <c r="B12" s="22"/>
      <c r="C12" s="533" t="s">
        <v>1407</v>
      </c>
      <c r="D12" s="534"/>
      <c r="E12" s="535"/>
      <c r="F12" s="536"/>
      <c r="G12" s="537"/>
      <c r="H12" s="538"/>
      <c r="I12" s="134"/>
      <c r="J12" s="536"/>
      <c r="K12" s="537"/>
      <c r="L12" s="537"/>
      <c r="M12" s="537"/>
      <c r="N12" s="537"/>
      <c r="O12" s="537"/>
      <c r="P12" s="537"/>
      <c r="Q12" s="537"/>
      <c r="R12" s="537"/>
      <c r="S12" s="537"/>
      <c r="T12" s="537"/>
      <c r="U12" s="537"/>
      <c r="V12" s="537"/>
      <c r="W12" s="538"/>
      <c r="X12" s="130">
        <f t="shared" si="1"/>
        <v>0</v>
      </c>
    </row>
    <row r="13" spans="2:24" ht="13.5">
      <c r="B13" s="22"/>
      <c r="C13" s="533" t="s">
        <v>1407</v>
      </c>
      <c r="D13" s="534"/>
      <c r="E13" s="535"/>
      <c r="F13" s="536"/>
      <c r="G13" s="537"/>
      <c r="H13" s="538"/>
      <c r="I13" s="134"/>
      <c r="J13" s="536"/>
      <c r="K13" s="537"/>
      <c r="L13" s="537"/>
      <c r="M13" s="537"/>
      <c r="N13" s="537"/>
      <c r="O13" s="537"/>
      <c r="P13" s="537"/>
      <c r="Q13" s="537"/>
      <c r="R13" s="537"/>
      <c r="S13" s="537"/>
      <c r="T13" s="537"/>
      <c r="U13" s="537"/>
      <c r="V13" s="537"/>
      <c r="W13" s="538"/>
      <c r="X13" s="130">
        <f t="shared" si="1"/>
        <v>0</v>
      </c>
    </row>
    <row r="14" spans="2:24" ht="13.5">
      <c r="B14" s="22"/>
      <c r="C14" s="539" t="s">
        <v>1408</v>
      </c>
      <c r="D14" s="540"/>
      <c r="E14" s="541"/>
      <c r="F14" s="542"/>
      <c r="G14" s="543"/>
      <c r="H14" s="544"/>
      <c r="I14" s="135"/>
      <c r="J14" s="542"/>
      <c r="K14" s="543"/>
      <c r="L14" s="543"/>
      <c r="M14" s="543"/>
      <c r="N14" s="543"/>
      <c r="O14" s="543"/>
      <c r="P14" s="543"/>
      <c r="Q14" s="543"/>
      <c r="R14" s="543"/>
      <c r="S14" s="543"/>
      <c r="T14" s="543"/>
      <c r="U14" s="543"/>
      <c r="V14" s="543"/>
      <c r="W14" s="544"/>
      <c r="X14" s="131">
        <f t="shared" si="1"/>
        <v>0</v>
      </c>
    </row>
    <row r="15" spans="2:24" ht="13.5">
      <c r="B15" s="297" t="s">
        <v>225</v>
      </c>
      <c r="C15" s="295"/>
      <c r="D15" s="295"/>
      <c r="E15" s="296"/>
      <c r="F15" s="171">
        <f>F5-F10</f>
        <v>0</v>
      </c>
      <c r="G15" s="172">
        <f t="shared" ref="G15:W15" si="3">G5-G10</f>
        <v>0</v>
      </c>
      <c r="H15" s="173">
        <f t="shared" si="3"/>
        <v>0</v>
      </c>
      <c r="I15" s="153">
        <f t="shared" si="3"/>
        <v>0</v>
      </c>
      <c r="J15" s="171">
        <f t="shared" si="3"/>
        <v>0</v>
      </c>
      <c r="K15" s="172">
        <f t="shared" si="3"/>
        <v>0</v>
      </c>
      <c r="L15" s="172">
        <f t="shared" si="3"/>
        <v>0</v>
      </c>
      <c r="M15" s="172">
        <f t="shared" si="3"/>
        <v>0</v>
      </c>
      <c r="N15" s="172">
        <f t="shared" si="3"/>
        <v>0</v>
      </c>
      <c r="O15" s="172">
        <f t="shared" si="3"/>
        <v>0</v>
      </c>
      <c r="P15" s="172">
        <f t="shared" si="3"/>
        <v>0</v>
      </c>
      <c r="Q15" s="172">
        <f t="shared" si="3"/>
        <v>0</v>
      </c>
      <c r="R15" s="172">
        <f t="shared" si="3"/>
        <v>0</v>
      </c>
      <c r="S15" s="172">
        <f t="shared" si="3"/>
        <v>0</v>
      </c>
      <c r="T15" s="172">
        <f t="shared" si="3"/>
        <v>0</v>
      </c>
      <c r="U15" s="172">
        <f t="shared" si="3"/>
        <v>0</v>
      </c>
      <c r="V15" s="172">
        <f t="shared" si="3"/>
        <v>0</v>
      </c>
      <c r="W15" s="173">
        <f t="shared" si="3"/>
        <v>0</v>
      </c>
      <c r="X15" s="153">
        <f t="shared" si="1"/>
        <v>0</v>
      </c>
    </row>
    <row r="16" spans="2:24" ht="13.5">
      <c r="B16" s="297" t="s">
        <v>1410</v>
      </c>
      <c r="C16" s="295"/>
      <c r="D16" s="295"/>
      <c r="E16" s="296"/>
      <c r="F16" s="171">
        <f>F15</f>
        <v>0</v>
      </c>
      <c r="G16" s="172">
        <f>F16+G15</f>
        <v>0</v>
      </c>
      <c r="H16" s="173">
        <f t="shared" ref="H16:W16" si="4">G16+H15</f>
        <v>0</v>
      </c>
      <c r="I16" s="153">
        <f t="shared" si="4"/>
        <v>0</v>
      </c>
      <c r="J16" s="171">
        <f t="shared" si="4"/>
        <v>0</v>
      </c>
      <c r="K16" s="172">
        <f t="shared" si="4"/>
        <v>0</v>
      </c>
      <c r="L16" s="172">
        <f t="shared" si="4"/>
        <v>0</v>
      </c>
      <c r="M16" s="172">
        <f t="shared" si="4"/>
        <v>0</v>
      </c>
      <c r="N16" s="172">
        <f t="shared" si="4"/>
        <v>0</v>
      </c>
      <c r="O16" s="172">
        <f t="shared" si="4"/>
        <v>0</v>
      </c>
      <c r="P16" s="172">
        <f t="shared" si="4"/>
        <v>0</v>
      </c>
      <c r="Q16" s="172">
        <f t="shared" si="4"/>
        <v>0</v>
      </c>
      <c r="R16" s="172">
        <f t="shared" si="4"/>
        <v>0</v>
      </c>
      <c r="S16" s="172">
        <f t="shared" si="4"/>
        <v>0</v>
      </c>
      <c r="T16" s="172">
        <f t="shared" si="4"/>
        <v>0</v>
      </c>
      <c r="U16" s="172">
        <f t="shared" si="4"/>
        <v>0</v>
      </c>
      <c r="V16" s="172">
        <f t="shared" si="4"/>
        <v>0</v>
      </c>
      <c r="W16" s="173">
        <f t="shared" si="4"/>
        <v>0</v>
      </c>
    </row>
    <row r="18" spans="2:24" ht="14.25">
      <c r="B18" s="64" t="s">
        <v>1411</v>
      </c>
    </row>
    <row r="19" spans="2:24">
      <c r="B19" s="66"/>
      <c r="C19" s="74"/>
      <c r="D19" s="74"/>
      <c r="E19" s="67"/>
      <c r="F19" s="285" t="s">
        <v>306</v>
      </c>
      <c r="G19" s="286" t="s">
        <v>307</v>
      </c>
      <c r="H19" s="287" t="s">
        <v>308</v>
      </c>
      <c r="I19" s="400" t="s">
        <v>309</v>
      </c>
      <c r="J19" s="285" t="s">
        <v>510</v>
      </c>
      <c r="K19" s="286" t="s">
        <v>598</v>
      </c>
      <c r="L19" s="286" t="s">
        <v>599</v>
      </c>
      <c r="M19" s="286" t="s">
        <v>600</v>
      </c>
      <c r="N19" s="286" t="s">
        <v>601</v>
      </c>
      <c r="O19" s="286" t="s">
        <v>602</v>
      </c>
      <c r="P19" s="286" t="s">
        <v>603</v>
      </c>
      <c r="Q19" s="286" t="s">
        <v>604</v>
      </c>
      <c r="R19" s="286" t="s">
        <v>605</v>
      </c>
      <c r="S19" s="286" t="s">
        <v>606</v>
      </c>
      <c r="T19" s="286" t="s">
        <v>607</v>
      </c>
      <c r="U19" s="286" t="s">
        <v>608</v>
      </c>
      <c r="V19" s="286" t="s">
        <v>609</v>
      </c>
      <c r="W19" s="287" t="s">
        <v>610</v>
      </c>
      <c r="X19" s="400" t="s">
        <v>310</v>
      </c>
    </row>
    <row r="20" spans="2:24" ht="13.5">
      <c r="B20" s="294" t="s">
        <v>1412</v>
      </c>
      <c r="C20" s="295"/>
      <c r="D20" s="295"/>
      <c r="E20" s="296"/>
      <c r="F20" s="171">
        <f>SUM(F21:F24)</f>
        <v>0</v>
      </c>
      <c r="G20" s="172">
        <f t="shared" ref="G20:W20" si="5">SUM(G21:G24)</f>
        <v>0</v>
      </c>
      <c r="H20" s="173">
        <f t="shared" si="5"/>
        <v>0</v>
      </c>
      <c r="I20" s="153">
        <f t="shared" si="5"/>
        <v>0</v>
      </c>
      <c r="J20" s="171">
        <f t="shared" si="5"/>
        <v>0</v>
      </c>
      <c r="K20" s="172">
        <f t="shared" si="5"/>
        <v>0</v>
      </c>
      <c r="L20" s="172">
        <f t="shared" si="5"/>
        <v>0</v>
      </c>
      <c r="M20" s="172">
        <f t="shared" si="5"/>
        <v>0</v>
      </c>
      <c r="N20" s="172">
        <f t="shared" si="5"/>
        <v>0</v>
      </c>
      <c r="O20" s="172">
        <f t="shared" si="5"/>
        <v>0</v>
      </c>
      <c r="P20" s="172">
        <f t="shared" si="5"/>
        <v>0</v>
      </c>
      <c r="Q20" s="172">
        <f t="shared" si="5"/>
        <v>0</v>
      </c>
      <c r="R20" s="172">
        <f t="shared" si="5"/>
        <v>0</v>
      </c>
      <c r="S20" s="172">
        <f t="shared" si="5"/>
        <v>0</v>
      </c>
      <c r="T20" s="172">
        <f t="shared" si="5"/>
        <v>0</v>
      </c>
      <c r="U20" s="172">
        <f t="shared" si="5"/>
        <v>0</v>
      </c>
      <c r="V20" s="172">
        <f t="shared" si="5"/>
        <v>0</v>
      </c>
      <c r="W20" s="173">
        <f t="shared" si="5"/>
        <v>0</v>
      </c>
      <c r="X20" s="153">
        <f>SUM(F20:W20)</f>
        <v>0</v>
      </c>
    </row>
    <row r="21" spans="2:24" ht="13.5">
      <c r="B21" s="22"/>
      <c r="C21" s="528" t="s">
        <v>1413</v>
      </c>
      <c r="D21" s="529"/>
      <c r="E21" s="530"/>
      <c r="F21" s="531"/>
      <c r="G21" s="532"/>
      <c r="H21" s="282"/>
      <c r="I21" s="133"/>
      <c r="J21" s="531"/>
      <c r="K21" s="532"/>
      <c r="L21" s="532"/>
      <c r="M21" s="532"/>
      <c r="N21" s="532"/>
      <c r="O21" s="532"/>
      <c r="P21" s="532"/>
      <c r="Q21" s="532"/>
      <c r="R21" s="532"/>
      <c r="S21" s="532"/>
      <c r="T21" s="532"/>
      <c r="U21" s="532"/>
      <c r="V21" s="532"/>
      <c r="W21" s="282"/>
      <c r="X21" s="129">
        <f t="shared" ref="X21:X29" si="6">SUM(F21:W21)</f>
        <v>0</v>
      </c>
    </row>
    <row r="22" spans="2:24" ht="13.5">
      <c r="B22" s="22"/>
      <c r="C22" s="533" t="s">
        <v>1413</v>
      </c>
      <c r="D22" s="534"/>
      <c r="E22" s="535"/>
      <c r="F22" s="536"/>
      <c r="G22" s="537"/>
      <c r="H22" s="538"/>
      <c r="I22" s="134"/>
      <c r="J22" s="536"/>
      <c r="K22" s="537"/>
      <c r="L22" s="537"/>
      <c r="M22" s="537"/>
      <c r="N22" s="537"/>
      <c r="O22" s="537"/>
      <c r="P22" s="537"/>
      <c r="Q22" s="537"/>
      <c r="R22" s="537"/>
      <c r="S22" s="537"/>
      <c r="T22" s="537"/>
      <c r="U22" s="537"/>
      <c r="V22" s="537"/>
      <c r="W22" s="538"/>
      <c r="X22" s="130">
        <f t="shared" si="6"/>
        <v>0</v>
      </c>
    </row>
    <row r="23" spans="2:24" ht="13.5">
      <c r="B23" s="22"/>
      <c r="C23" s="533" t="s">
        <v>1413</v>
      </c>
      <c r="D23" s="534"/>
      <c r="E23" s="535"/>
      <c r="F23" s="536"/>
      <c r="G23" s="537"/>
      <c r="H23" s="538"/>
      <c r="I23" s="134"/>
      <c r="J23" s="536"/>
      <c r="K23" s="537"/>
      <c r="L23" s="537"/>
      <c r="M23" s="537"/>
      <c r="N23" s="537"/>
      <c r="O23" s="537"/>
      <c r="P23" s="537"/>
      <c r="Q23" s="537"/>
      <c r="R23" s="537"/>
      <c r="S23" s="537"/>
      <c r="T23" s="537"/>
      <c r="U23" s="537"/>
      <c r="V23" s="537"/>
      <c r="W23" s="538"/>
      <c r="X23" s="130">
        <f t="shared" si="6"/>
        <v>0</v>
      </c>
    </row>
    <row r="24" spans="2:24" ht="13.5">
      <c r="B24" s="22"/>
      <c r="C24" s="539" t="s">
        <v>1408</v>
      </c>
      <c r="D24" s="540"/>
      <c r="E24" s="541"/>
      <c r="F24" s="542"/>
      <c r="G24" s="543"/>
      <c r="H24" s="544"/>
      <c r="I24" s="135"/>
      <c r="J24" s="542"/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4"/>
      <c r="X24" s="131">
        <f t="shared" si="6"/>
        <v>0</v>
      </c>
    </row>
    <row r="25" spans="2:24" ht="13.5">
      <c r="B25" s="294" t="s">
        <v>1414</v>
      </c>
      <c r="C25" s="295"/>
      <c r="D25" s="295"/>
      <c r="E25" s="296"/>
      <c r="F25" s="171">
        <f>SUM(F26:F29)</f>
        <v>0</v>
      </c>
      <c r="G25" s="172">
        <f t="shared" ref="G25:W25" si="7">SUM(G26:G29)</f>
        <v>0</v>
      </c>
      <c r="H25" s="173">
        <f t="shared" si="7"/>
        <v>0</v>
      </c>
      <c r="I25" s="153">
        <f t="shared" si="7"/>
        <v>0</v>
      </c>
      <c r="J25" s="171">
        <f t="shared" si="7"/>
        <v>0</v>
      </c>
      <c r="K25" s="172">
        <f t="shared" si="7"/>
        <v>0</v>
      </c>
      <c r="L25" s="172">
        <f t="shared" si="7"/>
        <v>0</v>
      </c>
      <c r="M25" s="172">
        <f t="shared" si="7"/>
        <v>0</v>
      </c>
      <c r="N25" s="172">
        <f t="shared" si="7"/>
        <v>0</v>
      </c>
      <c r="O25" s="172">
        <f t="shared" si="7"/>
        <v>0</v>
      </c>
      <c r="P25" s="172">
        <f t="shared" si="7"/>
        <v>0</v>
      </c>
      <c r="Q25" s="172">
        <f t="shared" si="7"/>
        <v>0</v>
      </c>
      <c r="R25" s="172">
        <f t="shared" si="7"/>
        <v>0</v>
      </c>
      <c r="S25" s="172">
        <f t="shared" si="7"/>
        <v>0</v>
      </c>
      <c r="T25" s="172">
        <f t="shared" si="7"/>
        <v>0</v>
      </c>
      <c r="U25" s="172">
        <f t="shared" si="7"/>
        <v>0</v>
      </c>
      <c r="V25" s="172">
        <f t="shared" si="7"/>
        <v>0</v>
      </c>
      <c r="W25" s="173">
        <f t="shared" si="7"/>
        <v>0</v>
      </c>
      <c r="X25" s="153">
        <f t="shared" si="6"/>
        <v>0</v>
      </c>
    </row>
    <row r="26" spans="2:24" ht="13.5">
      <c r="B26" s="22"/>
      <c r="C26" s="528" t="s">
        <v>1413</v>
      </c>
      <c r="D26" s="529"/>
      <c r="E26" s="530"/>
      <c r="F26" s="531"/>
      <c r="G26" s="532"/>
      <c r="H26" s="282"/>
      <c r="I26" s="133"/>
      <c r="J26" s="531"/>
      <c r="K26" s="532"/>
      <c r="L26" s="532"/>
      <c r="M26" s="532"/>
      <c r="N26" s="532"/>
      <c r="O26" s="532"/>
      <c r="P26" s="532"/>
      <c r="Q26" s="532"/>
      <c r="R26" s="532"/>
      <c r="S26" s="532"/>
      <c r="T26" s="532"/>
      <c r="U26" s="532"/>
      <c r="V26" s="532"/>
      <c r="W26" s="282"/>
      <c r="X26" s="129">
        <f t="shared" si="6"/>
        <v>0</v>
      </c>
    </row>
    <row r="27" spans="2:24" ht="13.5">
      <c r="B27" s="22"/>
      <c r="C27" s="533" t="s">
        <v>1413</v>
      </c>
      <c r="D27" s="534"/>
      <c r="E27" s="535"/>
      <c r="F27" s="536"/>
      <c r="G27" s="537"/>
      <c r="H27" s="538"/>
      <c r="I27" s="134"/>
      <c r="J27" s="536"/>
      <c r="K27" s="537"/>
      <c r="L27" s="537"/>
      <c r="M27" s="537"/>
      <c r="N27" s="537"/>
      <c r="O27" s="537"/>
      <c r="P27" s="537"/>
      <c r="Q27" s="537"/>
      <c r="R27" s="537"/>
      <c r="S27" s="537"/>
      <c r="T27" s="537"/>
      <c r="U27" s="537"/>
      <c r="V27" s="537"/>
      <c r="W27" s="538"/>
      <c r="X27" s="130">
        <f t="shared" si="6"/>
        <v>0</v>
      </c>
    </row>
    <row r="28" spans="2:24" ht="13.5">
      <c r="B28" s="22"/>
      <c r="C28" s="533" t="s">
        <v>1413</v>
      </c>
      <c r="D28" s="534"/>
      <c r="E28" s="535"/>
      <c r="F28" s="536"/>
      <c r="G28" s="537"/>
      <c r="H28" s="538"/>
      <c r="I28" s="134"/>
      <c r="J28" s="536"/>
      <c r="K28" s="537"/>
      <c r="L28" s="537"/>
      <c r="M28" s="537"/>
      <c r="N28" s="537"/>
      <c r="O28" s="537"/>
      <c r="P28" s="537"/>
      <c r="Q28" s="537"/>
      <c r="R28" s="537"/>
      <c r="S28" s="537"/>
      <c r="T28" s="537"/>
      <c r="U28" s="537"/>
      <c r="V28" s="537"/>
      <c r="W28" s="538"/>
      <c r="X28" s="130">
        <f t="shared" si="6"/>
        <v>0</v>
      </c>
    </row>
    <row r="29" spans="2:24" ht="13.5">
      <c r="B29" s="24"/>
      <c r="C29" s="539" t="s">
        <v>1408</v>
      </c>
      <c r="D29" s="540"/>
      <c r="E29" s="541"/>
      <c r="F29" s="542"/>
      <c r="G29" s="543"/>
      <c r="H29" s="544"/>
      <c r="I29" s="135"/>
      <c r="J29" s="542"/>
      <c r="K29" s="543"/>
      <c r="L29" s="543"/>
      <c r="M29" s="543"/>
      <c r="N29" s="543"/>
      <c r="O29" s="543"/>
      <c r="P29" s="543"/>
      <c r="Q29" s="543"/>
      <c r="R29" s="543"/>
      <c r="S29" s="543"/>
      <c r="T29" s="543"/>
      <c r="U29" s="543"/>
      <c r="V29" s="543"/>
      <c r="W29" s="544"/>
      <c r="X29" s="131">
        <f t="shared" si="6"/>
        <v>0</v>
      </c>
    </row>
    <row r="31" spans="2:24">
      <c r="B31" s="1" t="s">
        <v>1415</v>
      </c>
    </row>
    <row r="32" spans="2:24">
      <c r="B32" s="1" t="s">
        <v>520</v>
      </c>
    </row>
    <row r="33" spans="2:24">
      <c r="B33" s="1" t="s">
        <v>1217</v>
      </c>
    </row>
    <row r="34" spans="2:24">
      <c r="B34" s="1" t="s">
        <v>521</v>
      </c>
    </row>
    <row r="35" spans="2:24">
      <c r="B35" s="1" t="s">
        <v>522</v>
      </c>
    </row>
    <row r="36" spans="2:24">
      <c r="B36" s="1" t="s">
        <v>1416</v>
      </c>
    </row>
    <row r="38" spans="2:24">
      <c r="W38" s="3" t="s">
        <v>4</v>
      </c>
      <c r="X38" s="3"/>
    </row>
  </sheetData>
  <mergeCells count="2">
    <mergeCell ref="B1:X1"/>
    <mergeCell ref="B2:X2"/>
  </mergeCells>
  <phoneticPr fontId="2"/>
  <pageMargins left="0.70866141732283472" right="0.70866141732283472" top="0.74803149606299213" bottom="0.74803149606299213" header="0.31496062992125984" footer="0.31496062992125984"/>
  <pageSetup paperSize="8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48"/>
  <sheetViews>
    <sheetView showGridLines="0" view="pageBreakPreview" zoomScaleNormal="100" zoomScaleSheetLayoutView="100" workbookViewId="0"/>
  </sheetViews>
  <sheetFormatPr defaultRowHeight="12"/>
  <cols>
    <col min="1" max="1" width="1.85546875" style="449" customWidth="1"/>
    <col min="2" max="2" width="3.140625" style="603" customWidth="1"/>
    <col min="3" max="3" width="33.28515625" style="602" customWidth="1"/>
    <col min="4" max="8" width="10.42578125" style="449" customWidth="1"/>
    <col min="9" max="9" width="12.140625" style="449" customWidth="1"/>
    <col min="10" max="10" width="14.28515625" style="453" customWidth="1"/>
    <col min="11" max="11" width="1.85546875" style="453" customWidth="1"/>
    <col min="12" max="12" width="12.7109375" style="453" bestFit="1" customWidth="1"/>
    <col min="13" max="256" width="9.140625" style="449"/>
    <col min="257" max="257" width="1.85546875" style="449" customWidth="1"/>
    <col min="258" max="258" width="3.140625" style="449" customWidth="1"/>
    <col min="259" max="259" width="33.28515625" style="449" customWidth="1"/>
    <col min="260" max="264" width="10.42578125" style="449" customWidth="1"/>
    <col min="265" max="265" width="12.140625" style="449" customWidth="1"/>
    <col min="266" max="266" width="14.28515625" style="449" customWidth="1"/>
    <col min="267" max="267" width="1.85546875" style="449" customWidth="1"/>
    <col min="268" max="268" width="12.7109375" style="449" bestFit="1" customWidth="1"/>
    <col min="269" max="512" width="9.140625" style="449"/>
    <col min="513" max="513" width="1.85546875" style="449" customWidth="1"/>
    <col min="514" max="514" width="3.140625" style="449" customWidth="1"/>
    <col min="515" max="515" width="33.28515625" style="449" customWidth="1"/>
    <col min="516" max="520" width="10.42578125" style="449" customWidth="1"/>
    <col min="521" max="521" width="12.140625" style="449" customWidth="1"/>
    <col min="522" max="522" width="14.28515625" style="449" customWidth="1"/>
    <col min="523" max="523" width="1.85546875" style="449" customWidth="1"/>
    <col min="524" max="524" width="12.7109375" style="449" bestFit="1" customWidth="1"/>
    <col min="525" max="768" width="9.140625" style="449"/>
    <col min="769" max="769" width="1.85546875" style="449" customWidth="1"/>
    <col min="770" max="770" width="3.140625" style="449" customWidth="1"/>
    <col min="771" max="771" width="33.28515625" style="449" customWidth="1"/>
    <col min="772" max="776" width="10.42578125" style="449" customWidth="1"/>
    <col min="777" max="777" width="12.140625" style="449" customWidth="1"/>
    <col min="778" max="778" width="14.28515625" style="449" customWidth="1"/>
    <col min="779" max="779" width="1.85546875" style="449" customWidth="1"/>
    <col min="780" max="780" width="12.7109375" style="449" bestFit="1" customWidth="1"/>
    <col min="781" max="1024" width="9.140625" style="449"/>
    <col min="1025" max="1025" width="1.85546875" style="449" customWidth="1"/>
    <col min="1026" max="1026" width="3.140625" style="449" customWidth="1"/>
    <col min="1027" max="1027" width="33.28515625" style="449" customWidth="1"/>
    <col min="1028" max="1032" width="10.42578125" style="449" customWidth="1"/>
    <col min="1033" max="1033" width="12.140625" style="449" customWidth="1"/>
    <col min="1034" max="1034" width="14.28515625" style="449" customWidth="1"/>
    <col min="1035" max="1035" width="1.85546875" style="449" customWidth="1"/>
    <col min="1036" max="1036" width="12.7109375" style="449" bestFit="1" customWidth="1"/>
    <col min="1037" max="1280" width="9.140625" style="449"/>
    <col min="1281" max="1281" width="1.85546875" style="449" customWidth="1"/>
    <col min="1282" max="1282" width="3.140625" style="449" customWidth="1"/>
    <col min="1283" max="1283" width="33.28515625" style="449" customWidth="1"/>
    <col min="1284" max="1288" width="10.42578125" style="449" customWidth="1"/>
    <col min="1289" max="1289" width="12.140625" style="449" customWidth="1"/>
    <col min="1290" max="1290" width="14.28515625" style="449" customWidth="1"/>
    <col min="1291" max="1291" width="1.85546875" style="449" customWidth="1"/>
    <col min="1292" max="1292" width="12.7109375" style="449" bestFit="1" customWidth="1"/>
    <col min="1293" max="1536" width="9.140625" style="449"/>
    <col min="1537" max="1537" width="1.85546875" style="449" customWidth="1"/>
    <col min="1538" max="1538" width="3.140625" style="449" customWidth="1"/>
    <col min="1539" max="1539" width="33.28515625" style="449" customWidth="1"/>
    <col min="1540" max="1544" width="10.42578125" style="449" customWidth="1"/>
    <col min="1545" max="1545" width="12.140625" style="449" customWidth="1"/>
    <col min="1546" max="1546" width="14.28515625" style="449" customWidth="1"/>
    <col min="1547" max="1547" width="1.85546875" style="449" customWidth="1"/>
    <col min="1548" max="1548" width="12.7109375" style="449" bestFit="1" customWidth="1"/>
    <col min="1549" max="1792" width="9.140625" style="449"/>
    <col min="1793" max="1793" width="1.85546875" style="449" customWidth="1"/>
    <col min="1794" max="1794" width="3.140625" style="449" customWidth="1"/>
    <col min="1795" max="1795" width="33.28515625" style="449" customWidth="1"/>
    <col min="1796" max="1800" width="10.42578125" style="449" customWidth="1"/>
    <col min="1801" max="1801" width="12.140625" style="449" customWidth="1"/>
    <col min="1802" max="1802" width="14.28515625" style="449" customWidth="1"/>
    <col min="1803" max="1803" width="1.85546875" style="449" customWidth="1"/>
    <col min="1804" max="1804" width="12.7109375" style="449" bestFit="1" customWidth="1"/>
    <col min="1805" max="2048" width="9.140625" style="449"/>
    <col min="2049" max="2049" width="1.85546875" style="449" customWidth="1"/>
    <col min="2050" max="2050" width="3.140625" style="449" customWidth="1"/>
    <col min="2051" max="2051" width="33.28515625" style="449" customWidth="1"/>
    <col min="2052" max="2056" width="10.42578125" style="449" customWidth="1"/>
    <col min="2057" max="2057" width="12.140625" style="449" customWidth="1"/>
    <col min="2058" max="2058" width="14.28515625" style="449" customWidth="1"/>
    <col min="2059" max="2059" width="1.85546875" style="449" customWidth="1"/>
    <col min="2060" max="2060" width="12.7109375" style="449" bestFit="1" customWidth="1"/>
    <col min="2061" max="2304" width="9.140625" style="449"/>
    <col min="2305" max="2305" width="1.85546875" style="449" customWidth="1"/>
    <col min="2306" max="2306" width="3.140625" style="449" customWidth="1"/>
    <col min="2307" max="2307" width="33.28515625" style="449" customWidth="1"/>
    <col min="2308" max="2312" width="10.42578125" style="449" customWidth="1"/>
    <col min="2313" max="2313" width="12.140625" style="449" customWidth="1"/>
    <col min="2314" max="2314" width="14.28515625" style="449" customWidth="1"/>
    <col min="2315" max="2315" width="1.85546875" style="449" customWidth="1"/>
    <col min="2316" max="2316" width="12.7109375" style="449" bestFit="1" customWidth="1"/>
    <col min="2317" max="2560" width="9.140625" style="449"/>
    <col min="2561" max="2561" width="1.85546875" style="449" customWidth="1"/>
    <col min="2562" max="2562" width="3.140625" style="449" customWidth="1"/>
    <col min="2563" max="2563" width="33.28515625" style="449" customWidth="1"/>
    <col min="2564" max="2568" width="10.42578125" style="449" customWidth="1"/>
    <col min="2569" max="2569" width="12.140625" style="449" customWidth="1"/>
    <col min="2570" max="2570" width="14.28515625" style="449" customWidth="1"/>
    <col min="2571" max="2571" width="1.85546875" style="449" customWidth="1"/>
    <col min="2572" max="2572" width="12.7109375" style="449" bestFit="1" customWidth="1"/>
    <col min="2573" max="2816" width="9.140625" style="449"/>
    <col min="2817" max="2817" width="1.85546875" style="449" customWidth="1"/>
    <col min="2818" max="2818" width="3.140625" style="449" customWidth="1"/>
    <col min="2819" max="2819" width="33.28515625" style="449" customWidth="1"/>
    <col min="2820" max="2824" width="10.42578125" style="449" customWidth="1"/>
    <col min="2825" max="2825" width="12.140625" style="449" customWidth="1"/>
    <col min="2826" max="2826" width="14.28515625" style="449" customWidth="1"/>
    <col min="2827" max="2827" width="1.85546875" style="449" customWidth="1"/>
    <col min="2828" max="2828" width="12.7109375" style="449" bestFit="1" customWidth="1"/>
    <col min="2829" max="3072" width="9.140625" style="449"/>
    <col min="3073" max="3073" width="1.85546875" style="449" customWidth="1"/>
    <col min="3074" max="3074" width="3.140625" style="449" customWidth="1"/>
    <col min="3075" max="3075" width="33.28515625" style="449" customWidth="1"/>
    <col min="3076" max="3080" width="10.42578125" style="449" customWidth="1"/>
    <col min="3081" max="3081" width="12.140625" style="449" customWidth="1"/>
    <col min="3082" max="3082" width="14.28515625" style="449" customWidth="1"/>
    <col min="3083" max="3083" width="1.85546875" style="449" customWidth="1"/>
    <col min="3084" max="3084" width="12.7109375" style="449" bestFit="1" customWidth="1"/>
    <col min="3085" max="3328" width="9.140625" style="449"/>
    <col min="3329" max="3329" width="1.85546875" style="449" customWidth="1"/>
    <col min="3330" max="3330" width="3.140625" style="449" customWidth="1"/>
    <col min="3331" max="3331" width="33.28515625" style="449" customWidth="1"/>
    <col min="3332" max="3336" width="10.42578125" style="449" customWidth="1"/>
    <col min="3337" max="3337" width="12.140625" style="449" customWidth="1"/>
    <col min="3338" max="3338" width="14.28515625" style="449" customWidth="1"/>
    <col min="3339" max="3339" width="1.85546875" style="449" customWidth="1"/>
    <col min="3340" max="3340" width="12.7109375" style="449" bestFit="1" customWidth="1"/>
    <col min="3341" max="3584" width="9.140625" style="449"/>
    <col min="3585" max="3585" width="1.85546875" style="449" customWidth="1"/>
    <col min="3586" max="3586" width="3.140625" style="449" customWidth="1"/>
    <col min="3587" max="3587" width="33.28515625" style="449" customWidth="1"/>
    <col min="3588" max="3592" width="10.42578125" style="449" customWidth="1"/>
    <col min="3593" max="3593" width="12.140625" style="449" customWidth="1"/>
    <col min="3594" max="3594" width="14.28515625" style="449" customWidth="1"/>
    <col min="3595" max="3595" width="1.85546875" style="449" customWidth="1"/>
    <col min="3596" max="3596" width="12.7109375" style="449" bestFit="1" customWidth="1"/>
    <col min="3597" max="3840" width="9.140625" style="449"/>
    <col min="3841" max="3841" width="1.85546875" style="449" customWidth="1"/>
    <col min="3842" max="3842" width="3.140625" style="449" customWidth="1"/>
    <col min="3843" max="3843" width="33.28515625" style="449" customWidth="1"/>
    <col min="3844" max="3848" width="10.42578125" style="449" customWidth="1"/>
    <col min="3849" max="3849" width="12.140625" style="449" customWidth="1"/>
    <col min="3850" max="3850" width="14.28515625" style="449" customWidth="1"/>
    <col min="3851" max="3851" width="1.85546875" style="449" customWidth="1"/>
    <col min="3852" max="3852" width="12.7109375" style="449" bestFit="1" customWidth="1"/>
    <col min="3853" max="4096" width="9.140625" style="449"/>
    <col min="4097" max="4097" width="1.85546875" style="449" customWidth="1"/>
    <col min="4098" max="4098" width="3.140625" style="449" customWidth="1"/>
    <col min="4099" max="4099" width="33.28515625" style="449" customWidth="1"/>
    <col min="4100" max="4104" width="10.42578125" style="449" customWidth="1"/>
    <col min="4105" max="4105" width="12.140625" style="449" customWidth="1"/>
    <col min="4106" max="4106" width="14.28515625" style="449" customWidth="1"/>
    <col min="4107" max="4107" width="1.85546875" style="449" customWidth="1"/>
    <col min="4108" max="4108" width="12.7109375" style="449" bestFit="1" customWidth="1"/>
    <col min="4109" max="4352" width="9.140625" style="449"/>
    <col min="4353" max="4353" width="1.85546875" style="449" customWidth="1"/>
    <col min="4354" max="4354" width="3.140625" style="449" customWidth="1"/>
    <col min="4355" max="4355" width="33.28515625" style="449" customWidth="1"/>
    <col min="4356" max="4360" width="10.42578125" style="449" customWidth="1"/>
    <col min="4361" max="4361" width="12.140625" style="449" customWidth="1"/>
    <col min="4362" max="4362" width="14.28515625" style="449" customWidth="1"/>
    <col min="4363" max="4363" width="1.85546875" style="449" customWidth="1"/>
    <col min="4364" max="4364" width="12.7109375" style="449" bestFit="1" customWidth="1"/>
    <col min="4365" max="4608" width="9.140625" style="449"/>
    <col min="4609" max="4609" width="1.85546875" style="449" customWidth="1"/>
    <col min="4610" max="4610" width="3.140625" style="449" customWidth="1"/>
    <col min="4611" max="4611" width="33.28515625" style="449" customWidth="1"/>
    <col min="4612" max="4616" width="10.42578125" style="449" customWidth="1"/>
    <col min="4617" max="4617" width="12.140625" style="449" customWidth="1"/>
    <col min="4618" max="4618" width="14.28515625" style="449" customWidth="1"/>
    <col min="4619" max="4619" width="1.85546875" style="449" customWidth="1"/>
    <col min="4620" max="4620" width="12.7109375" style="449" bestFit="1" customWidth="1"/>
    <col min="4621" max="4864" width="9.140625" style="449"/>
    <col min="4865" max="4865" width="1.85546875" style="449" customWidth="1"/>
    <col min="4866" max="4866" width="3.140625" style="449" customWidth="1"/>
    <col min="4867" max="4867" width="33.28515625" style="449" customWidth="1"/>
    <col min="4868" max="4872" width="10.42578125" style="449" customWidth="1"/>
    <col min="4873" max="4873" width="12.140625" style="449" customWidth="1"/>
    <col min="4874" max="4874" width="14.28515625" style="449" customWidth="1"/>
    <col min="4875" max="4875" width="1.85546875" style="449" customWidth="1"/>
    <col min="4876" max="4876" width="12.7109375" style="449" bestFit="1" customWidth="1"/>
    <col min="4877" max="5120" width="9.140625" style="449"/>
    <col min="5121" max="5121" width="1.85546875" style="449" customWidth="1"/>
    <col min="5122" max="5122" width="3.140625" style="449" customWidth="1"/>
    <col min="5123" max="5123" width="33.28515625" style="449" customWidth="1"/>
    <col min="5124" max="5128" width="10.42578125" style="449" customWidth="1"/>
    <col min="5129" max="5129" width="12.140625" style="449" customWidth="1"/>
    <col min="5130" max="5130" width="14.28515625" style="449" customWidth="1"/>
    <col min="5131" max="5131" width="1.85546875" style="449" customWidth="1"/>
    <col min="5132" max="5132" width="12.7109375" style="449" bestFit="1" customWidth="1"/>
    <col min="5133" max="5376" width="9.140625" style="449"/>
    <col min="5377" max="5377" width="1.85546875" style="449" customWidth="1"/>
    <col min="5378" max="5378" width="3.140625" style="449" customWidth="1"/>
    <col min="5379" max="5379" width="33.28515625" style="449" customWidth="1"/>
    <col min="5380" max="5384" width="10.42578125" style="449" customWidth="1"/>
    <col min="5385" max="5385" width="12.140625" style="449" customWidth="1"/>
    <col min="5386" max="5386" width="14.28515625" style="449" customWidth="1"/>
    <col min="5387" max="5387" width="1.85546875" style="449" customWidth="1"/>
    <col min="5388" max="5388" width="12.7109375" style="449" bestFit="1" customWidth="1"/>
    <col min="5389" max="5632" width="9.140625" style="449"/>
    <col min="5633" max="5633" width="1.85546875" style="449" customWidth="1"/>
    <col min="5634" max="5634" width="3.140625" style="449" customWidth="1"/>
    <col min="5635" max="5635" width="33.28515625" style="449" customWidth="1"/>
    <col min="5636" max="5640" width="10.42578125" style="449" customWidth="1"/>
    <col min="5641" max="5641" width="12.140625" style="449" customWidth="1"/>
    <col min="5642" max="5642" width="14.28515625" style="449" customWidth="1"/>
    <col min="5643" max="5643" width="1.85546875" style="449" customWidth="1"/>
    <col min="5644" max="5644" width="12.7109375" style="449" bestFit="1" customWidth="1"/>
    <col min="5645" max="5888" width="9.140625" style="449"/>
    <col min="5889" max="5889" width="1.85546875" style="449" customWidth="1"/>
    <col min="5890" max="5890" width="3.140625" style="449" customWidth="1"/>
    <col min="5891" max="5891" width="33.28515625" style="449" customWidth="1"/>
    <col min="5892" max="5896" width="10.42578125" style="449" customWidth="1"/>
    <col min="5897" max="5897" width="12.140625" style="449" customWidth="1"/>
    <col min="5898" max="5898" width="14.28515625" style="449" customWidth="1"/>
    <col min="5899" max="5899" width="1.85546875" style="449" customWidth="1"/>
    <col min="5900" max="5900" width="12.7109375" style="449" bestFit="1" customWidth="1"/>
    <col min="5901" max="6144" width="9.140625" style="449"/>
    <col min="6145" max="6145" width="1.85546875" style="449" customWidth="1"/>
    <col min="6146" max="6146" width="3.140625" style="449" customWidth="1"/>
    <col min="6147" max="6147" width="33.28515625" style="449" customWidth="1"/>
    <col min="6148" max="6152" width="10.42578125" style="449" customWidth="1"/>
    <col min="6153" max="6153" width="12.140625" style="449" customWidth="1"/>
    <col min="6154" max="6154" width="14.28515625" style="449" customWidth="1"/>
    <col min="6155" max="6155" width="1.85546875" style="449" customWidth="1"/>
    <col min="6156" max="6156" width="12.7109375" style="449" bestFit="1" customWidth="1"/>
    <col min="6157" max="6400" width="9.140625" style="449"/>
    <col min="6401" max="6401" width="1.85546875" style="449" customWidth="1"/>
    <col min="6402" max="6402" width="3.140625" style="449" customWidth="1"/>
    <col min="6403" max="6403" width="33.28515625" style="449" customWidth="1"/>
    <col min="6404" max="6408" width="10.42578125" style="449" customWidth="1"/>
    <col min="6409" max="6409" width="12.140625" style="449" customWidth="1"/>
    <col min="6410" max="6410" width="14.28515625" style="449" customWidth="1"/>
    <col min="6411" max="6411" width="1.85546875" style="449" customWidth="1"/>
    <col min="6412" max="6412" width="12.7109375" style="449" bestFit="1" customWidth="1"/>
    <col min="6413" max="6656" width="9.140625" style="449"/>
    <col min="6657" max="6657" width="1.85546875" style="449" customWidth="1"/>
    <col min="6658" max="6658" width="3.140625" style="449" customWidth="1"/>
    <col min="6659" max="6659" width="33.28515625" style="449" customWidth="1"/>
    <col min="6660" max="6664" width="10.42578125" style="449" customWidth="1"/>
    <col min="6665" max="6665" width="12.140625" style="449" customWidth="1"/>
    <col min="6666" max="6666" width="14.28515625" style="449" customWidth="1"/>
    <col min="6667" max="6667" width="1.85546875" style="449" customWidth="1"/>
    <col min="6668" max="6668" width="12.7109375" style="449" bestFit="1" customWidth="1"/>
    <col min="6669" max="6912" width="9.140625" style="449"/>
    <col min="6913" max="6913" width="1.85546875" style="449" customWidth="1"/>
    <col min="6914" max="6914" width="3.140625" style="449" customWidth="1"/>
    <col min="6915" max="6915" width="33.28515625" style="449" customWidth="1"/>
    <col min="6916" max="6920" width="10.42578125" style="449" customWidth="1"/>
    <col min="6921" max="6921" width="12.140625" style="449" customWidth="1"/>
    <col min="6922" max="6922" width="14.28515625" style="449" customWidth="1"/>
    <col min="6923" max="6923" width="1.85546875" style="449" customWidth="1"/>
    <col min="6924" max="6924" width="12.7109375" style="449" bestFit="1" customWidth="1"/>
    <col min="6925" max="7168" width="9.140625" style="449"/>
    <col min="7169" max="7169" width="1.85546875" style="449" customWidth="1"/>
    <col min="7170" max="7170" width="3.140625" style="449" customWidth="1"/>
    <col min="7171" max="7171" width="33.28515625" style="449" customWidth="1"/>
    <col min="7172" max="7176" width="10.42578125" style="449" customWidth="1"/>
    <col min="7177" max="7177" width="12.140625" style="449" customWidth="1"/>
    <col min="7178" max="7178" width="14.28515625" style="449" customWidth="1"/>
    <col min="7179" max="7179" width="1.85546875" style="449" customWidth="1"/>
    <col min="7180" max="7180" width="12.7109375" style="449" bestFit="1" customWidth="1"/>
    <col min="7181" max="7424" width="9.140625" style="449"/>
    <col min="7425" max="7425" width="1.85546875" style="449" customWidth="1"/>
    <col min="7426" max="7426" width="3.140625" style="449" customWidth="1"/>
    <col min="7427" max="7427" width="33.28515625" style="449" customWidth="1"/>
    <col min="7428" max="7432" width="10.42578125" style="449" customWidth="1"/>
    <col min="7433" max="7433" width="12.140625" style="449" customWidth="1"/>
    <col min="7434" max="7434" width="14.28515625" style="449" customWidth="1"/>
    <col min="7435" max="7435" width="1.85546875" style="449" customWidth="1"/>
    <col min="7436" max="7436" width="12.7109375" style="449" bestFit="1" customWidth="1"/>
    <col min="7437" max="7680" width="9.140625" style="449"/>
    <col min="7681" max="7681" width="1.85546875" style="449" customWidth="1"/>
    <col min="7682" max="7682" width="3.140625" style="449" customWidth="1"/>
    <col min="7683" max="7683" width="33.28515625" style="449" customWidth="1"/>
    <col min="7684" max="7688" width="10.42578125" style="449" customWidth="1"/>
    <col min="7689" max="7689" width="12.140625" style="449" customWidth="1"/>
    <col min="7690" max="7690" width="14.28515625" style="449" customWidth="1"/>
    <col min="7691" max="7691" width="1.85546875" style="449" customWidth="1"/>
    <col min="7692" max="7692" width="12.7109375" style="449" bestFit="1" customWidth="1"/>
    <col min="7693" max="7936" width="9.140625" style="449"/>
    <col min="7937" max="7937" width="1.85546875" style="449" customWidth="1"/>
    <col min="7938" max="7938" width="3.140625" style="449" customWidth="1"/>
    <col min="7939" max="7939" width="33.28515625" style="449" customWidth="1"/>
    <col min="7940" max="7944" width="10.42578125" style="449" customWidth="1"/>
    <col min="7945" max="7945" width="12.140625" style="449" customWidth="1"/>
    <col min="7946" max="7946" width="14.28515625" style="449" customWidth="1"/>
    <col min="7947" max="7947" width="1.85546875" style="449" customWidth="1"/>
    <col min="7948" max="7948" width="12.7109375" style="449" bestFit="1" customWidth="1"/>
    <col min="7949" max="8192" width="9.140625" style="449"/>
    <col min="8193" max="8193" width="1.85546875" style="449" customWidth="1"/>
    <col min="8194" max="8194" width="3.140625" style="449" customWidth="1"/>
    <col min="8195" max="8195" width="33.28515625" style="449" customWidth="1"/>
    <col min="8196" max="8200" width="10.42578125" style="449" customWidth="1"/>
    <col min="8201" max="8201" width="12.140625" style="449" customWidth="1"/>
    <col min="8202" max="8202" width="14.28515625" style="449" customWidth="1"/>
    <col min="8203" max="8203" width="1.85546875" style="449" customWidth="1"/>
    <col min="8204" max="8204" width="12.7109375" style="449" bestFit="1" customWidth="1"/>
    <col min="8205" max="8448" width="9.140625" style="449"/>
    <col min="8449" max="8449" width="1.85546875" style="449" customWidth="1"/>
    <col min="8450" max="8450" width="3.140625" style="449" customWidth="1"/>
    <col min="8451" max="8451" width="33.28515625" style="449" customWidth="1"/>
    <col min="8452" max="8456" width="10.42578125" style="449" customWidth="1"/>
    <col min="8457" max="8457" width="12.140625" style="449" customWidth="1"/>
    <col min="8458" max="8458" width="14.28515625" style="449" customWidth="1"/>
    <col min="8459" max="8459" width="1.85546875" style="449" customWidth="1"/>
    <col min="8460" max="8460" width="12.7109375" style="449" bestFit="1" customWidth="1"/>
    <col min="8461" max="8704" width="9.140625" style="449"/>
    <col min="8705" max="8705" width="1.85546875" style="449" customWidth="1"/>
    <col min="8706" max="8706" width="3.140625" style="449" customWidth="1"/>
    <col min="8707" max="8707" width="33.28515625" style="449" customWidth="1"/>
    <col min="8708" max="8712" width="10.42578125" style="449" customWidth="1"/>
    <col min="8713" max="8713" width="12.140625" style="449" customWidth="1"/>
    <col min="8714" max="8714" width="14.28515625" style="449" customWidth="1"/>
    <col min="8715" max="8715" width="1.85546875" style="449" customWidth="1"/>
    <col min="8716" max="8716" width="12.7109375" style="449" bestFit="1" customWidth="1"/>
    <col min="8717" max="8960" width="9.140625" style="449"/>
    <col min="8961" max="8961" width="1.85546875" style="449" customWidth="1"/>
    <col min="8962" max="8962" width="3.140625" style="449" customWidth="1"/>
    <col min="8963" max="8963" width="33.28515625" style="449" customWidth="1"/>
    <col min="8964" max="8968" width="10.42578125" style="449" customWidth="1"/>
    <col min="8969" max="8969" width="12.140625" style="449" customWidth="1"/>
    <col min="8970" max="8970" width="14.28515625" style="449" customWidth="1"/>
    <col min="8971" max="8971" width="1.85546875" style="449" customWidth="1"/>
    <col min="8972" max="8972" width="12.7109375" style="449" bestFit="1" customWidth="1"/>
    <col min="8973" max="9216" width="9.140625" style="449"/>
    <col min="9217" max="9217" width="1.85546875" style="449" customWidth="1"/>
    <col min="9218" max="9218" width="3.140625" style="449" customWidth="1"/>
    <col min="9219" max="9219" width="33.28515625" style="449" customWidth="1"/>
    <col min="9220" max="9224" width="10.42578125" style="449" customWidth="1"/>
    <col min="9225" max="9225" width="12.140625" style="449" customWidth="1"/>
    <col min="9226" max="9226" width="14.28515625" style="449" customWidth="1"/>
    <col min="9227" max="9227" width="1.85546875" style="449" customWidth="1"/>
    <col min="9228" max="9228" width="12.7109375" style="449" bestFit="1" customWidth="1"/>
    <col min="9229" max="9472" width="9.140625" style="449"/>
    <col min="9473" max="9473" width="1.85546875" style="449" customWidth="1"/>
    <col min="9474" max="9474" width="3.140625" style="449" customWidth="1"/>
    <col min="9475" max="9475" width="33.28515625" style="449" customWidth="1"/>
    <col min="9476" max="9480" width="10.42578125" style="449" customWidth="1"/>
    <col min="9481" max="9481" width="12.140625" style="449" customWidth="1"/>
    <col min="9482" max="9482" width="14.28515625" style="449" customWidth="1"/>
    <col min="9483" max="9483" width="1.85546875" style="449" customWidth="1"/>
    <col min="9484" max="9484" width="12.7109375" style="449" bestFit="1" customWidth="1"/>
    <col min="9485" max="9728" width="9.140625" style="449"/>
    <col min="9729" max="9729" width="1.85546875" style="449" customWidth="1"/>
    <col min="9730" max="9730" width="3.140625" style="449" customWidth="1"/>
    <col min="9731" max="9731" width="33.28515625" style="449" customWidth="1"/>
    <col min="9732" max="9736" width="10.42578125" style="449" customWidth="1"/>
    <col min="9737" max="9737" width="12.140625" style="449" customWidth="1"/>
    <col min="9738" max="9738" width="14.28515625" style="449" customWidth="1"/>
    <col min="9739" max="9739" width="1.85546875" style="449" customWidth="1"/>
    <col min="9740" max="9740" width="12.7109375" style="449" bestFit="1" customWidth="1"/>
    <col min="9741" max="9984" width="9.140625" style="449"/>
    <col min="9985" max="9985" width="1.85546875" style="449" customWidth="1"/>
    <col min="9986" max="9986" width="3.140625" style="449" customWidth="1"/>
    <col min="9987" max="9987" width="33.28515625" style="449" customWidth="1"/>
    <col min="9988" max="9992" width="10.42578125" style="449" customWidth="1"/>
    <col min="9993" max="9993" width="12.140625" style="449" customWidth="1"/>
    <col min="9994" max="9994" width="14.28515625" style="449" customWidth="1"/>
    <col min="9995" max="9995" width="1.85546875" style="449" customWidth="1"/>
    <col min="9996" max="9996" width="12.7109375" style="449" bestFit="1" customWidth="1"/>
    <col min="9997" max="10240" width="9.140625" style="449"/>
    <col min="10241" max="10241" width="1.85546875" style="449" customWidth="1"/>
    <col min="10242" max="10242" width="3.140625" style="449" customWidth="1"/>
    <col min="10243" max="10243" width="33.28515625" style="449" customWidth="1"/>
    <col min="10244" max="10248" width="10.42578125" style="449" customWidth="1"/>
    <col min="10249" max="10249" width="12.140625" style="449" customWidth="1"/>
    <col min="10250" max="10250" width="14.28515625" style="449" customWidth="1"/>
    <col min="10251" max="10251" width="1.85546875" style="449" customWidth="1"/>
    <col min="10252" max="10252" width="12.7109375" style="449" bestFit="1" customWidth="1"/>
    <col min="10253" max="10496" width="9.140625" style="449"/>
    <col min="10497" max="10497" width="1.85546875" style="449" customWidth="1"/>
    <col min="10498" max="10498" width="3.140625" style="449" customWidth="1"/>
    <col min="10499" max="10499" width="33.28515625" style="449" customWidth="1"/>
    <col min="10500" max="10504" width="10.42578125" style="449" customWidth="1"/>
    <col min="10505" max="10505" width="12.140625" style="449" customWidth="1"/>
    <col min="10506" max="10506" width="14.28515625" style="449" customWidth="1"/>
    <col min="10507" max="10507" width="1.85546875" style="449" customWidth="1"/>
    <col min="10508" max="10508" width="12.7109375" style="449" bestFit="1" customWidth="1"/>
    <col min="10509" max="10752" width="9.140625" style="449"/>
    <col min="10753" max="10753" width="1.85546875" style="449" customWidth="1"/>
    <col min="10754" max="10754" width="3.140625" style="449" customWidth="1"/>
    <col min="10755" max="10755" width="33.28515625" style="449" customWidth="1"/>
    <col min="10756" max="10760" width="10.42578125" style="449" customWidth="1"/>
    <col min="10761" max="10761" width="12.140625" style="449" customWidth="1"/>
    <col min="10762" max="10762" width="14.28515625" style="449" customWidth="1"/>
    <col min="10763" max="10763" width="1.85546875" style="449" customWidth="1"/>
    <col min="10764" max="10764" width="12.7109375" style="449" bestFit="1" customWidth="1"/>
    <col min="10765" max="11008" width="9.140625" style="449"/>
    <col min="11009" max="11009" width="1.85546875" style="449" customWidth="1"/>
    <col min="11010" max="11010" width="3.140625" style="449" customWidth="1"/>
    <col min="11011" max="11011" width="33.28515625" style="449" customWidth="1"/>
    <col min="11012" max="11016" width="10.42578125" style="449" customWidth="1"/>
    <col min="11017" max="11017" width="12.140625" style="449" customWidth="1"/>
    <col min="11018" max="11018" width="14.28515625" style="449" customWidth="1"/>
    <col min="11019" max="11019" width="1.85546875" style="449" customWidth="1"/>
    <col min="11020" max="11020" width="12.7109375" style="449" bestFit="1" customWidth="1"/>
    <col min="11021" max="11264" width="9.140625" style="449"/>
    <col min="11265" max="11265" width="1.85546875" style="449" customWidth="1"/>
    <col min="11266" max="11266" width="3.140625" style="449" customWidth="1"/>
    <col min="11267" max="11267" width="33.28515625" style="449" customWidth="1"/>
    <col min="11268" max="11272" width="10.42578125" style="449" customWidth="1"/>
    <col min="11273" max="11273" width="12.140625" style="449" customWidth="1"/>
    <col min="11274" max="11274" width="14.28515625" style="449" customWidth="1"/>
    <col min="11275" max="11275" width="1.85546875" style="449" customWidth="1"/>
    <col min="11276" max="11276" width="12.7109375" style="449" bestFit="1" customWidth="1"/>
    <col min="11277" max="11520" width="9.140625" style="449"/>
    <col min="11521" max="11521" width="1.85546875" style="449" customWidth="1"/>
    <col min="11522" max="11522" width="3.140625" style="449" customWidth="1"/>
    <col min="11523" max="11523" width="33.28515625" style="449" customWidth="1"/>
    <col min="11524" max="11528" width="10.42578125" style="449" customWidth="1"/>
    <col min="11529" max="11529" width="12.140625" style="449" customWidth="1"/>
    <col min="11530" max="11530" width="14.28515625" style="449" customWidth="1"/>
    <col min="11531" max="11531" width="1.85546875" style="449" customWidth="1"/>
    <col min="11532" max="11532" width="12.7109375" style="449" bestFit="1" customWidth="1"/>
    <col min="11533" max="11776" width="9.140625" style="449"/>
    <col min="11777" max="11777" width="1.85546875" style="449" customWidth="1"/>
    <col min="11778" max="11778" width="3.140625" style="449" customWidth="1"/>
    <col min="11779" max="11779" width="33.28515625" style="449" customWidth="1"/>
    <col min="11780" max="11784" width="10.42578125" style="449" customWidth="1"/>
    <col min="11785" max="11785" width="12.140625" style="449" customWidth="1"/>
    <col min="11786" max="11786" width="14.28515625" style="449" customWidth="1"/>
    <col min="11787" max="11787" width="1.85546875" style="449" customWidth="1"/>
    <col min="11788" max="11788" width="12.7109375" style="449" bestFit="1" customWidth="1"/>
    <col min="11789" max="12032" width="9.140625" style="449"/>
    <col min="12033" max="12033" width="1.85546875" style="449" customWidth="1"/>
    <col min="12034" max="12034" width="3.140625" style="449" customWidth="1"/>
    <col min="12035" max="12035" width="33.28515625" style="449" customWidth="1"/>
    <col min="12036" max="12040" width="10.42578125" style="449" customWidth="1"/>
    <col min="12041" max="12041" width="12.140625" style="449" customWidth="1"/>
    <col min="12042" max="12042" width="14.28515625" style="449" customWidth="1"/>
    <col min="12043" max="12043" width="1.85546875" style="449" customWidth="1"/>
    <col min="12044" max="12044" width="12.7109375" style="449" bestFit="1" customWidth="1"/>
    <col min="12045" max="12288" width="9.140625" style="449"/>
    <col min="12289" max="12289" width="1.85546875" style="449" customWidth="1"/>
    <col min="12290" max="12290" width="3.140625" style="449" customWidth="1"/>
    <col min="12291" max="12291" width="33.28515625" style="449" customWidth="1"/>
    <col min="12292" max="12296" width="10.42578125" style="449" customWidth="1"/>
    <col min="12297" max="12297" width="12.140625" style="449" customWidth="1"/>
    <col min="12298" max="12298" width="14.28515625" style="449" customWidth="1"/>
    <col min="12299" max="12299" width="1.85546875" style="449" customWidth="1"/>
    <col min="12300" max="12300" width="12.7109375" style="449" bestFit="1" customWidth="1"/>
    <col min="12301" max="12544" width="9.140625" style="449"/>
    <col min="12545" max="12545" width="1.85546875" style="449" customWidth="1"/>
    <col min="12546" max="12546" width="3.140625" style="449" customWidth="1"/>
    <col min="12547" max="12547" width="33.28515625" style="449" customWidth="1"/>
    <col min="12548" max="12552" width="10.42578125" style="449" customWidth="1"/>
    <col min="12553" max="12553" width="12.140625" style="449" customWidth="1"/>
    <col min="12554" max="12554" width="14.28515625" style="449" customWidth="1"/>
    <col min="12555" max="12555" width="1.85546875" style="449" customWidth="1"/>
    <col min="12556" max="12556" width="12.7109375" style="449" bestFit="1" customWidth="1"/>
    <col min="12557" max="12800" width="9.140625" style="449"/>
    <col min="12801" max="12801" width="1.85546875" style="449" customWidth="1"/>
    <col min="12802" max="12802" width="3.140625" style="449" customWidth="1"/>
    <col min="12803" max="12803" width="33.28515625" style="449" customWidth="1"/>
    <col min="12804" max="12808" width="10.42578125" style="449" customWidth="1"/>
    <col min="12809" max="12809" width="12.140625" style="449" customWidth="1"/>
    <col min="12810" max="12810" width="14.28515625" style="449" customWidth="1"/>
    <col min="12811" max="12811" width="1.85546875" style="449" customWidth="1"/>
    <col min="12812" max="12812" width="12.7109375" style="449" bestFit="1" customWidth="1"/>
    <col min="12813" max="13056" width="9.140625" style="449"/>
    <col min="13057" max="13057" width="1.85546875" style="449" customWidth="1"/>
    <col min="13058" max="13058" width="3.140625" style="449" customWidth="1"/>
    <col min="13059" max="13059" width="33.28515625" style="449" customWidth="1"/>
    <col min="13060" max="13064" width="10.42578125" style="449" customWidth="1"/>
    <col min="13065" max="13065" width="12.140625" style="449" customWidth="1"/>
    <col min="13066" max="13066" width="14.28515625" style="449" customWidth="1"/>
    <col min="13067" max="13067" width="1.85546875" style="449" customWidth="1"/>
    <col min="13068" max="13068" width="12.7109375" style="449" bestFit="1" customWidth="1"/>
    <col min="13069" max="13312" width="9.140625" style="449"/>
    <col min="13313" max="13313" width="1.85546875" style="449" customWidth="1"/>
    <col min="13314" max="13314" width="3.140625" style="449" customWidth="1"/>
    <col min="13315" max="13315" width="33.28515625" style="449" customWidth="1"/>
    <col min="13316" max="13320" width="10.42578125" style="449" customWidth="1"/>
    <col min="13321" max="13321" width="12.140625" style="449" customWidth="1"/>
    <col min="13322" max="13322" width="14.28515625" style="449" customWidth="1"/>
    <col min="13323" max="13323" width="1.85546875" style="449" customWidth="1"/>
    <col min="13324" max="13324" width="12.7109375" style="449" bestFit="1" customWidth="1"/>
    <col min="13325" max="13568" width="9.140625" style="449"/>
    <col min="13569" max="13569" width="1.85546875" style="449" customWidth="1"/>
    <col min="13570" max="13570" width="3.140625" style="449" customWidth="1"/>
    <col min="13571" max="13571" width="33.28515625" style="449" customWidth="1"/>
    <col min="13572" max="13576" width="10.42578125" style="449" customWidth="1"/>
    <col min="13577" max="13577" width="12.140625" style="449" customWidth="1"/>
    <col min="13578" max="13578" width="14.28515625" style="449" customWidth="1"/>
    <col min="13579" max="13579" width="1.85546875" style="449" customWidth="1"/>
    <col min="13580" max="13580" width="12.7109375" style="449" bestFit="1" customWidth="1"/>
    <col min="13581" max="13824" width="9.140625" style="449"/>
    <col min="13825" max="13825" width="1.85546875" style="449" customWidth="1"/>
    <col min="13826" max="13826" width="3.140625" style="449" customWidth="1"/>
    <col min="13827" max="13827" width="33.28515625" style="449" customWidth="1"/>
    <col min="13828" max="13832" width="10.42578125" style="449" customWidth="1"/>
    <col min="13833" max="13833" width="12.140625" style="449" customWidth="1"/>
    <col min="13834" max="13834" width="14.28515625" style="449" customWidth="1"/>
    <col min="13835" max="13835" width="1.85546875" style="449" customWidth="1"/>
    <col min="13836" max="13836" width="12.7109375" style="449" bestFit="1" customWidth="1"/>
    <col min="13837" max="14080" width="9.140625" style="449"/>
    <col min="14081" max="14081" width="1.85546875" style="449" customWidth="1"/>
    <col min="14082" max="14082" width="3.140625" style="449" customWidth="1"/>
    <col min="14083" max="14083" width="33.28515625" style="449" customWidth="1"/>
    <col min="14084" max="14088" width="10.42578125" style="449" customWidth="1"/>
    <col min="14089" max="14089" width="12.140625" style="449" customWidth="1"/>
    <col min="14090" max="14090" width="14.28515625" style="449" customWidth="1"/>
    <col min="14091" max="14091" width="1.85546875" style="449" customWidth="1"/>
    <col min="14092" max="14092" width="12.7109375" style="449" bestFit="1" customWidth="1"/>
    <col min="14093" max="14336" width="9.140625" style="449"/>
    <col min="14337" max="14337" width="1.85546875" style="449" customWidth="1"/>
    <col min="14338" max="14338" width="3.140625" style="449" customWidth="1"/>
    <col min="14339" max="14339" width="33.28515625" style="449" customWidth="1"/>
    <col min="14340" max="14344" width="10.42578125" style="449" customWidth="1"/>
    <col min="14345" max="14345" width="12.140625" style="449" customWidth="1"/>
    <col min="14346" max="14346" width="14.28515625" style="449" customWidth="1"/>
    <col min="14347" max="14347" width="1.85546875" style="449" customWidth="1"/>
    <col min="14348" max="14348" width="12.7109375" style="449" bestFit="1" customWidth="1"/>
    <col min="14349" max="14592" width="9.140625" style="449"/>
    <col min="14593" max="14593" width="1.85546875" style="449" customWidth="1"/>
    <col min="14594" max="14594" width="3.140625" style="449" customWidth="1"/>
    <col min="14595" max="14595" width="33.28515625" style="449" customWidth="1"/>
    <col min="14596" max="14600" width="10.42578125" style="449" customWidth="1"/>
    <col min="14601" max="14601" width="12.140625" style="449" customWidth="1"/>
    <col min="14602" max="14602" width="14.28515625" style="449" customWidth="1"/>
    <col min="14603" max="14603" width="1.85546875" style="449" customWidth="1"/>
    <col min="14604" max="14604" width="12.7109375" style="449" bestFit="1" customWidth="1"/>
    <col min="14605" max="14848" width="9.140625" style="449"/>
    <col min="14849" max="14849" width="1.85546875" style="449" customWidth="1"/>
    <col min="14850" max="14850" width="3.140625" style="449" customWidth="1"/>
    <col min="14851" max="14851" width="33.28515625" style="449" customWidth="1"/>
    <col min="14852" max="14856" width="10.42578125" style="449" customWidth="1"/>
    <col min="14857" max="14857" width="12.140625" style="449" customWidth="1"/>
    <col min="14858" max="14858" width="14.28515625" style="449" customWidth="1"/>
    <col min="14859" max="14859" width="1.85546875" style="449" customWidth="1"/>
    <col min="14860" max="14860" width="12.7109375" style="449" bestFit="1" customWidth="1"/>
    <col min="14861" max="15104" width="9.140625" style="449"/>
    <col min="15105" max="15105" width="1.85546875" style="449" customWidth="1"/>
    <col min="15106" max="15106" width="3.140625" style="449" customWidth="1"/>
    <col min="15107" max="15107" width="33.28515625" style="449" customWidth="1"/>
    <col min="15108" max="15112" width="10.42578125" style="449" customWidth="1"/>
    <col min="15113" max="15113" width="12.140625" style="449" customWidth="1"/>
    <col min="15114" max="15114" width="14.28515625" style="449" customWidth="1"/>
    <col min="15115" max="15115" width="1.85546875" style="449" customWidth="1"/>
    <col min="15116" max="15116" width="12.7109375" style="449" bestFit="1" customWidth="1"/>
    <col min="15117" max="15360" width="9.140625" style="449"/>
    <col min="15361" max="15361" width="1.85546875" style="449" customWidth="1"/>
    <col min="15362" max="15362" width="3.140625" style="449" customWidth="1"/>
    <col min="15363" max="15363" width="33.28515625" style="449" customWidth="1"/>
    <col min="15364" max="15368" width="10.42578125" style="449" customWidth="1"/>
    <col min="15369" max="15369" width="12.140625" style="449" customWidth="1"/>
    <col min="15370" max="15370" width="14.28515625" style="449" customWidth="1"/>
    <col min="15371" max="15371" width="1.85546875" style="449" customWidth="1"/>
    <col min="15372" max="15372" width="12.7109375" style="449" bestFit="1" customWidth="1"/>
    <col min="15373" max="15616" width="9.140625" style="449"/>
    <col min="15617" max="15617" width="1.85546875" style="449" customWidth="1"/>
    <col min="15618" max="15618" width="3.140625" style="449" customWidth="1"/>
    <col min="15619" max="15619" width="33.28515625" style="449" customWidth="1"/>
    <col min="15620" max="15624" width="10.42578125" style="449" customWidth="1"/>
    <col min="15625" max="15625" width="12.140625" style="449" customWidth="1"/>
    <col min="15626" max="15626" width="14.28515625" style="449" customWidth="1"/>
    <col min="15627" max="15627" width="1.85546875" style="449" customWidth="1"/>
    <col min="15628" max="15628" width="12.7109375" style="449" bestFit="1" customWidth="1"/>
    <col min="15629" max="15872" width="9.140625" style="449"/>
    <col min="15873" max="15873" width="1.85546875" style="449" customWidth="1"/>
    <col min="15874" max="15874" width="3.140625" style="449" customWidth="1"/>
    <col min="15875" max="15875" width="33.28515625" style="449" customWidth="1"/>
    <col min="15876" max="15880" width="10.42578125" style="449" customWidth="1"/>
    <col min="15881" max="15881" width="12.140625" style="449" customWidth="1"/>
    <col min="15882" max="15882" width="14.28515625" style="449" customWidth="1"/>
    <col min="15883" max="15883" width="1.85546875" style="449" customWidth="1"/>
    <col min="15884" max="15884" width="12.7109375" style="449" bestFit="1" customWidth="1"/>
    <col min="15885" max="16128" width="9.140625" style="449"/>
    <col min="16129" max="16129" width="1.85546875" style="449" customWidth="1"/>
    <col min="16130" max="16130" width="3.140625" style="449" customWidth="1"/>
    <col min="16131" max="16131" width="33.28515625" style="449" customWidth="1"/>
    <col min="16132" max="16136" width="10.42578125" style="449" customWidth="1"/>
    <col min="16137" max="16137" width="12.140625" style="449" customWidth="1"/>
    <col min="16138" max="16138" width="14.28515625" style="449" customWidth="1"/>
    <col min="16139" max="16139" width="1.85546875" style="449" customWidth="1"/>
    <col min="16140" max="16140" width="12.7109375" style="449" bestFit="1" customWidth="1"/>
    <col min="16141" max="16384" width="9.140625" style="449"/>
  </cols>
  <sheetData>
    <row r="1" spans="2:12">
      <c r="B1" s="545"/>
      <c r="C1" s="546"/>
      <c r="D1" s="547"/>
      <c r="E1" s="547"/>
      <c r="F1" s="547"/>
      <c r="G1" s="547"/>
      <c r="H1" s="547"/>
      <c r="I1" s="547"/>
      <c r="J1" s="548" t="s">
        <v>1417</v>
      </c>
    </row>
    <row r="2" spans="2:12" s="451" customFormat="1" ht="19.5">
      <c r="B2" s="758" t="s">
        <v>1418</v>
      </c>
      <c r="C2" s="758"/>
      <c r="D2" s="758"/>
      <c r="E2" s="758"/>
      <c r="F2" s="758"/>
      <c r="G2" s="758"/>
      <c r="H2" s="758"/>
      <c r="I2" s="758"/>
      <c r="J2" s="758"/>
      <c r="K2" s="452"/>
      <c r="L2" s="452"/>
    </row>
    <row r="3" spans="2:12" s="549" customFormat="1">
      <c r="C3" s="550"/>
      <c r="D3" s="551"/>
      <c r="E3" s="551"/>
      <c r="F3" s="551"/>
      <c r="G3" s="551"/>
      <c r="H3" s="551"/>
      <c r="I3" s="551"/>
      <c r="J3" s="552" t="s">
        <v>1419</v>
      </c>
      <c r="K3" s="553"/>
      <c r="L3" s="553"/>
    </row>
    <row r="4" spans="2:12" s="549" customFormat="1">
      <c r="B4" s="410"/>
      <c r="C4" s="554" t="s">
        <v>1420</v>
      </c>
      <c r="D4" s="419" t="s">
        <v>1421</v>
      </c>
      <c r="E4" s="419" t="s">
        <v>1421</v>
      </c>
      <c r="F4" s="419" t="s">
        <v>1421</v>
      </c>
      <c r="G4" s="419" t="s">
        <v>1421</v>
      </c>
      <c r="H4" s="419" t="s">
        <v>1421</v>
      </c>
      <c r="I4" s="555" t="s">
        <v>1422</v>
      </c>
      <c r="J4" s="556" t="s">
        <v>1423</v>
      </c>
      <c r="K4" s="553"/>
      <c r="L4" s="553"/>
    </row>
    <row r="5" spans="2:12">
      <c r="B5" s="557" t="s">
        <v>1424</v>
      </c>
      <c r="C5" s="558"/>
      <c r="D5" s="559"/>
      <c r="E5" s="559"/>
      <c r="F5" s="559"/>
      <c r="G5" s="559"/>
      <c r="H5" s="559"/>
      <c r="I5" s="559"/>
      <c r="J5" s="560"/>
    </row>
    <row r="6" spans="2:12" ht="13.5">
      <c r="B6" s="561"/>
      <c r="C6" s="562" t="s">
        <v>1425</v>
      </c>
      <c r="D6" s="563">
        <f>SUM(D7:D40)</f>
        <v>0</v>
      </c>
      <c r="E6" s="563">
        <f>SUM(E7:E40)</f>
        <v>0</v>
      </c>
      <c r="F6" s="563">
        <f>SUM(F7:F40)</f>
        <v>0</v>
      </c>
      <c r="G6" s="563">
        <f>SUM(G7:G40)</f>
        <v>0</v>
      </c>
      <c r="H6" s="563">
        <f>SUM(H7:H40)</f>
        <v>0</v>
      </c>
      <c r="I6" s="563">
        <f>SUM(D6:H6)</f>
        <v>0</v>
      </c>
      <c r="J6" s="564"/>
    </row>
    <row r="7" spans="2:12" ht="13.5">
      <c r="B7" s="561"/>
      <c r="C7" s="565" t="s">
        <v>1426</v>
      </c>
      <c r="D7" s="566"/>
      <c r="E7" s="566"/>
      <c r="F7" s="566"/>
      <c r="G7" s="566"/>
      <c r="H7" s="566"/>
      <c r="I7" s="567">
        <f>SUM(D7:H7)</f>
        <v>0</v>
      </c>
      <c r="J7" s="568"/>
    </row>
    <row r="8" spans="2:12" ht="13.5">
      <c r="B8" s="561"/>
      <c r="C8" s="569" t="s">
        <v>1427</v>
      </c>
      <c r="D8" s="570"/>
      <c r="E8" s="570"/>
      <c r="F8" s="570"/>
      <c r="G8" s="570"/>
      <c r="H8" s="570"/>
      <c r="I8" s="571">
        <f>SUM(D8:H8)</f>
        <v>0</v>
      </c>
      <c r="J8" s="572"/>
    </row>
    <row r="9" spans="2:12" ht="13.5">
      <c r="B9" s="561"/>
      <c r="C9" s="569" t="s">
        <v>846</v>
      </c>
      <c r="D9" s="570"/>
      <c r="E9" s="570"/>
      <c r="F9" s="570"/>
      <c r="G9" s="570"/>
      <c r="H9" s="570"/>
      <c r="I9" s="571">
        <f t="shared" ref="I9:I39" si="0">SUM(D9:H9)</f>
        <v>0</v>
      </c>
      <c r="J9" s="572"/>
    </row>
    <row r="10" spans="2:12" ht="13.5">
      <c r="B10" s="561"/>
      <c r="C10" s="569" t="s">
        <v>854</v>
      </c>
      <c r="D10" s="570"/>
      <c r="E10" s="570"/>
      <c r="F10" s="570"/>
      <c r="G10" s="570"/>
      <c r="H10" s="570"/>
      <c r="I10" s="571">
        <f t="shared" si="0"/>
        <v>0</v>
      </c>
      <c r="J10" s="572"/>
    </row>
    <row r="11" spans="2:12" ht="13.5">
      <c r="B11" s="561"/>
      <c r="C11" s="569" t="s">
        <v>1428</v>
      </c>
      <c r="D11" s="570"/>
      <c r="E11" s="570"/>
      <c r="F11" s="570"/>
      <c r="G11" s="570"/>
      <c r="H11" s="570"/>
      <c r="I11" s="571">
        <f t="shared" si="0"/>
        <v>0</v>
      </c>
      <c r="J11" s="572"/>
    </row>
    <row r="12" spans="2:12" ht="13.5">
      <c r="B12" s="561"/>
      <c r="C12" s="569" t="s">
        <v>1429</v>
      </c>
      <c r="D12" s="570"/>
      <c r="E12" s="570"/>
      <c r="F12" s="570"/>
      <c r="G12" s="570"/>
      <c r="H12" s="570"/>
      <c r="I12" s="571">
        <f t="shared" si="0"/>
        <v>0</v>
      </c>
      <c r="J12" s="572"/>
    </row>
    <row r="13" spans="2:12" ht="13.5">
      <c r="B13" s="561"/>
      <c r="C13" s="569" t="s">
        <v>1430</v>
      </c>
      <c r="D13" s="570"/>
      <c r="E13" s="570"/>
      <c r="F13" s="570"/>
      <c r="G13" s="570"/>
      <c r="H13" s="570"/>
      <c r="I13" s="571">
        <f t="shared" si="0"/>
        <v>0</v>
      </c>
      <c r="J13" s="572"/>
    </row>
    <row r="14" spans="2:12" ht="13.5">
      <c r="B14" s="561"/>
      <c r="C14" s="569" t="s">
        <v>1431</v>
      </c>
      <c r="D14" s="570"/>
      <c r="E14" s="570"/>
      <c r="F14" s="570"/>
      <c r="G14" s="570"/>
      <c r="H14" s="570"/>
      <c r="I14" s="571">
        <f t="shared" si="0"/>
        <v>0</v>
      </c>
      <c r="J14" s="572"/>
    </row>
    <row r="15" spans="2:12" ht="13.5">
      <c r="B15" s="561"/>
      <c r="C15" s="569" t="s">
        <v>1432</v>
      </c>
      <c r="D15" s="570"/>
      <c r="E15" s="570"/>
      <c r="F15" s="570"/>
      <c r="G15" s="570"/>
      <c r="H15" s="570"/>
      <c r="I15" s="571">
        <f t="shared" si="0"/>
        <v>0</v>
      </c>
      <c r="J15" s="572"/>
    </row>
    <row r="16" spans="2:12" ht="13.5">
      <c r="B16" s="561"/>
      <c r="C16" s="569" t="s">
        <v>1433</v>
      </c>
      <c r="D16" s="570"/>
      <c r="E16" s="570"/>
      <c r="F16" s="570"/>
      <c r="G16" s="570"/>
      <c r="H16" s="570"/>
      <c r="I16" s="571">
        <f t="shared" si="0"/>
        <v>0</v>
      </c>
      <c r="J16" s="572"/>
    </row>
    <row r="17" spans="2:10" ht="13.5">
      <c r="B17" s="561"/>
      <c r="C17" s="569" t="s">
        <v>1434</v>
      </c>
      <c r="D17" s="570"/>
      <c r="E17" s="570"/>
      <c r="F17" s="570"/>
      <c r="G17" s="570"/>
      <c r="H17" s="570"/>
      <c r="I17" s="571">
        <f t="shared" si="0"/>
        <v>0</v>
      </c>
      <c r="J17" s="572"/>
    </row>
    <row r="18" spans="2:10" ht="13.5">
      <c r="B18" s="561"/>
      <c r="C18" s="569" t="s">
        <v>1435</v>
      </c>
      <c r="D18" s="570"/>
      <c r="E18" s="570"/>
      <c r="F18" s="570"/>
      <c r="G18" s="570"/>
      <c r="H18" s="570"/>
      <c r="I18" s="571">
        <f t="shared" si="0"/>
        <v>0</v>
      </c>
      <c r="J18" s="572"/>
    </row>
    <row r="19" spans="2:10" ht="13.5">
      <c r="B19" s="561"/>
      <c r="C19" s="569" t="s">
        <v>1436</v>
      </c>
      <c r="D19" s="570"/>
      <c r="E19" s="570"/>
      <c r="F19" s="570"/>
      <c r="G19" s="570"/>
      <c r="H19" s="570"/>
      <c r="I19" s="571">
        <f t="shared" si="0"/>
        <v>0</v>
      </c>
      <c r="J19" s="572"/>
    </row>
    <row r="20" spans="2:10" ht="13.5">
      <c r="B20" s="561"/>
      <c r="C20" s="569" t="s">
        <v>1437</v>
      </c>
      <c r="D20" s="570"/>
      <c r="E20" s="570"/>
      <c r="F20" s="570"/>
      <c r="G20" s="570"/>
      <c r="H20" s="570"/>
      <c r="I20" s="571">
        <f t="shared" si="0"/>
        <v>0</v>
      </c>
      <c r="J20" s="572"/>
    </row>
    <row r="21" spans="2:10" ht="13.5">
      <c r="B21" s="561"/>
      <c r="C21" s="569" t="s">
        <v>1438</v>
      </c>
      <c r="D21" s="570"/>
      <c r="E21" s="570"/>
      <c r="F21" s="570"/>
      <c r="G21" s="570"/>
      <c r="H21" s="570"/>
      <c r="I21" s="571">
        <f t="shared" si="0"/>
        <v>0</v>
      </c>
      <c r="J21" s="572"/>
    </row>
    <row r="22" spans="2:10" ht="13.5">
      <c r="B22" s="561"/>
      <c r="C22" s="569" t="s">
        <v>1439</v>
      </c>
      <c r="D22" s="570"/>
      <c r="E22" s="570"/>
      <c r="F22" s="570"/>
      <c r="G22" s="570"/>
      <c r="H22" s="570"/>
      <c r="I22" s="571">
        <f t="shared" si="0"/>
        <v>0</v>
      </c>
      <c r="J22" s="572"/>
    </row>
    <row r="23" spans="2:10" ht="13.5">
      <c r="B23" s="561"/>
      <c r="C23" s="569" t="s">
        <v>1440</v>
      </c>
      <c r="D23" s="570"/>
      <c r="E23" s="570"/>
      <c r="F23" s="570"/>
      <c r="G23" s="570"/>
      <c r="H23" s="570"/>
      <c r="I23" s="571">
        <f t="shared" si="0"/>
        <v>0</v>
      </c>
      <c r="J23" s="572"/>
    </row>
    <row r="24" spans="2:10" ht="13.5">
      <c r="B24" s="561"/>
      <c r="C24" s="569" t="s">
        <v>1441</v>
      </c>
      <c r="D24" s="570"/>
      <c r="E24" s="570"/>
      <c r="F24" s="570"/>
      <c r="G24" s="570"/>
      <c r="H24" s="570"/>
      <c r="I24" s="571">
        <f t="shared" si="0"/>
        <v>0</v>
      </c>
      <c r="J24" s="572"/>
    </row>
    <row r="25" spans="2:10" ht="13.5">
      <c r="B25" s="561"/>
      <c r="C25" s="569" t="s">
        <v>1442</v>
      </c>
      <c r="D25" s="570"/>
      <c r="E25" s="570"/>
      <c r="F25" s="570"/>
      <c r="G25" s="570"/>
      <c r="H25" s="570"/>
      <c r="I25" s="571">
        <f t="shared" si="0"/>
        <v>0</v>
      </c>
      <c r="J25" s="572"/>
    </row>
    <row r="26" spans="2:10" ht="13.5">
      <c r="B26" s="561"/>
      <c r="C26" s="573" t="s">
        <v>1443</v>
      </c>
      <c r="D26" s="570"/>
      <c r="E26" s="570"/>
      <c r="F26" s="570"/>
      <c r="G26" s="570"/>
      <c r="H26" s="570"/>
      <c r="I26" s="571">
        <f t="shared" si="0"/>
        <v>0</v>
      </c>
      <c r="J26" s="572"/>
    </row>
    <row r="27" spans="2:10" ht="13.5">
      <c r="B27" s="561"/>
      <c r="C27" s="569" t="s">
        <v>1444</v>
      </c>
      <c r="D27" s="570"/>
      <c r="E27" s="570"/>
      <c r="F27" s="570"/>
      <c r="G27" s="570"/>
      <c r="H27" s="570"/>
      <c r="I27" s="571">
        <f t="shared" si="0"/>
        <v>0</v>
      </c>
      <c r="J27" s="572"/>
    </row>
    <row r="28" spans="2:10" ht="13.5">
      <c r="B28" s="561"/>
      <c r="C28" s="569" t="s">
        <v>1445</v>
      </c>
      <c r="D28" s="570"/>
      <c r="E28" s="570"/>
      <c r="F28" s="570"/>
      <c r="G28" s="570"/>
      <c r="H28" s="570"/>
      <c r="I28" s="571">
        <f t="shared" si="0"/>
        <v>0</v>
      </c>
      <c r="J28" s="572"/>
    </row>
    <row r="29" spans="2:10" ht="13.5">
      <c r="B29" s="561"/>
      <c r="C29" s="569" t="s">
        <v>1446</v>
      </c>
      <c r="D29" s="570"/>
      <c r="E29" s="570"/>
      <c r="F29" s="570"/>
      <c r="G29" s="570"/>
      <c r="H29" s="570"/>
      <c r="I29" s="571">
        <f t="shared" si="0"/>
        <v>0</v>
      </c>
      <c r="J29" s="572"/>
    </row>
    <row r="30" spans="2:10" ht="13.5">
      <c r="B30" s="561"/>
      <c r="C30" s="569" t="s">
        <v>1447</v>
      </c>
      <c r="D30" s="570"/>
      <c r="E30" s="570"/>
      <c r="F30" s="570"/>
      <c r="G30" s="570"/>
      <c r="H30" s="570"/>
      <c r="I30" s="571">
        <f t="shared" si="0"/>
        <v>0</v>
      </c>
      <c r="J30" s="572"/>
    </row>
    <row r="31" spans="2:10" ht="13.5">
      <c r="B31" s="561"/>
      <c r="C31" s="569" t="s">
        <v>1448</v>
      </c>
      <c r="D31" s="574"/>
      <c r="E31" s="574"/>
      <c r="F31" s="574"/>
      <c r="G31" s="574"/>
      <c r="H31" s="574"/>
      <c r="I31" s="571">
        <f t="shared" si="0"/>
        <v>0</v>
      </c>
      <c r="J31" s="575"/>
    </row>
    <row r="32" spans="2:10" ht="13.5">
      <c r="B32" s="561"/>
      <c r="C32" s="569" t="s">
        <v>1449</v>
      </c>
      <c r="D32" s="574"/>
      <c r="E32" s="574"/>
      <c r="F32" s="574"/>
      <c r="G32" s="574"/>
      <c r="H32" s="574"/>
      <c r="I32" s="571">
        <f t="shared" si="0"/>
        <v>0</v>
      </c>
      <c r="J32" s="575"/>
    </row>
    <row r="33" spans="2:10" ht="13.5">
      <c r="B33" s="561"/>
      <c r="C33" s="569" t="s">
        <v>1450</v>
      </c>
      <c r="D33" s="574"/>
      <c r="E33" s="574"/>
      <c r="F33" s="574"/>
      <c r="G33" s="574"/>
      <c r="H33" s="574"/>
      <c r="I33" s="571">
        <f t="shared" si="0"/>
        <v>0</v>
      </c>
      <c r="J33" s="575"/>
    </row>
    <row r="34" spans="2:10" ht="13.5">
      <c r="B34" s="561"/>
      <c r="C34" s="569" t="s">
        <v>1451</v>
      </c>
      <c r="D34" s="574"/>
      <c r="E34" s="574"/>
      <c r="F34" s="574"/>
      <c r="G34" s="574"/>
      <c r="H34" s="574"/>
      <c r="I34" s="571">
        <f t="shared" si="0"/>
        <v>0</v>
      </c>
      <c r="J34" s="575"/>
    </row>
    <row r="35" spans="2:10" ht="13.5">
      <c r="B35" s="561"/>
      <c r="C35" s="569" t="s">
        <v>1452</v>
      </c>
      <c r="D35" s="574"/>
      <c r="E35" s="574"/>
      <c r="F35" s="574"/>
      <c r="G35" s="574"/>
      <c r="H35" s="574"/>
      <c r="I35" s="571">
        <f t="shared" si="0"/>
        <v>0</v>
      </c>
      <c r="J35" s="575"/>
    </row>
    <row r="36" spans="2:10" ht="13.5">
      <c r="B36" s="561"/>
      <c r="C36" s="569" t="s">
        <v>1453</v>
      </c>
      <c r="D36" s="574"/>
      <c r="E36" s="574"/>
      <c r="F36" s="574"/>
      <c r="G36" s="574"/>
      <c r="H36" s="574"/>
      <c r="I36" s="571">
        <f t="shared" si="0"/>
        <v>0</v>
      </c>
      <c r="J36" s="575"/>
    </row>
    <row r="37" spans="2:10" ht="13.5">
      <c r="B37" s="561"/>
      <c r="C37" s="569" t="s">
        <v>1454</v>
      </c>
      <c r="D37" s="574"/>
      <c r="E37" s="574"/>
      <c r="F37" s="574"/>
      <c r="G37" s="574"/>
      <c r="H37" s="574"/>
      <c r="I37" s="571">
        <f t="shared" si="0"/>
        <v>0</v>
      </c>
      <c r="J37" s="575"/>
    </row>
    <row r="38" spans="2:10" ht="13.5">
      <c r="B38" s="561"/>
      <c r="C38" s="569" t="s">
        <v>1455</v>
      </c>
      <c r="D38" s="574"/>
      <c r="E38" s="574"/>
      <c r="F38" s="574"/>
      <c r="G38" s="574"/>
      <c r="H38" s="574"/>
      <c r="I38" s="571">
        <f t="shared" si="0"/>
        <v>0</v>
      </c>
      <c r="J38" s="575"/>
    </row>
    <row r="39" spans="2:10" ht="13.5">
      <c r="B39" s="561"/>
      <c r="C39" s="569" t="s">
        <v>1456</v>
      </c>
      <c r="D39" s="574"/>
      <c r="E39" s="574"/>
      <c r="F39" s="574"/>
      <c r="G39" s="574"/>
      <c r="H39" s="574"/>
      <c r="I39" s="571">
        <f t="shared" si="0"/>
        <v>0</v>
      </c>
      <c r="J39" s="575"/>
    </row>
    <row r="40" spans="2:10" ht="13.5">
      <c r="B40" s="561"/>
      <c r="C40" s="576" t="s">
        <v>1457</v>
      </c>
      <c r="D40" s="577"/>
      <c r="E40" s="577"/>
      <c r="F40" s="577"/>
      <c r="G40" s="577"/>
      <c r="H40" s="577"/>
      <c r="I40" s="578">
        <f>SUM(D40:H40)</f>
        <v>0</v>
      </c>
      <c r="J40" s="579"/>
    </row>
    <row r="41" spans="2:10" ht="13.5">
      <c r="B41" s="561"/>
      <c r="C41" s="562" t="s">
        <v>1458</v>
      </c>
      <c r="D41" s="563">
        <f>SUM(D42:D67)</f>
        <v>0</v>
      </c>
      <c r="E41" s="563">
        <f>SUM(E42:E67)</f>
        <v>0</v>
      </c>
      <c r="F41" s="563">
        <f>SUM(F42:F67)</f>
        <v>0</v>
      </c>
      <c r="G41" s="563">
        <f>SUM(G42:G67)</f>
        <v>0</v>
      </c>
      <c r="H41" s="563">
        <f>SUM(H42:H67)</f>
        <v>0</v>
      </c>
      <c r="I41" s="563">
        <f>SUM(D41:H41)</f>
        <v>0</v>
      </c>
      <c r="J41" s="564"/>
    </row>
    <row r="42" spans="2:10" ht="13.5">
      <c r="B42" s="561"/>
      <c r="C42" s="565" t="s">
        <v>1426</v>
      </c>
      <c r="D42" s="566"/>
      <c r="E42" s="566"/>
      <c r="F42" s="566"/>
      <c r="G42" s="566"/>
      <c r="H42" s="566"/>
      <c r="I42" s="567">
        <f>SUM(D42:H42)</f>
        <v>0</v>
      </c>
      <c r="J42" s="568"/>
    </row>
    <row r="43" spans="2:10" ht="13.5">
      <c r="B43" s="561"/>
      <c r="C43" s="569" t="s">
        <v>1427</v>
      </c>
      <c r="D43" s="570"/>
      <c r="E43" s="570"/>
      <c r="F43" s="570"/>
      <c r="G43" s="570"/>
      <c r="H43" s="570"/>
      <c r="I43" s="571">
        <f>SUM(D43:H43)</f>
        <v>0</v>
      </c>
      <c r="J43" s="572"/>
    </row>
    <row r="44" spans="2:10" ht="13.5">
      <c r="B44" s="561"/>
      <c r="C44" s="569" t="s">
        <v>846</v>
      </c>
      <c r="D44" s="570"/>
      <c r="E44" s="570"/>
      <c r="F44" s="570"/>
      <c r="G44" s="570"/>
      <c r="H44" s="570"/>
      <c r="I44" s="571">
        <f t="shared" ref="I44:I66" si="1">SUM(D44:H44)</f>
        <v>0</v>
      </c>
      <c r="J44" s="572"/>
    </row>
    <row r="45" spans="2:10" ht="13.5">
      <c r="B45" s="561"/>
      <c r="C45" s="569" t="s">
        <v>1428</v>
      </c>
      <c r="D45" s="570"/>
      <c r="E45" s="570"/>
      <c r="F45" s="570"/>
      <c r="G45" s="570"/>
      <c r="H45" s="570"/>
      <c r="I45" s="571">
        <f t="shared" si="1"/>
        <v>0</v>
      </c>
      <c r="J45" s="572"/>
    </row>
    <row r="46" spans="2:10" ht="13.5">
      <c r="B46" s="561"/>
      <c r="C46" s="569" t="s">
        <v>1430</v>
      </c>
      <c r="D46" s="570"/>
      <c r="E46" s="570"/>
      <c r="F46" s="570"/>
      <c r="G46" s="570"/>
      <c r="H46" s="570"/>
      <c r="I46" s="571">
        <f t="shared" si="1"/>
        <v>0</v>
      </c>
      <c r="J46" s="572"/>
    </row>
    <row r="47" spans="2:10" ht="13.5">
      <c r="B47" s="561"/>
      <c r="C47" s="569" t="s">
        <v>1431</v>
      </c>
      <c r="D47" s="570"/>
      <c r="E47" s="570"/>
      <c r="F47" s="570"/>
      <c r="G47" s="570"/>
      <c r="H47" s="570"/>
      <c r="I47" s="571">
        <f t="shared" si="1"/>
        <v>0</v>
      </c>
      <c r="J47" s="572"/>
    </row>
    <row r="48" spans="2:10" ht="13.5">
      <c r="B48" s="561"/>
      <c r="C48" s="569" t="s">
        <v>1432</v>
      </c>
      <c r="D48" s="570"/>
      <c r="E48" s="570"/>
      <c r="F48" s="570"/>
      <c r="G48" s="570"/>
      <c r="H48" s="570"/>
      <c r="I48" s="571">
        <f t="shared" si="1"/>
        <v>0</v>
      </c>
      <c r="J48" s="572"/>
    </row>
    <row r="49" spans="2:10" ht="13.5">
      <c r="B49" s="561"/>
      <c r="C49" s="569" t="s">
        <v>1433</v>
      </c>
      <c r="D49" s="570"/>
      <c r="E49" s="570"/>
      <c r="F49" s="570"/>
      <c r="G49" s="570"/>
      <c r="H49" s="570"/>
      <c r="I49" s="571">
        <f t="shared" si="1"/>
        <v>0</v>
      </c>
      <c r="J49" s="572"/>
    </row>
    <row r="50" spans="2:10" ht="13.5">
      <c r="B50" s="561"/>
      <c r="C50" s="569" t="s">
        <v>1434</v>
      </c>
      <c r="D50" s="570"/>
      <c r="E50" s="570"/>
      <c r="F50" s="570"/>
      <c r="G50" s="570"/>
      <c r="H50" s="570"/>
      <c r="I50" s="571">
        <f t="shared" si="1"/>
        <v>0</v>
      </c>
      <c r="J50" s="572"/>
    </row>
    <row r="51" spans="2:10" ht="13.5">
      <c r="B51" s="561"/>
      <c r="C51" s="580" t="s">
        <v>1459</v>
      </c>
      <c r="D51" s="570"/>
      <c r="E51" s="570"/>
      <c r="F51" s="570"/>
      <c r="G51" s="570"/>
      <c r="H51" s="570"/>
      <c r="I51" s="571">
        <f t="shared" si="1"/>
        <v>0</v>
      </c>
      <c r="J51" s="572"/>
    </row>
    <row r="52" spans="2:10" ht="13.5">
      <c r="B52" s="561"/>
      <c r="C52" s="569" t="s">
        <v>1439</v>
      </c>
      <c r="D52" s="570"/>
      <c r="E52" s="570"/>
      <c r="F52" s="570"/>
      <c r="G52" s="570"/>
      <c r="H52" s="570"/>
      <c r="I52" s="571">
        <f t="shared" si="1"/>
        <v>0</v>
      </c>
      <c r="J52" s="572"/>
    </row>
    <row r="53" spans="2:10" ht="13.5">
      <c r="B53" s="561"/>
      <c r="C53" s="569" t="s">
        <v>1460</v>
      </c>
      <c r="D53" s="570"/>
      <c r="E53" s="570"/>
      <c r="F53" s="570"/>
      <c r="G53" s="570"/>
      <c r="H53" s="570"/>
      <c r="I53" s="571">
        <f t="shared" si="1"/>
        <v>0</v>
      </c>
      <c r="J53" s="572"/>
    </row>
    <row r="54" spans="2:10" ht="13.5">
      <c r="B54" s="561"/>
      <c r="C54" s="569" t="s">
        <v>1443</v>
      </c>
      <c r="D54" s="570"/>
      <c r="E54" s="570"/>
      <c r="F54" s="570"/>
      <c r="G54" s="570"/>
      <c r="H54" s="570"/>
      <c r="I54" s="571">
        <f t="shared" si="1"/>
        <v>0</v>
      </c>
      <c r="J54" s="572"/>
    </row>
    <row r="55" spans="2:10" ht="13.5">
      <c r="B55" s="561"/>
      <c r="C55" s="569" t="s">
        <v>1444</v>
      </c>
      <c r="D55" s="570"/>
      <c r="E55" s="570"/>
      <c r="F55" s="570"/>
      <c r="G55" s="570"/>
      <c r="H55" s="570"/>
      <c r="I55" s="571">
        <f t="shared" si="1"/>
        <v>0</v>
      </c>
      <c r="J55" s="572"/>
    </row>
    <row r="56" spans="2:10" ht="13.5">
      <c r="B56" s="561"/>
      <c r="C56" s="569" t="s">
        <v>1445</v>
      </c>
      <c r="D56" s="570"/>
      <c r="E56" s="570"/>
      <c r="F56" s="570"/>
      <c r="G56" s="570"/>
      <c r="H56" s="570"/>
      <c r="I56" s="571">
        <f t="shared" si="1"/>
        <v>0</v>
      </c>
      <c r="J56" s="572"/>
    </row>
    <row r="57" spans="2:10" ht="13.5">
      <c r="B57" s="561"/>
      <c r="C57" s="569" t="s">
        <v>1446</v>
      </c>
      <c r="D57" s="570"/>
      <c r="E57" s="570"/>
      <c r="F57" s="570"/>
      <c r="G57" s="570"/>
      <c r="H57" s="570"/>
      <c r="I57" s="571">
        <f t="shared" si="1"/>
        <v>0</v>
      </c>
      <c r="J57" s="572"/>
    </row>
    <row r="58" spans="2:10" ht="13.5">
      <c r="B58" s="561"/>
      <c r="C58" s="569" t="s">
        <v>1447</v>
      </c>
      <c r="D58" s="570"/>
      <c r="E58" s="570"/>
      <c r="F58" s="570"/>
      <c r="G58" s="570"/>
      <c r="H58" s="570"/>
      <c r="I58" s="571">
        <f t="shared" si="1"/>
        <v>0</v>
      </c>
      <c r="J58" s="572"/>
    </row>
    <row r="59" spans="2:10" ht="13.5">
      <c r="B59" s="561"/>
      <c r="C59" s="569" t="s">
        <v>1449</v>
      </c>
      <c r="D59" s="570"/>
      <c r="E59" s="570"/>
      <c r="F59" s="570"/>
      <c r="G59" s="570"/>
      <c r="H59" s="570"/>
      <c r="I59" s="571">
        <f t="shared" si="1"/>
        <v>0</v>
      </c>
      <c r="J59" s="572"/>
    </row>
    <row r="60" spans="2:10" ht="13.5">
      <c r="B60" s="561"/>
      <c r="C60" s="569" t="s">
        <v>1450</v>
      </c>
      <c r="D60" s="570"/>
      <c r="E60" s="570"/>
      <c r="F60" s="570"/>
      <c r="G60" s="570"/>
      <c r="H60" s="570"/>
      <c r="I60" s="571">
        <f t="shared" si="1"/>
        <v>0</v>
      </c>
      <c r="J60" s="572"/>
    </row>
    <row r="61" spans="2:10" ht="13.5">
      <c r="B61" s="561"/>
      <c r="C61" s="573" t="s">
        <v>1451</v>
      </c>
      <c r="D61" s="570"/>
      <c r="E61" s="570"/>
      <c r="F61" s="570"/>
      <c r="G61" s="570"/>
      <c r="H61" s="570"/>
      <c r="I61" s="571">
        <f t="shared" si="1"/>
        <v>0</v>
      </c>
      <c r="J61" s="572"/>
    </row>
    <row r="62" spans="2:10" ht="13.5">
      <c r="B62" s="561"/>
      <c r="C62" s="569" t="s">
        <v>1452</v>
      </c>
      <c r="D62" s="570"/>
      <c r="E62" s="570"/>
      <c r="F62" s="570"/>
      <c r="G62" s="570"/>
      <c r="H62" s="570"/>
      <c r="I62" s="571">
        <f t="shared" si="1"/>
        <v>0</v>
      </c>
      <c r="J62" s="572"/>
    </row>
    <row r="63" spans="2:10" ht="13.5">
      <c r="B63" s="561"/>
      <c r="C63" s="569" t="s">
        <v>1453</v>
      </c>
      <c r="D63" s="570"/>
      <c r="E63" s="570"/>
      <c r="F63" s="570"/>
      <c r="G63" s="570"/>
      <c r="H63" s="570"/>
      <c r="I63" s="571">
        <f t="shared" si="1"/>
        <v>0</v>
      </c>
      <c r="J63" s="572"/>
    </row>
    <row r="64" spans="2:10" ht="13.5">
      <c r="B64" s="561"/>
      <c r="C64" s="569" t="s">
        <v>1454</v>
      </c>
      <c r="D64" s="570"/>
      <c r="E64" s="570"/>
      <c r="F64" s="570"/>
      <c r="G64" s="570"/>
      <c r="H64" s="570"/>
      <c r="I64" s="571">
        <f t="shared" si="1"/>
        <v>0</v>
      </c>
      <c r="J64" s="572"/>
    </row>
    <row r="65" spans="2:10" ht="13.5">
      <c r="B65" s="561"/>
      <c r="C65" s="569" t="s">
        <v>1455</v>
      </c>
      <c r="D65" s="570"/>
      <c r="E65" s="570"/>
      <c r="F65" s="570"/>
      <c r="G65" s="570"/>
      <c r="H65" s="570"/>
      <c r="I65" s="571">
        <f t="shared" si="1"/>
        <v>0</v>
      </c>
      <c r="J65" s="572"/>
    </row>
    <row r="66" spans="2:10" ht="13.5">
      <c r="B66" s="561"/>
      <c r="C66" s="569" t="s">
        <v>1456</v>
      </c>
      <c r="D66" s="574"/>
      <c r="E66" s="574"/>
      <c r="F66" s="574"/>
      <c r="G66" s="574"/>
      <c r="H66" s="574"/>
      <c r="I66" s="571">
        <f t="shared" si="1"/>
        <v>0</v>
      </c>
      <c r="J66" s="575"/>
    </row>
    <row r="67" spans="2:10" ht="13.5">
      <c r="B67" s="561"/>
      <c r="C67" s="576" t="s">
        <v>1457</v>
      </c>
      <c r="D67" s="577"/>
      <c r="E67" s="577"/>
      <c r="F67" s="577"/>
      <c r="G67" s="577"/>
      <c r="H67" s="577"/>
      <c r="I67" s="578">
        <f>SUM(D67:H67)</f>
        <v>0</v>
      </c>
      <c r="J67" s="579"/>
    </row>
    <row r="68" spans="2:10" ht="13.5">
      <c r="B68" s="581"/>
      <c r="C68" s="582" t="s">
        <v>1461</v>
      </c>
      <c r="D68" s="583">
        <f>+D6+D41</f>
        <v>0</v>
      </c>
      <c r="E68" s="583">
        <f>+E6+E41</f>
        <v>0</v>
      </c>
      <c r="F68" s="583">
        <f>+F6+F41</f>
        <v>0</v>
      </c>
      <c r="G68" s="583">
        <f>+G6+G41</f>
        <v>0</v>
      </c>
      <c r="H68" s="583">
        <f>+H6+H41</f>
        <v>0</v>
      </c>
      <c r="I68" s="583">
        <f>SUM(D68:H68)</f>
        <v>0</v>
      </c>
      <c r="J68" s="584"/>
    </row>
    <row r="69" spans="2:10">
      <c r="B69" s="557" t="s">
        <v>1462</v>
      </c>
      <c r="C69" s="558"/>
      <c r="D69" s="559"/>
      <c r="E69" s="559"/>
      <c r="F69" s="559"/>
      <c r="G69" s="559"/>
      <c r="H69" s="559"/>
      <c r="I69" s="559"/>
      <c r="J69" s="560"/>
    </row>
    <row r="70" spans="2:10" ht="13.5">
      <c r="B70" s="561"/>
      <c r="C70" s="585" t="s">
        <v>1463</v>
      </c>
      <c r="D70" s="586"/>
      <c r="E70" s="586"/>
      <c r="F70" s="586"/>
      <c r="G70" s="586"/>
      <c r="H70" s="586"/>
      <c r="I70" s="567">
        <f>SUM(D70:H70)</f>
        <v>0</v>
      </c>
      <c r="J70" s="587"/>
    </row>
    <row r="71" spans="2:10" ht="13.5">
      <c r="B71" s="561"/>
      <c r="C71" s="588" t="s">
        <v>1464</v>
      </c>
      <c r="D71" s="570"/>
      <c r="E71" s="570"/>
      <c r="F71" s="570"/>
      <c r="G71" s="570"/>
      <c r="H71" s="570"/>
      <c r="I71" s="571">
        <f>SUM(D71:H71)</f>
        <v>0</v>
      </c>
      <c r="J71" s="572"/>
    </row>
    <row r="72" spans="2:10" ht="13.5">
      <c r="B72" s="561"/>
      <c r="C72" s="588" t="s">
        <v>1465</v>
      </c>
      <c r="D72" s="570"/>
      <c r="E72" s="570"/>
      <c r="F72" s="570"/>
      <c r="G72" s="570"/>
      <c r="H72" s="570"/>
      <c r="I72" s="571">
        <f t="shared" ref="I72:I96" si="2">SUM(D72:H72)</f>
        <v>0</v>
      </c>
      <c r="J72" s="572"/>
    </row>
    <row r="73" spans="2:10" ht="13.5">
      <c r="B73" s="561"/>
      <c r="C73" s="569" t="s">
        <v>1466</v>
      </c>
      <c r="D73" s="570"/>
      <c r="E73" s="570"/>
      <c r="F73" s="570"/>
      <c r="G73" s="570"/>
      <c r="H73" s="570"/>
      <c r="I73" s="571">
        <f t="shared" si="2"/>
        <v>0</v>
      </c>
      <c r="J73" s="572"/>
    </row>
    <row r="74" spans="2:10" ht="13.5">
      <c r="B74" s="561"/>
      <c r="C74" s="569" t="s">
        <v>1467</v>
      </c>
      <c r="D74" s="570"/>
      <c r="E74" s="570"/>
      <c r="F74" s="570"/>
      <c r="G74" s="570"/>
      <c r="H74" s="570"/>
      <c r="I74" s="571">
        <f t="shared" si="2"/>
        <v>0</v>
      </c>
      <c r="J74" s="572"/>
    </row>
    <row r="75" spans="2:10" ht="13.5">
      <c r="B75" s="561"/>
      <c r="C75" s="569" t="s">
        <v>1468</v>
      </c>
      <c r="D75" s="570"/>
      <c r="E75" s="570"/>
      <c r="F75" s="570"/>
      <c r="G75" s="570"/>
      <c r="H75" s="570"/>
      <c r="I75" s="571">
        <f t="shared" si="2"/>
        <v>0</v>
      </c>
      <c r="J75" s="572"/>
    </row>
    <row r="76" spans="2:10" ht="13.5">
      <c r="B76" s="561"/>
      <c r="C76" s="569" t="s">
        <v>1469</v>
      </c>
      <c r="D76" s="570"/>
      <c r="E76" s="570"/>
      <c r="F76" s="570"/>
      <c r="G76" s="570"/>
      <c r="H76" s="570"/>
      <c r="I76" s="571">
        <f t="shared" si="2"/>
        <v>0</v>
      </c>
      <c r="J76" s="572"/>
    </row>
    <row r="77" spans="2:10" ht="13.5">
      <c r="B77" s="561"/>
      <c r="C77" s="569" t="s">
        <v>1470</v>
      </c>
      <c r="D77" s="570"/>
      <c r="E77" s="570"/>
      <c r="F77" s="570"/>
      <c r="G77" s="570"/>
      <c r="H77" s="570"/>
      <c r="I77" s="571">
        <f t="shared" si="2"/>
        <v>0</v>
      </c>
      <c r="J77" s="572"/>
    </row>
    <row r="78" spans="2:10" ht="13.5">
      <c r="B78" s="561"/>
      <c r="C78" s="569" t="s">
        <v>1471</v>
      </c>
      <c r="D78" s="570"/>
      <c r="E78" s="570"/>
      <c r="F78" s="570"/>
      <c r="G78" s="570"/>
      <c r="H78" s="570"/>
      <c r="I78" s="571">
        <f t="shared" si="2"/>
        <v>0</v>
      </c>
      <c r="J78" s="572"/>
    </row>
    <row r="79" spans="2:10" ht="13.5">
      <c r="B79" s="561"/>
      <c r="C79" s="569" t="s">
        <v>1472</v>
      </c>
      <c r="D79" s="570"/>
      <c r="E79" s="570"/>
      <c r="F79" s="570"/>
      <c r="G79" s="570"/>
      <c r="H79" s="570"/>
      <c r="I79" s="571">
        <f t="shared" si="2"/>
        <v>0</v>
      </c>
      <c r="J79" s="572"/>
    </row>
    <row r="80" spans="2:10" ht="13.5">
      <c r="B80" s="561"/>
      <c r="C80" s="569" t="s">
        <v>1473</v>
      </c>
      <c r="D80" s="570"/>
      <c r="E80" s="570"/>
      <c r="F80" s="570"/>
      <c r="G80" s="570"/>
      <c r="H80" s="570"/>
      <c r="I80" s="571">
        <f t="shared" si="2"/>
        <v>0</v>
      </c>
      <c r="J80" s="572"/>
    </row>
    <row r="81" spans="2:10" ht="13.5">
      <c r="B81" s="561"/>
      <c r="C81" s="569" t="s">
        <v>1474</v>
      </c>
      <c r="D81" s="570"/>
      <c r="E81" s="570"/>
      <c r="F81" s="570"/>
      <c r="G81" s="570"/>
      <c r="H81" s="570"/>
      <c r="I81" s="571">
        <f t="shared" si="2"/>
        <v>0</v>
      </c>
      <c r="J81" s="572"/>
    </row>
    <row r="82" spans="2:10" ht="13.5">
      <c r="B82" s="561"/>
      <c r="C82" s="569" t="s">
        <v>1475</v>
      </c>
      <c r="D82" s="570"/>
      <c r="E82" s="570"/>
      <c r="F82" s="570"/>
      <c r="G82" s="570"/>
      <c r="H82" s="570"/>
      <c r="I82" s="571">
        <f t="shared" si="2"/>
        <v>0</v>
      </c>
      <c r="J82" s="572"/>
    </row>
    <row r="83" spans="2:10" ht="13.5">
      <c r="B83" s="561"/>
      <c r="C83" s="569" t="s">
        <v>1476</v>
      </c>
      <c r="D83" s="570"/>
      <c r="E83" s="570"/>
      <c r="F83" s="570"/>
      <c r="G83" s="570"/>
      <c r="H83" s="570"/>
      <c r="I83" s="571">
        <f t="shared" si="2"/>
        <v>0</v>
      </c>
      <c r="J83" s="572"/>
    </row>
    <row r="84" spans="2:10" ht="13.5">
      <c r="B84" s="561"/>
      <c r="C84" s="569" t="s">
        <v>1477</v>
      </c>
      <c r="D84" s="570"/>
      <c r="E84" s="570"/>
      <c r="F84" s="570"/>
      <c r="G84" s="570"/>
      <c r="H84" s="570"/>
      <c r="I84" s="571">
        <f t="shared" si="2"/>
        <v>0</v>
      </c>
      <c r="J84" s="572"/>
    </row>
    <row r="85" spans="2:10" ht="13.5">
      <c r="B85" s="561"/>
      <c r="C85" s="569" t="s">
        <v>1478</v>
      </c>
      <c r="D85" s="570"/>
      <c r="E85" s="570"/>
      <c r="F85" s="570"/>
      <c r="G85" s="570"/>
      <c r="H85" s="570"/>
      <c r="I85" s="571">
        <f t="shared" si="2"/>
        <v>0</v>
      </c>
      <c r="J85" s="572"/>
    </row>
    <row r="86" spans="2:10" ht="13.5">
      <c r="B86" s="561"/>
      <c r="C86" s="569" t="s">
        <v>1479</v>
      </c>
      <c r="D86" s="570"/>
      <c r="E86" s="570"/>
      <c r="F86" s="570"/>
      <c r="G86" s="570"/>
      <c r="H86" s="570"/>
      <c r="I86" s="571">
        <f t="shared" si="2"/>
        <v>0</v>
      </c>
      <c r="J86" s="572"/>
    </row>
    <row r="87" spans="2:10" ht="13.5">
      <c r="B87" s="561"/>
      <c r="C87" s="569" t="s">
        <v>1480</v>
      </c>
      <c r="D87" s="570"/>
      <c r="E87" s="570"/>
      <c r="F87" s="570"/>
      <c r="G87" s="570"/>
      <c r="H87" s="570"/>
      <c r="I87" s="571">
        <f t="shared" si="2"/>
        <v>0</v>
      </c>
      <c r="J87" s="572"/>
    </row>
    <row r="88" spans="2:10" ht="13.5">
      <c r="B88" s="561"/>
      <c r="C88" s="569" t="s">
        <v>1481</v>
      </c>
      <c r="D88" s="570"/>
      <c r="E88" s="570"/>
      <c r="F88" s="570"/>
      <c r="G88" s="570"/>
      <c r="H88" s="570"/>
      <c r="I88" s="571">
        <f t="shared" si="2"/>
        <v>0</v>
      </c>
      <c r="J88" s="572"/>
    </row>
    <row r="89" spans="2:10" ht="13.5">
      <c r="B89" s="561"/>
      <c r="C89" s="569" t="s">
        <v>1482</v>
      </c>
      <c r="D89" s="570"/>
      <c r="E89" s="570"/>
      <c r="F89" s="570"/>
      <c r="G89" s="570"/>
      <c r="H89" s="570"/>
      <c r="I89" s="571">
        <f t="shared" si="2"/>
        <v>0</v>
      </c>
      <c r="J89" s="572"/>
    </row>
    <row r="90" spans="2:10" ht="13.5">
      <c r="B90" s="561"/>
      <c r="C90" s="569" t="s">
        <v>1483</v>
      </c>
      <c r="D90" s="570"/>
      <c r="E90" s="570"/>
      <c r="F90" s="570"/>
      <c r="G90" s="570"/>
      <c r="H90" s="570"/>
      <c r="I90" s="571">
        <f t="shared" si="2"/>
        <v>0</v>
      </c>
      <c r="J90" s="572"/>
    </row>
    <row r="91" spans="2:10" ht="13.5">
      <c r="B91" s="561"/>
      <c r="C91" s="569" t="s">
        <v>1484</v>
      </c>
      <c r="D91" s="570"/>
      <c r="E91" s="570"/>
      <c r="F91" s="570"/>
      <c r="G91" s="570"/>
      <c r="H91" s="570"/>
      <c r="I91" s="571">
        <f t="shared" si="2"/>
        <v>0</v>
      </c>
      <c r="J91" s="572"/>
    </row>
    <row r="92" spans="2:10" ht="13.5">
      <c r="B92" s="561"/>
      <c r="C92" s="569" t="s">
        <v>1485</v>
      </c>
      <c r="D92" s="570"/>
      <c r="E92" s="570"/>
      <c r="F92" s="570"/>
      <c r="G92" s="570"/>
      <c r="H92" s="570"/>
      <c r="I92" s="571">
        <f t="shared" si="2"/>
        <v>0</v>
      </c>
      <c r="J92" s="572"/>
    </row>
    <row r="93" spans="2:10" ht="13.5">
      <c r="B93" s="561"/>
      <c r="C93" s="569" t="s">
        <v>1486</v>
      </c>
      <c r="D93" s="570"/>
      <c r="E93" s="570"/>
      <c r="F93" s="570"/>
      <c r="G93" s="570"/>
      <c r="H93" s="570"/>
      <c r="I93" s="571">
        <f t="shared" si="2"/>
        <v>0</v>
      </c>
      <c r="J93" s="572"/>
    </row>
    <row r="94" spans="2:10" ht="13.5">
      <c r="B94" s="561"/>
      <c r="C94" s="569" t="s">
        <v>1487</v>
      </c>
      <c r="D94" s="574"/>
      <c r="E94" s="574"/>
      <c r="F94" s="574"/>
      <c r="G94" s="574"/>
      <c r="H94" s="574"/>
      <c r="I94" s="571">
        <f t="shared" si="2"/>
        <v>0</v>
      </c>
      <c r="J94" s="575"/>
    </row>
    <row r="95" spans="2:10" ht="13.5">
      <c r="B95" s="561"/>
      <c r="C95" s="569" t="s">
        <v>986</v>
      </c>
      <c r="D95" s="574"/>
      <c r="E95" s="574"/>
      <c r="F95" s="574"/>
      <c r="G95" s="574"/>
      <c r="H95" s="574"/>
      <c r="I95" s="571">
        <f t="shared" si="2"/>
        <v>0</v>
      </c>
      <c r="J95" s="575"/>
    </row>
    <row r="96" spans="2:10" ht="13.5">
      <c r="B96" s="561"/>
      <c r="C96" s="569" t="s">
        <v>1454</v>
      </c>
      <c r="D96" s="574"/>
      <c r="E96" s="574"/>
      <c r="F96" s="574"/>
      <c r="G96" s="574"/>
      <c r="H96" s="574"/>
      <c r="I96" s="571">
        <f t="shared" si="2"/>
        <v>0</v>
      </c>
      <c r="J96" s="575"/>
    </row>
    <row r="97" spans="2:10" ht="13.5">
      <c r="B97" s="561"/>
      <c r="C97" s="576" t="s">
        <v>1457</v>
      </c>
      <c r="D97" s="577"/>
      <c r="E97" s="577"/>
      <c r="F97" s="577"/>
      <c r="G97" s="577"/>
      <c r="H97" s="577"/>
      <c r="I97" s="578">
        <f>SUM(D97:H97)</f>
        <v>0</v>
      </c>
      <c r="J97" s="579"/>
    </row>
    <row r="98" spans="2:10" ht="13.5">
      <c r="B98" s="561"/>
      <c r="C98" s="582" t="s">
        <v>1488</v>
      </c>
      <c r="D98" s="583">
        <f>SUM(D70:D97)</f>
        <v>0</v>
      </c>
      <c r="E98" s="583">
        <f>SUM(E70:E97)</f>
        <v>0</v>
      </c>
      <c r="F98" s="583">
        <f>SUM(F70:F97)</f>
        <v>0</v>
      </c>
      <c r="G98" s="583">
        <f>SUM(G70:G97)</f>
        <v>0</v>
      </c>
      <c r="H98" s="583">
        <f>SUM(H70:H97)</f>
        <v>0</v>
      </c>
      <c r="I98" s="583">
        <f>SUM(D98:H98)</f>
        <v>0</v>
      </c>
      <c r="J98" s="589"/>
    </row>
    <row r="99" spans="2:10">
      <c r="B99" s="557" t="s">
        <v>1489</v>
      </c>
      <c r="C99" s="558"/>
      <c r="D99" s="559"/>
      <c r="E99" s="559"/>
      <c r="F99" s="559"/>
      <c r="G99" s="559"/>
      <c r="H99" s="559"/>
      <c r="I99" s="559"/>
      <c r="J99" s="560"/>
    </row>
    <row r="100" spans="2:10" ht="13.5">
      <c r="B100" s="561"/>
      <c r="C100" s="585" t="s">
        <v>1490</v>
      </c>
      <c r="D100" s="586"/>
      <c r="E100" s="586"/>
      <c r="F100" s="586"/>
      <c r="G100" s="586"/>
      <c r="H100" s="586"/>
      <c r="I100" s="567">
        <f>SUM(D100:H100)</f>
        <v>0</v>
      </c>
      <c r="J100" s="587"/>
    </row>
    <row r="101" spans="2:10" ht="13.5">
      <c r="B101" s="561"/>
      <c r="C101" s="569" t="s">
        <v>1491</v>
      </c>
      <c r="D101" s="570"/>
      <c r="E101" s="570"/>
      <c r="F101" s="570"/>
      <c r="G101" s="570"/>
      <c r="H101" s="570"/>
      <c r="I101" s="571">
        <f>SUM(D101:H101)</f>
        <v>0</v>
      </c>
      <c r="J101" s="572"/>
    </row>
    <row r="102" spans="2:10" ht="13.5">
      <c r="B102" s="561"/>
      <c r="C102" s="576" t="s">
        <v>1457</v>
      </c>
      <c r="D102" s="577"/>
      <c r="E102" s="577"/>
      <c r="F102" s="577"/>
      <c r="G102" s="577"/>
      <c r="H102" s="577"/>
      <c r="I102" s="578">
        <f>SUM(D102:H102)</f>
        <v>0</v>
      </c>
      <c r="J102" s="579"/>
    </row>
    <row r="103" spans="2:10" ht="13.5">
      <c r="B103" s="561"/>
      <c r="C103" s="582" t="s">
        <v>1492</v>
      </c>
      <c r="D103" s="583">
        <f>SUM(D100:D102)</f>
        <v>0</v>
      </c>
      <c r="E103" s="583">
        <f>SUM(E100:E102)</f>
        <v>0</v>
      </c>
      <c r="F103" s="583">
        <f>SUM(F100:F102)</f>
        <v>0</v>
      </c>
      <c r="G103" s="583">
        <f>SUM(G100:G102)</f>
        <v>0</v>
      </c>
      <c r="H103" s="583">
        <f>SUM(H100:H102)</f>
        <v>0</v>
      </c>
      <c r="I103" s="583">
        <f>SUM(D103:H103)</f>
        <v>0</v>
      </c>
      <c r="J103" s="589"/>
    </row>
    <row r="104" spans="2:10">
      <c r="B104" s="557" t="s">
        <v>1493</v>
      </c>
      <c r="C104" s="558"/>
      <c r="D104" s="559"/>
      <c r="E104" s="559"/>
      <c r="F104" s="559"/>
      <c r="G104" s="559"/>
      <c r="H104" s="559"/>
      <c r="I104" s="559"/>
      <c r="J104" s="560"/>
    </row>
    <row r="105" spans="2:10" ht="13.5">
      <c r="B105" s="561"/>
      <c r="C105" s="585" t="s">
        <v>1494</v>
      </c>
      <c r="D105" s="586"/>
      <c r="E105" s="586"/>
      <c r="F105" s="586"/>
      <c r="G105" s="586"/>
      <c r="H105" s="586"/>
      <c r="I105" s="567">
        <f>SUM(D105:H105)</f>
        <v>0</v>
      </c>
      <c r="J105" s="587"/>
    </row>
    <row r="106" spans="2:10" ht="13.5">
      <c r="B106" s="561"/>
      <c r="C106" s="569" t="s">
        <v>244</v>
      </c>
      <c r="D106" s="570"/>
      <c r="E106" s="570"/>
      <c r="F106" s="570"/>
      <c r="G106" s="570"/>
      <c r="H106" s="570"/>
      <c r="I106" s="571">
        <f t="shared" ref="I106:I117" si="3">SUM(D106:H106)</f>
        <v>0</v>
      </c>
      <c r="J106" s="572"/>
    </row>
    <row r="107" spans="2:10" ht="13.5">
      <c r="B107" s="561"/>
      <c r="C107" s="569" t="s">
        <v>1495</v>
      </c>
      <c r="D107" s="570"/>
      <c r="E107" s="570"/>
      <c r="F107" s="570"/>
      <c r="G107" s="570"/>
      <c r="H107" s="570"/>
      <c r="I107" s="571">
        <f t="shared" si="3"/>
        <v>0</v>
      </c>
      <c r="J107" s="572"/>
    </row>
    <row r="108" spans="2:10" ht="13.5">
      <c r="B108" s="561"/>
      <c r="C108" s="569" t="s">
        <v>1496</v>
      </c>
      <c r="D108" s="570"/>
      <c r="E108" s="570"/>
      <c r="F108" s="570"/>
      <c r="G108" s="570"/>
      <c r="H108" s="570"/>
      <c r="I108" s="571">
        <f t="shared" si="3"/>
        <v>0</v>
      </c>
      <c r="J108" s="572"/>
    </row>
    <row r="109" spans="2:10" ht="13.5">
      <c r="B109" s="561"/>
      <c r="C109" s="569" t="s">
        <v>1019</v>
      </c>
      <c r="D109" s="570"/>
      <c r="E109" s="570"/>
      <c r="F109" s="570"/>
      <c r="G109" s="570"/>
      <c r="H109" s="570"/>
      <c r="I109" s="571">
        <f t="shared" si="3"/>
        <v>0</v>
      </c>
      <c r="J109" s="572"/>
    </row>
    <row r="110" spans="2:10" ht="13.5">
      <c r="B110" s="561"/>
      <c r="C110" s="569" t="s">
        <v>1497</v>
      </c>
      <c r="D110" s="570"/>
      <c r="E110" s="570"/>
      <c r="F110" s="570"/>
      <c r="G110" s="570"/>
      <c r="H110" s="570"/>
      <c r="I110" s="571">
        <f t="shared" si="3"/>
        <v>0</v>
      </c>
      <c r="J110" s="572"/>
    </row>
    <row r="111" spans="2:10" ht="13.5">
      <c r="B111" s="561"/>
      <c r="C111" s="569" t="s">
        <v>1498</v>
      </c>
      <c r="D111" s="570"/>
      <c r="E111" s="570"/>
      <c r="F111" s="570"/>
      <c r="G111" s="570"/>
      <c r="H111" s="570"/>
      <c r="I111" s="571">
        <f t="shared" si="3"/>
        <v>0</v>
      </c>
      <c r="J111" s="572"/>
    </row>
    <row r="112" spans="2:10" ht="13.5">
      <c r="B112" s="561"/>
      <c r="C112" s="569" t="s">
        <v>1499</v>
      </c>
      <c r="D112" s="570"/>
      <c r="E112" s="570"/>
      <c r="F112" s="570"/>
      <c r="G112" s="570"/>
      <c r="H112" s="570"/>
      <c r="I112" s="571">
        <f t="shared" si="3"/>
        <v>0</v>
      </c>
      <c r="J112" s="572"/>
    </row>
    <row r="113" spans="2:10" ht="13.5">
      <c r="B113" s="561"/>
      <c r="C113" s="569" t="s">
        <v>1500</v>
      </c>
      <c r="D113" s="570"/>
      <c r="E113" s="570"/>
      <c r="F113" s="570"/>
      <c r="G113" s="570"/>
      <c r="H113" s="570"/>
      <c r="I113" s="571">
        <f t="shared" si="3"/>
        <v>0</v>
      </c>
      <c r="J113" s="572"/>
    </row>
    <row r="114" spans="2:10" ht="13.5">
      <c r="B114" s="561"/>
      <c r="C114" s="569" t="s">
        <v>1501</v>
      </c>
      <c r="D114" s="570"/>
      <c r="E114" s="570"/>
      <c r="F114" s="570"/>
      <c r="G114" s="570"/>
      <c r="H114" s="570"/>
      <c r="I114" s="571">
        <f t="shared" si="3"/>
        <v>0</v>
      </c>
      <c r="J114" s="572"/>
    </row>
    <row r="115" spans="2:10" ht="13.5">
      <c r="B115" s="561"/>
      <c r="C115" s="569" t="s">
        <v>986</v>
      </c>
      <c r="D115" s="570"/>
      <c r="E115" s="570"/>
      <c r="F115" s="570"/>
      <c r="G115" s="570"/>
      <c r="H115" s="570"/>
      <c r="I115" s="571">
        <f t="shared" si="3"/>
        <v>0</v>
      </c>
      <c r="J115" s="572"/>
    </row>
    <row r="116" spans="2:10" ht="13.5">
      <c r="B116" s="561"/>
      <c r="C116" s="569" t="s">
        <v>1502</v>
      </c>
      <c r="D116" s="570"/>
      <c r="E116" s="570"/>
      <c r="F116" s="570"/>
      <c r="G116" s="570"/>
      <c r="H116" s="570"/>
      <c r="I116" s="571">
        <f t="shared" si="3"/>
        <v>0</v>
      </c>
      <c r="J116" s="572"/>
    </row>
    <row r="117" spans="2:10" ht="13.5">
      <c r="B117" s="561"/>
      <c r="C117" s="569" t="s">
        <v>1503</v>
      </c>
      <c r="D117" s="570"/>
      <c r="E117" s="570"/>
      <c r="F117" s="570"/>
      <c r="G117" s="570"/>
      <c r="H117" s="570"/>
      <c r="I117" s="571">
        <f t="shared" si="3"/>
        <v>0</v>
      </c>
      <c r="J117" s="572"/>
    </row>
    <row r="118" spans="2:10" ht="13.5">
      <c r="B118" s="561"/>
      <c r="C118" s="576" t="s">
        <v>1457</v>
      </c>
      <c r="D118" s="577"/>
      <c r="E118" s="577"/>
      <c r="F118" s="577"/>
      <c r="G118" s="577"/>
      <c r="H118" s="577"/>
      <c r="I118" s="578">
        <f>SUM(D118:H118)</f>
        <v>0</v>
      </c>
      <c r="J118" s="579"/>
    </row>
    <row r="119" spans="2:10" ht="14.25" thickBot="1">
      <c r="B119" s="590"/>
      <c r="C119" s="591" t="s">
        <v>1504</v>
      </c>
      <c r="D119" s="592">
        <f>SUM(D105:D118)</f>
        <v>0</v>
      </c>
      <c r="E119" s="592">
        <f>SUM(E105:E118)</f>
        <v>0</v>
      </c>
      <c r="F119" s="592">
        <f>SUM(F105:F118)</f>
        <v>0</v>
      </c>
      <c r="G119" s="592">
        <f>SUM(G105:G118)</f>
        <v>0</v>
      </c>
      <c r="H119" s="592">
        <f>SUM(H105:H118)</f>
        <v>0</v>
      </c>
      <c r="I119" s="592">
        <f>SUM(D119:H119)</f>
        <v>0</v>
      </c>
      <c r="J119" s="593"/>
    </row>
    <row r="120" spans="2:10" ht="14.25" thickTop="1">
      <c r="B120" s="594"/>
      <c r="C120" s="595" t="s">
        <v>1505</v>
      </c>
      <c r="D120" s="596">
        <f>+D68+D98+D103+D119</f>
        <v>0</v>
      </c>
      <c r="E120" s="596">
        <f>+E68+E98+E103+E119</f>
        <v>0</v>
      </c>
      <c r="F120" s="596">
        <f>+F68+F98+F103+F119</f>
        <v>0</v>
      </c>
      <c r="G120" s="596">
        <f>+G68+G98+G103+G119</f>
        <v>0</v>
      </c>
      <c r="H120" s="596">
        <f>+H68+H98+H103+H119</f>
        <v>0</v>
      </c>
      <c r="I120" s="596">
        <f>SUM(D120:H120)</f>
        <v>0</v>
      </c>
      <c r="J120" s="597"/>
    </row>
    <row r="121" spans="2:10">
      <c r="B121" s="598"/>
      <c r="C121" s="599"/>
      <c r="D121" s="451"/>
      <c r="E121" s="451"/>
      <c r="F121" s="451"/>
      <c r="G121" s="451"/>
      <c r="H121" s="451"/>
      <c r="I121" s="451"/>
      <c r="J121" s="452"/>
    </row>
    <row r="122" spans="2:10">
      <c r="B122" s="450" t="s">
        <v>1506</v>
      </c>
      <c r="C122" s="468"/>
      <c r="D122" s="451"/>
      <c r="E122" s="451"/>
      <c r="F122" s="451"/>
      <c r="G122" s="451"/>
      <c r="H122" s="451"/>
      <c r="I122" s="451"/>
      <c r="J122" s="452"/>
    </row>
    <row r="123" spans="2:10">
      <c r="B123" s="450" t="s">
        <v>1507</v>
      </c>
      <c r="C123" s="468"/>
      <c r="D123" s="451"/>
      <c r="E123" s="451"/>
      <c r="F123" s="451"/>
      <c r="G123" s="451"/>
      <c r="H123" s="451"/>
      <c r="I123" s="451"/>
      <c r="J123" s="452"/>
    </row>
    <row r="124" spans="2:10">
      <c r="B124" s="526" t="s">
        <v>1508</v>
      </c>
      <c r="C124" s="468"/>
      <c r="D124" s="451"/>
      <c r="E124" s="451"/>
      <c r="F124" s="451"/>
      <c r="G124" s="451"/>
      <c r="H124" s="451"/>
      <c r="I124" s="451"/>
      <c r="J124" s="452"/>
    </row>
    <row r="125" spans="2:10">
      <c r="B125" s="526"/>
      <c r="C125" s="468"/>
      <c r="D125" s="451"/>
      <c r="E125" s="451"/>
      <c r="F125" s="451"/>
      <c r="G125" s="451"/>
      <c r="H125" s="451"/>
      <c r="I125" s="451"/>
      <c r="J125" s="452"/>
    </row>
    <row r="126" spans="2:10">
      <c r="B126" s="600"/>
      <c r="C126" s="468"/>
      <c r="D126" s="451"/>
      <c r="E126" s="451"/>
      <c r="F126" s="451"/>
      <c r="G126" s="451"/>
      <c r="H126" s="451"/>
      <c r="I126" s="455" t="s">
        <v>1331</v>
      </c>
      <c r="J126" s="456"/>
    </row>
    <row r="127" spans="2:10">
      <c r="B127" s="598"/>
      <c r="C127" s="599"/>
      <c r="D127" s="451"/>
      <c r="E127" s="451"/>
      <c r="F127" s="451"/>
      <c r="G127" s="451"/>
      <c r="H127" s="451"/>
      <c r="I127" s="451"/>
      <c r="J127" s="452"/>
    </row>
    <row r="128" spans="2:10">
      <c r="B128" s="598"/>
      <c r="C128" s="599"/>
      <c r="D128" s="451"/>
      <c r="E128" s="451"/>
      <c r="F128" s="451"/>
      <c r="G128" s="451"/>
      <c r="H128" s="451"/>
      <c r="I128" s="451"/>
      <c r="J128" s="452"/>
    </row>
    <row r="129" spans="2:10">
      <c r="B129" s="598"/>
      <c r="C129" s="599"/>
      <c r="D129" s="451"/>
      <c r="E129" s="451"/>
      <c r="F129" s="451"/>
      <c r="G129" s="451"/>
      <c r="H129" s="451"/>
      <c r="I129" s="451"/>
      <c r="J129" s="452"/>
    </row>
    <row r="130" spans="2:10">
      <c r="B130" s="598"/>
      <c r="C130" s="599"/>
      <c r="D130" s="451"/>
      <c r="E130" s="451"/>
      <c r="F130" s="451"/>
      <c r="G130" s="451"/>
      <c r="H130" s="451"/>
      <c r="I130" s="451"/>
      <c r="J130" s="452"/>
    </row>
    <row r="131" spans="2:10">
      <c r="B131" s="598"/>
      <c r="C131" s="599"/>
      <c r="D131" s="451"/>
      <c r="E131" s="451"/>
      <c r="F131" s="451"/>
      <c r="G131" s="451"/>
      <c r="H131" s="451"/>
      <c r="I131" s="451"/>
      <c r="J131" s="452"/>
    </row>
    <row r="132" spans="2:10">
      <c r="B132" s="598"/>
      <c r="C132" s="599"/>
      <c r="D132" s="451"/>
      <c r="E132" s="451"/>
      <c r="F132" s="451"/>
      <c r="G132" s="451"/>
      <c r="H132" s="451"/>
      <c r="I132" s="451"/>
      <c r="J132" s="452"/>
    </row>
    <row r="133" spans="2:10">
      <c r="B133" s="598"/>
      <c r="C133" s="599"/>
      <c r="D133" s="451"/>
      <c r="E133" s="451"/>
      <c r="F133" s="451"/>
      <c r="G133" s="451"/>
      <c r="H133" s="451"/>
      <c r="I133" s="451"/>
      <c r="J133" s="452"/>
    </row>
    <row r="134" spans="2:10">
      <c r="B134" s="598"/>
      <c r="C134" s="599"/>
      <c r="D134" s="451"/>
      <c r="E134" s="451"/>
      <c r="F134" s="451"/>
      <c r="G134" s="451"/>
      <c r="H134" s="451"/>
      <c r="I134" s="451"/>
      <c r="J134" s="452"/>
    </row>
    <row r="135" spans="2:10">
      <c r="B135" s="601"/>
    </row>
    <row r="136" spans="2:10">
      <c r="B136" s="601"/>
    </row>
    <row r="137" spans="2:10">
      <c r="B137" s="601"/>
    </row>
    <row r="138" spans="2:10">
      <c r="B138" s="601"/>
    </row>
    <row r="139" spans="2:10">
      <c r="B139" s="601"/>
    </row>
    <row r="140" spans="2:10">
      <c r="B140" s="601"/>
    </row>
    <row r="141" spans="2:10">
      <c r="B141" s="601"/>
    </row>
    <row r="142" spans="2:10">
      <c r="B142" s="601"/>
    </row>
    <row r="143" spans="2:10">
      <c r="B143" s="601"/>
    </row>
    <row r="144" spans="2:10">
      <c r="B144" s="601"/>
    </row>
    <row r="145" spans="2:2">
      <c r="B145" s="601"/>
    </row>
    <row r="146" spans="2:2">
      <c r="B146" s="601"/>
    </row>
    <row r="147" spans="2:2">
      <c r="B147" s="601"/>
    </row>
    <row r="148" spans="2:2">
      <c r="B148" s="601"/>
    </row>
  </sheetData>
  <mergeCells count="1">
    <mergeCell ref="B2:J2"/>
  </mergeCells>
  <phoneticPr fontId="2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1:I57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4" width="2.7109375" style="1" customWidth="1"/>
    <col min="5" max="5" width="25.140625" style="1" customWidth="1"/>
    <col min="6" max="6" width="6" style="2" customWidth="1"/>
    <col min="7" max="8" width="15.7109375" style="1" customWidth="1"/>
    <col min="9" max="9" width="25.42578125" style="1" customWidth="1"/>
    <col min="10" max="10" width="1.7109375" style="1" customWidth="1"/>
    <col min="11" max="16384" width="9.140625" style="1"/>
  </cols>
  <sheetData>
    <row r="1" spans="2:9">
      <c r="B1" s="628" t="s">
        <v>28</v>
      </c>
      <c r="C1" s="628"/>
      <c r="D1" s="628"/>
      <c r="E1" s="628"/>
      <c r="F1" s="628"/>
      <c r="G1" s="628"/>
      <c r="H1" s="628"/>
      <c r="I1" s="628"/>
    </row>
    <row r="3" spans="2:9" ht="19.5">
      <c r="B3" s="629" t="s">
        <v>109</v>
      </c>
      <c r="C3" s="629"/>
      <c r="D3" s="629"/>
      <c r="E3" s="629"/>
      <c r="F3" s="629"/>
      <c r="G3" s="629"/>
      <c r="H3" s="629"/>
      <c r="I3" s="629"/>
    </row>
    <row r="4" spans="2:9" ht="13.5" customHeight="1">
      <c r="B4" s="646" t="s">
        <v>43</v>
      </c>
      <c r="C4" s="646"/>
      <c r="D4" s="646"/>
      <c r="E4" s="646"/>
      <c r="F4" s="646"/>
      <c r="G4" s="646"/>
      <c r="H4" s="646"/>
      <c r="I4" s="646"/>
    </row>
    <row r="5" spans="2:9" ht="24">
      <c r="B5" s="645" t="s">
        <v>14</v>
      </c>
      <c r="C5" s="645"/>
      <c r="D5" s="645"/>
      <c r="E5" s="645"/>
      <c r="F5" s="363" t="s">
        <v>1184</v>
      </c>
      <c r="G5" s="29" t="s">
        <v>19</v>
      </c>
      <c r="H5" s="29" t="s">
        <v>20</v>
      </c>
      <c r="I5" s="29" t="s">
        <v>106</v>
      </c>
    </row>
    <row r="6" spans="2:9" ht="13.5">
      <c r="B6" s="31" t="s">
        <v>1173</v>
      </c>
      <c r="C6" s="32"/>
      <c r="D6" s="44"/>
      <c r="E6" s="352"/>
      <c r="F6" s="349"/>
      <c r="G6" s="153">
        <f>SUM(G7:G9)</f>
        <v>0</v>
      </c>
      <c r="H6" s="616">
        <f>SUM(H7:H9)</f>
        <v>0</v>
      </c>
      <c r="I6" s="106"/>
    </row>
    <row r="7" spans="2:9" ht="13.5">
      <c r="B7" s="22"/>
      <c r="C7" s="350" t="s">
        <v>1166</v>
      </c>
      <c r="D7" s="44"/>
      <c r="E7" s="33"/>
      <c r="F7" s="366"/>
      <c r="G7" s="35"/>
      <c r="H7" s="616">
        <f>ROUNDDOWN(G7*1.08,0)</f>
        <v>0</v>
      </c>
      <c r="I7" s="106"/>
    </row>
    <row r="8" spans="2:9" ht="13.5">
      <c r="B8" s="22"/>
      <c r="C8" s="34" t="s">
        <v>1167</v>
      </c>
      <c r="D8" s="44"/>
      <c r="E8" s="33"/>
      <c r="F8" s="366"/>
      <c r="G8" s="35"/>
      <c r="H8" s="616">
        <f>ROUNDDOWN(G8*1.08,0)</f>
        <v>0</v>
      </c>
      <c r="I8" s="106"/>
    </row>
    <row r="9" spans="2:9" ht="13.5">
      <c r="B9" s="24"/>
      <c r="C9" s="34" t="s">
        <v>42</v>
      </c>
      <c r="D9" s="44"/>
      <c r="E9" s="33"/>
      <c r="F9" s="349"/>
      <c r="G9" s="35"/>
      <c r="H9" s="616">
        <f>ROUNDDOWN(G9*1.08,0)</f>
        <v>0</v>
      </c>
      <c r="I9" s="106"/>
    </row>
    <row r="10" spans="2:9" ht="13.5">
      <c r="B10" s="31" t="s">
        <v>1174</v>
      </c>
      <c r="C10" s="32"/>
      <c r="D10" s="44"/>
      <c r="E10" s="352"/>
      <c r="F10" s="349"/>
      <c r="G10" s="153">
        <f>SUM(G11:G14)</f>
        <v>0</v>
      </c>
      <c r="H10" s="616">
        <f>SUM(H11:H14)</f>
        <v>0</v>
      </c>
      <c r="I10" s="106"/>
    </row>
    <row r="11" spans="2:9" ht="13.5">
      <c r="B11" s="22"/>
      <c r="C11" s="34" t="s">
        <v>1165</v>
      </c>
      <c r="D11" s="44"/>
      <c r="E11" s="33"/>
      <c r="F11" s="349" t="s">
        <v>1169</v>
      </c>
      <c r="G11" s="35"/>
      <c r="H11" s="616">
        <f>ROUNDDOWN(G11*1.08,0)</f>
        <v>0</v>
      </c>
      <c r="I11" s="106"/>
    </row>
    <row r="12" spans="2:9" ht="13.5">
      <c r="B12" s="22"/>
      <c r="C12" s="34" t="s">
        <v>1164</v>
      </c>
      <c r="D12" s="44"/>
      <c r="E12" s="33"/>
      <c r="F12" s="349" t="s">
        <v>1169</v>
      </c>
      <c r="G12" s="35"/>
      <c r="H12" s="616">
        <f>ROUNDDOWN(G12*1.08,0)</f>
        <v>0</v>
      </c>
      <c r="I12" s="106"/>
    </row>
    <row r="13" spans="2:9" ht="13.5">
      <c r="B13" s="22"/>
      <c r="C13" s="328" t="s">
        <v>1163</v>
      </c>
      <c r="D13" s="336"/>
      <c r="E13" s="329"/>
      <c r="F13" s="366"/>
      <c r="G13" s="35"/>
      <c r="H13" s="616">
        <f>ROUNDDOWN(G13*1.08,0)</f>
        <v>0</v>
      </c>
      <c r="I13" s="106"/>
    </row>
    <row r="14" spans="2:9" ht="13.5">
      <c r="B14" s="24"/>
      <c r="C14" s="34" t="s">
        <v>42</v>
      </c>
      <c r="D14" s="44"/>
      <c r="E14" s="33"/>
      <c r="F14" s="349"/>
      <c r="G14" s="35"/>
      <c r="H14" s="616">
        <f>ROUNDDOWN(G14*1.08,0)</f>
        <v>0</v>
      </c>
      <c r="I14" s="106"/>
    </row>
    <row r="15" spans="2:9" ht="13.5">
      <c r="B15" s="31" t="s">
        <v>1175</v>
      </c>
      <c r="C15" s="32"/>
      <c r="D15" s="44"/>
      <c r="E15" s="352"/>
      <c r="F15" s="349"/>
      <c r="G15" s="153">
        <f>SUM(G16,G17,G31)</f>
        <v>0</v>
      </c>
      <c r="H15" s="616">
        <f>SUM(H16,H17,H31)</f>
        <v>0</v>
      </c>
      <c r="I15" s="106"/>
    </row>
    <row r="16" spans="2:9" ht="13.5">
      <c r="B16" s="77"/>
      <c r="C16" s="43" t="s">
        <v>324</v>
      </c>
      <c r="D16" s="44"/>
      <c r="E16" s="45"/>
      <c r="F16" s="366"/>
      <c r="G16" s="35"/>
      <c r="H16" s="616">
        <f>ROUNDDOWN(G16*1.08,0)</f>
        <v>0</v>
      </c>
      <c r="I16" s="106"/>
    </row>
    <row r="17" spans="2:9" ht="13.5">
      <c r="B17" s="77"/>
      <c r="C17" s="31" t="s">
        <v>325</v>
      </c>
      <c r="D17" s="75"/>
      <c r="E17" s="45"/>
      <c r="F17" s="349" t="s">
        <v>1169</v>
      </c>
      <c r="G17" s="153">
        <f>SUM(G18,G27)</f>
        <v>0</v>
      </c>
      <c r="H17" s="616">
        <f>SUM(H18,H27)</f>
        <v>0</v>
      </c>
      <c r="I17" s="106"/>
    </row>
    <row r="18" spans="2:9" ht="13.5">
      <c r="B18" s="22"/>
      <c r="C18" s="77"/>
      <c r="D18" s="31" t="s">
        <v>107</v>
      </c>
      <c r="E18" s="33"/>
      <c r="F18" s="349"/>
      <c r="G18" s="153">
        <f>SUM(G19:G26)</f>
        <v>0</v>
      </c>
      <c r="H18" s="616">
        <f>SUM(H19:H26)</f>
        <v>0</v>
      </c>
      <c r="I18" s="106"/>
    </row>
    <row r="19" spans="2:9" ht="13.5">
      <c r="B19" s="22"/>
      <c r="C19" s="22"/>
      <c r="D19" s="22"/>
      <c r="E19" s="48" t="s">
        <v>32</v>
      </c>
      <c r="F19" s="239"/>
      <c r="G19" s="53"/>
      <c r="H19" s="617">
        <f t="shared" ref="H19:H26" si="0">ROUNDDOWN(G19*1.08,0)</f>
        <v>0</v>
      </c>
      <c r="I19" s="58"/>
    </row>
    <row r="20" spans="2:9" ht="13.5">
      <c r="B20" s="22"/>
      <c r="C20" s="22"/>
      <c r="D20" s="22"/>
      <c r="E20" s="49" t="s">
        <v>33</v>
      </c>
      <c r="F20" s="240"/>
      <c r="G20" s="54"/>
      <c r="H20" s="618">
        <f t="shared" si="0"/>
        <v>0</v>
      </c>
      <c r="I20" s="59"/>
    </row>
    <row r="21" spans="2:9" ht="13.5">
      <c r="B21" s="22"/>
      <c r="C21" s="22"/>
      <c r="D21" s="22"/>
      <c r="E21" s="49" t="s">
        <v>34</v>
      </c>
      <c r="F21" s="240"/>
      <c r="G21" s="54"/>
      <c r="H21" s="618">
        <f t="shared" si="0"/>
        <v>0</v>
      </c>
      <c r="I21" s="59"/>
    </row>
    <row r="22" spans="2:9" ht="13.5">
      <c r="B22" s="22"/>
      <c r="C22" s="22"/>
      <c r="D22" s="22"/>
      <c r="E22" s="49" t="s">
        <v>796</v>
      </c>
      <c r="F22" s="240"/>
      <c r="G22" s="54"/>
      <c r="H22" s="618">
        <f t="shared" si="0"/>
        <v>0</v>
      </c>
      <c r="I22" s="59"/>
    </row>
    <row r="23" spans="2:9" ht="13.5">
      <c r="B23" s="22"/>
      <c r="C23" s="22"/>
      <c r="D23" s="22"/>
      <c r="E23" s="49" t="s">
        <v>35</v>
      </c>
      <c r="F23" s="240"/>
      <c r="G23" s="54"/>
      <c r="H23" s="618">
        <f t="shared" si="0"/>
        <v>0</v>
      </c>
      <c r="I23" s="59"/>
    </row>
    <row r="24" spans="2:9" ht="13.5">
      <c r="B24" s="22"/>
      <c r="C24" s="22"/>
      <c r="D24" s="22"/>
      <c r="E24" s="49" t="s">
        <v>1193</v>
      </c>
      <c r="F24" s="240"/>
      <c r="G24" s="54"/>
      <c r="H24" s="618">
        <f t="shared" si="0"/>
        <v>0</v>
      </c>
      <c r="I24" s="59"/>
    </row>
    <row r="25" spans="2:9" ht="13.5">
      <c r="B25" s="22"/>
      <c r="C25" s="22"/>
      <c r="D25" s="22"/>
      <c r="E25" s="49" t="s">
        <v>1192</v>
      </c>
      <c r="F25" s="240"/>
      <c r="G25" s="54"/>
      <c r="H25" s="618">
        <f t="shared" si="0"/>
        <v>0</v>
      </c>
      <c r="I25" s="59"/>
    </row>
    <row r="26" spans="2:9" ht="13.5">
      <c r="B26" s="22"/>
      <c r="C26" s="22"/>
      <c r="D26" s="22"/>
      <c r="E26" s="50" t="s">
        <v>1191</v>
      </c>
      <c r="F26" s="241"/>
      <c r="G26" s="55"/>
      <c r="H26" s="619">
        <f t="shared" si="0"/>
        <v>0</v>
      </c>
      <c r="I26" s="115"/>
    </row>
    <row r="27" spans="2:9" ht="13.5">
      <c r="B27" s="22"/>
      <c r="C27" s="22"/>
      <c r="D27" s="31" t="s">
        <v>108</v>
      </c>
      <c r="E27" s="33"/>
      <c r="F27" s="349"/>
      <c r="G27" s="153">
        <f>SUM(G28:G30)</f>
        <v>0</v>
      </c>
      <c r="H27" s="616">
        <f>SUM(H28:H30)</f>
        <v>0</v>
      </c>
      <c r="I27" s="106"/>
    </row>
    <row r="28" spans="2:9" ht="13.5">
      <c r="B28" s="22"/>
      <c r="C28" s="22"/>
      <c r="D28" s="22"/>
      <c r="E28" s="48" t="s">
        <v>36</v>
      </c>
      <c r="F28" s="239"/>
      <c r="G28" s="53"/>
      <c r="H28" s="617">
        <f>ROUNDDOWN(G28*1.08,0)</f>
        <v>0</v>
      </c>
      <c r="I28" s="58"/>
    </row>
    <row r="29" spans="2:9" ht="13.5">
      <c r="B29" s="22"/>
      <c r="C29" s="22"/>
      <c r="D29" s="22"/>
      <c r="E29" s="49" t="s">
        <v>37</v>
      </c>
      <c r="F29" s="240"/>
      <c r="G29" s="54"/>
      <c r="H29" s="618">
        <f>ROUNDDOWN(G29*1.08,0)</f>
        <v>0</v>
      </c>
      <c r="I29" s="59"/>
    </row>
    <row r="30" spans="2:9" ht="13.5">
      <c r="B30" s="22"/>
      <c r="C30" s="22"/>
      <c r="D30" s="22"/>
      <c r="E30" s="50" t="s">
        <v>38</v>
      </c>
      <c r="F30" s="241"/>
      <c r="G30" s="55"/>
      <c r="H30" s="619">
        <f>ROUNDDOWN(G30*1.08,0)</f>
        <v>0</v>
      </c>
      <c r="I30" s="115"/>
    </row>
    <row r="31" spans="2:9" ht="13.5">
      <c r="B31" s="22"/>
      <c r="C31" s="31" t="s">
        <v>326</v>
      </c>
      <c r="D31" s="44"/>
      <c r="E31" s="45"/>
      <c r="F31" s="349"/>
      <c r="G31" s="153">
        <f>SUM(G32:G33)</f>
        <v>0</v>
      </c>
      <c r="H31" s="616">
        <f>SUM(H32:H33)</f>
        <v>0</v>
      </c>
      <c r="I31" s="106"/>
    </row>
    <row r="32" spans="2:9" ht="13.5">
      <c r="B32" s="22"/>
      <c r="C32" s="22"/>
      <c r="D32" s="643" t="s">
        <v>1168</v>
      </c>
      <c r="E32" s="644"/>
      <c r="F32" s="366"/>
      <c r="G32" s="35"/>
      <c r="H32" s="616">
        <f>ROUNDDOWN(G32*1.08,0)</f>
        <v>0</v>
      </c>
      <c r="I32" s="106"/>
    </row>
    <row r="33" spans="2:9" ht="13.5">
      <c r="B33" s="22"/>
      <c r="C33" s="22"/>
      <c r="D33" s="4" t="s">
        <v>1183</v>
      </c>
      <c r="E33" s="4"/>
      <c r="F33" s="3" t="s">
        <v>1169</v>
      </c>
      <c r="G33" s="35"/>
      <c r="H33" s="616">
        <f>ROUNDDOWN(G33*1.08,0)</f>
        <v>0</v>
      </c>
      <c r="I33" s="106"/>
    </row>
    <row r="34" spans="2:9" ht="13.5">
      <c r="B34" s="31" t="s">
        <v>1176</v>
      </c>
      <c r="C34" s="32"/>
      <c r="D34" s="44"/>
      <c r="E34" s="352"/>
      <c r="F34" s="349"/>
      <c r="G34" s="153">
        <f>SUM(G35)</f>
        <v>0</v>
      </c>
      <c r="H34" s="616">
        <f>SUM(H35:H35)</f>
        <v>0</v>
      </c>
      <c r="I34" s="106"/>
    </row>
    <row r="35" spans="2:9" ht="13.5">
      <c r="B35" s="22"/>
      <c r="C35" s="34" t="s">
        <v>1170</v>
      </c>
      <c r="D35" s="44"/>
      <c r="E35" s="33"/>
      <c r="F35" s="349" t="s">
        <v>1169</v>
      </c>
      <c r="G35" s="35"/>
      <c r="H35" s="616">
        <f>ROUNDDOWN(G35*1.08,0)</f>
        <v>0</v>
      </c>
      <c r="I35" s="106"/>
    </row>
    <row r="36" spans="2:9" ht="13.5">
      <c r="B36" s="31" t="s">
        <v>1177</v>
      </c>
      <c r="C36" s="32"/>
      <c r="D36" s="44"/>
      <c r="E36" s="352"/>
      <c r="F36" s="349"/>
      <c r="G36" s="153">
        <f>SUM(G37:G38)</f>
        <v>0</v>
      </c>
      <c r="H36" s="616">
        <f>SUM(H37:H38)</f>
        <v>0</v>
      </c>
      <c r="I36" s="106"/>
    </row>
    <row r="37" spans="2:9" ht="13.5">
      <c r="B37" s="22"/>
      <c r="C37" s="350" t="s">
        <v>1172</v>
      </c>
      <c r="D37" s="352"/>
      <c r="E37" s="351"/>
      <c r="F37" s="366"/>
      <c r="G37" s="35"/>
      <c r="H37" s="616">
        <f>ROUNDDOWN(G37*1.08,0)</f>
        <v>0</v>
      </c>
      <c r="I37" s="106"/>
    </row>
    <row r="38" spans="2:9" ht="13.5">
      <c r="B38" s="22"/>
      <c r="C38" s="350" t="s">
        <v>1171</v>
      </c>
      <c r="D38" s="352"/>
      <c r="E38" s="351"/>
      <c r="F38" s="366"/>
      <c r="G38" s="35"/>
      <c r="H38" s="616">
        <f>ROUNDDOWN(G38*1.08,0)</f>
        <v>0</v>
      </c>
      <c r="I38" s="106"/>
    </row>
    <row r="39" spans="2:9" ht="13.5">
      <c r="B39" s="31" t="s">
        <v>39</v>
      </c>
      <c r="C39" s="32"/>
      <c r="D39" s="44"/>
      <c r="E39" s="352"/>
      <c r="F39" s="349"/>
      <c r="G39" s="153">
        <f>SUM(G40:G45)</f>
        <v>0</v>
      </c>
      <c r="H39" s="616">
        <f>SUM(H40:H45)</f>
        <v>0</v>
      </c>
      <c r="I39" s="106"/>
    </row>
    <row r="40" spans="2:9" ht="13.5">
      <c r="B40" s="22"/>
      <c r="C40" s="350" t="s">
        <v>1178</v>
      </c>
      <c r="D40" s="352"/>
      <c r="E40" s="351"/>
      <c r="F40" s="366"/>
      <c r="G40" s="35"/>
      <c r="H40" s="616">
        <f t="shared" ref="H40:H45" si="1">ROUNDDOWN(G40*1.08,0)</f>
        <v>0</v>
      </c>
      <c r="I40" s="106"/>
    </row>
    <row r="41" spans="2:9" ht="13.5">
      <c r="B41" s="22"/>
      <c r="C41" s="34" t="s">
        <v>1179</v>
      </c>
      <c r="D41" s="44"/>
      <c r="E41" s="33"/>
      <c r="F41" s="366"/>
      <c r="G41" s="35"/>
      <c r="H41" s="616">
        <f t="shared" si="1"/>
        <v>0</v>
      </c>
      <c r="I41" s="106"/>
    </row>
    <row r="42" spans="2:9" ht="13.5">
      <c r="B42" s="22"/>
      <c r="C42" s="34" t="s">
        <v>1180</v>
      </c>
      <c r="D42" s="44"/>
      <c r="E42" s="33"/>
      <c r="F42" s="366"/>
      <c r="G42" s="35"/>
      <c r="H42" s="616">
        <f t="shared" si="1"/>
        <v>0</v>
      </c>
      <c r="I42" s="106"/>
    </row>
    <row r="43" spans="2:9" ht="13.5">
      <c r="B43" s="22"/>
      <c r="C43" s="34" t="s">
        <v>1181</v>
      </c>
      <c r="D43" s="44"/>
      <c r="E43" s="33"/>
      <c r="F43" s="366"/>
      <c r="G43" s="35"/>
      <c r="H43" s="616">
        <f t="shared" si="1"/>
        <v>0</v>
      </c>
      <c r="I43" s="106"/>
    </row>
    <row r="44" spans="2:9" ht="13.5">
      <c r="B44" s="22"/>
      <c r="C44" s="34" t="s">
        <v>1182</v>
      </c>
      <c r="D44" s="44"/>
      <c r="E44" s="33"/>
      <c r="F44" s="366"/>
      <c r="G44" s="35"/>
      <c r="H44" s="616">
        <f t="shared" si="1"/>
        <v>0</v>
      </c>
      <c r="I44" s="106"/>
    </row>
    <row r="45" spans="2:9" ht="14.25" thickBot="1">
      <c r="B45" s="22"/>
      <c r="C45" s="31" t="s">
        <v>42</v>
      </c>
      <c r="D45" s="75"/>
      <c r="E45" s="36"/>
      <c r="F45" s="364"/>
      <c r="G45" s="37"/>
      <c r="H45" s="620">
        <f t="shared" si="1"/>
        <v>0</v>
      </c>
      <c r="I45" s="107"/>
    </row>
    <row r="46" spans="2:9" ht="14.25" thickBot="1">
      <c r="B46" s="38" t="s">
        <v>40</v>
      </c>
      <c r="C46" s="39"/>
      <c r="D46" s="57"/>
      <c r="E46" s="40"/>
      <c r="F46" s="365"/>
      <c r="G46" s="154">
        <f>SUM(G6,G10,G34,G15,G36,G39)</f>
        <v>0</v>
      </c>
      <c r="H46" s="621">
        <f>SUM(H6,H10,H34,H15,H36,H39)</f>
        <v>0</v>
      </c>
      <c r="I46" s="108"/>
    </row>
    <row r="47" spans="2:9">
      <c r="B47" s="1" t="s">
        <v>103</v>
      </c>
    </row>
    <row r="48" spans="2:9">
      <c r="B48" s="1" t="s">
        <v>105</v>
      </c>
    </row>
    <row r="49" spans="2:9">
      <c r="B49" s="1" t="s">
        <v>215</v>
      </c>
    </row>
    <row r="50" spans="2:9">
      <c r="B50" s="1" t="s">
        <v>104</v>
      </c>
    </row>
    <row r="51" spans="2:9">
      <c r="C51" s="1" t="s">
        <v>1185</v>
      </c>
    </row>
    <row r="52" spans="2:9">
      <c r="B52" s="1" t="s">
        <v>1162</v>
      </c>
    </row>
    <row r="53" spans="2:9">
      <c r="B53" s="1" t="s">
        <v>129</v>
      </c>
    </row>
    <row r="54" spans="2:9">
      <c r="B54" s="1" t="s">
        <v>1136</v>
      </c>
    </row>
    <row r="55" spans="2:9">
      <c r="B55" s="1" t="s">
        <v>214</v>
      </c>
    </row>
    <row r="56" spans="2:9">
      <c r="C56" s="1" t="s">
        <v>797</v>
      </c>
    </row>
    <row r="57" spans="2:9" ht="20.25" customHeight="1">
      <c r="H57" s="3" t="s">
        <v>4</v>
      </c>
      <c r="I57" s="4"/>
    </row>
  </sheetData>
  <customSheetViews>
    <customSheetView guid="{1E432D73-D559-4735-96E9-E42C2997E3E5}" showPageBreaks="1" showGridLines="0" printArea="1" view="pageBreakPreview">
      <selection activeCell="C35" sqref="C35"/>
      <pageMargins left="0.7" right="0.7" top="0.75" bottom="0.75" header="0.3" footer="0.3"/>
      <pageSetup paperSize="9" orientation="portrait" horizontalDpi="300" verticalDpi="300" r:id="rId1"/>
    </customSheetView>
  </customSheetViews>
  <mergeCells count="5">
    <mergeCell ref="D32:E32"/>
    <mergeCell ref="B5:E5"/>
    <mergeCell ref="B1:I1"/>
    <mergeCell ref="B3:I3"/>
    <mergeCell ref="B4:I4"/>
  </mergeCells>
  <phoneticPr fontId="2"/>
  <pageMargins left="0.7" right="0.7" top="0.75" bottom="0.75" header="0.3" footer="0.3"/>
  <pageSetup paperSize="9" scale="98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H110"/>
  <sheetViews>
    <sheetView showGridLines="0" view="pageBreakPreview" zoomScaleNormal="100" zoomScaleSheetLayoutView="100" workbookViewId="0"/>
  </sheetViews>
  <sheetFormatPr defaultRowHeight="12"/>
  <cols>
    <col min="1" max="1" width="1.7109375" customWidth="1"/>
    <col min="2" max="3" width="2.7109375" customWidth="1"/>
    <col min="4" max="4" width="26.7109375" customWidth="1"/>
    <col min="5" max="6" width="16.5703125" customWidth="1"/>
    <col min="7" max="7" width="27.7109375" customWidth="1"/>
    <col min="8" max="8" width="1.7109375" customWidth="1"/>
  </cols>
  <sheetData>
    <row r="1" spans="1:8">
      <c r="B1" s="628" t="s">
        <v>44</v>
      </c>
      <c r="C1" s="647"/>
      <c r="D1" s="647"/>
      <c r="E1" s="647"/>
      <c r="F1" s="647"/>
      <c r="G1" s="647"/>
    </row>
    <row r="2" spans="1:8" ht="6.75" customHeight="1"/>
    <row r="3" spans="1:8" ht="18.75" customHeight="1">
      <c r="B3" s="629" t="s">
        <v>830</v>
      </c>
      <c r="C3" s="629"/>
      <c r="D3" s="629"/>
      <c r="E3" s="629"/>
      <c r="F3" s="629"/>
      <c r="G3" s="629"/>
    </row>
    <row r="4" spans="1:8">
      <c r="A4" s="340"/>
      <c r="B4" s="646" t="s">
        <v>43</v>
      </c>
      <c r="C4" s="646"/>
      <c r="D4" s="646"/>
      <c r="E4" s="646"/>
      <c r="F4" s="646"/>
      <c r="G4" s="646"/>
      <c r="H4" s="340"/>
    </row>
    <row r="5" spans="1:8" ht="12" customHeight="1">
      <c r="A5" s="340"/>
      <c r="B5" s="645" t="s">
        <v>14</v>
      </c>
      <c r="C5" s="645"/>
      <c r="D5" s="645"/>
      <c r="E5" s="345" t="s">
        <v>19</v>
      </c>
      <c r="F5" s="345" t="s">
        <v>20</v>
      </c>
      <c r="G5" s="345" t="s">
        <v>41</v>
      </c>
      <c r="H5" s="340"/>
    </row>
    <row r="6" spans="1:8" ht="13.5" customHeight="1">
      <c r="A6" s="340"/>
      <c r="B6" s="344" t="s">
        <v>1052</v>
      </c>
      <c r="C6" s="348"/>
      <c r="D6" s="348"/>
      <c r="E6" s="153">
        <f>SUM(E7:E12)</f>
        <v>0</v>
      </c>
      <c r="F6" s="616">
        <f>SUM(F7:F12)</f>
        <v>0</v>
      </c>
      <c r="G6" s="106"/>
      <c r="H6" s="340"/>
    </row>
    <row r="7" spans="1:8" ht="13.5" customHeight="1">
      <c r="A7" s="340"/>
      <c r="B7" s="22"/>
      <c r="C7" s="346" t="s">
        <v>1047</v>
      </c>
      <c r="D7" s="348"/>
      <c r="E7" s="35"/>
      <c r="F7" s="616">
        <f t="shared" ref="F7:F49" si="0">ROUNDDOWN(E7*1.08,0)</f>
        <v>0</v>
      </c>
      <c r="G7" s="106"/>
      <c r="H7" s="340"/>
    </row>
    <row r="8" spans="1:8" ht="13.5" customHeight="1">
      <c r="A8" s="340"/>
      <c r="B8" s="22"/>
      <c r="C8" s="346" t="s">
        <v>1048</v>
      </c>
      <c r="D8" s="348"/>
      <c r="E8" s="35"/>
      <c r="F8" s="616">
        <f t="shared" si="0"/>
        <v>0</v>
      </c>
      <c r="G8" s="106"/>
      <c r="H8" s="340"/>
    </row>
    <row r="9" spans="1:8" ht="13.5" customHeight="1">
      <c r="A9" s="340"/>
      <c r="B9" s="22"/>
      <c r="C9" s="346" t="s">
        <v>1049</v>
      </c>
      <c r="D9" s="348"/>
      <c r="E9" s="35"/>
      <c r="F9" s="616">
        <f t="shared" si="0"/>
        <v>0</v>
      </c>
      <c r="G9" s="106"/>
      <c r="H9" s="340"/>
    </row>
    <row r="10" spans="1:8" ht="13.5" customHeight="1">
      <c r="A10" s="340"/>
      <c r="B10" s="22"/>
      <c r="C10" s="346" t="s">
        <v>1050</v>
      </c>
      <c r="D10" s="348"/>
      <c r="E10" s="35"/>
      <c r="F10" s="616">
        <f t="shared" si="0"/>
        <v>0</v>
      </c>
      <c r="G10" s="106"/>
      <c r="H10" s="340"/>
    </row>
    <row r="11" spans="1:8" ht="13.5" customHeight="1">
      <c r="A11" s="340"/>
      <c r="B11" s="22"/>
      <c r="C11" s="346" t="s">
        <v>1051</v>
      </c>
      <c r="D11" s="348"/>
      <c r="E11" s="35"/>
      <c r="F11" s="616">
        <f t="shared" si="0"/>
        <v>0</v>
      </c>
      <c r="G11" s="106"/>
      <c r="H11" s="340"/>
    </row>
    <row r="12" spans="1:8" ht="13.5" customHeight="1">
      <c r="A12" s="340"/>
      <c r="B12" s="24"/>
      <c r="C12" s="346" t="s">
        <v>42</v>
      </c>
      <c r="D12" s="348"/>
      <c r="E12" s="35"/>
      <c r="F12" s="616">
        <f t="shared" si="0"/>
        <v>0</v>
      </c>
      <c r="G12" s="106"/>
      <c r="H12" s="340"/>
    </row>
    <row r="13" spans="1:8" ht="13.5" customHeight="1">
      <c r="A13" s="340"/>
      <c r="B13" s="344" t="s">
        <v>1188</v>
      </c>
      <c r="C13" s="348"/>
      <c r="D13" s="348"/>
      <c r="E13" s="153">
        <f>+E14+E24+E39+E62+E65</f>
        <v>0</v>
      </c>
      <c r="F13" s="616">
        <f t="shared" si="0"/>
        <v>0</v>
      </c>
      <c r="G13" s="106"/>
      <c r="H13" s="340"/>
    </row>
    <row r="14" spans="1:8" ht="13.5" customHeight="1">
      <c r="A14" s="340"/>
      <c r="B14" s="22"/>
      <c r="C14" s="344" t="s">
        <v>1053</v>
      </c>
      <c r="D14" s="348"/>
      <c r="E14" s="153">
        <f>SUM(E15:E23)</f>
        <v>0</v>
      </c>
      <c r="F14" s="616">
        <f t="shared" si="0"/>
        <v>0</v>
      </c>
      <c r="G14" s="106"/>
      <c r="H14" s="340"/>
    </row>
    <row r="15" spans="1:8" ht="13.5" customHeight="1">
      <c r="A15" s="340"/>
      <c r="B15" s="22"/>
      <c r="C15" s="22"/>
      <c r="D15" s="346" t="s">
        <v>1054</v>
      </c>
      <c r="E15" s="35"/>
      <c r="F15" s="616">
        <f t="shared" si="0"/>
        <v>0</v>
      </c>
      <c r="G15" s="106"/>
      <c r="H15" s="340"/>
    </row>
    <row r="16" spans="1:8" ht="13.5">
      <c r="A16" s="340"/>
      <c r="B16" s="22"/>
      <c r="C16" s="22"/>
      <c r="D16" s="346" t="s">
        <v>1055</v>
      </c>
      <c r="E16" s="35"/>
      <c r="F16" s="616">
        <f t="shared" si="0"/>
        <v>0</v>
      </c>
      <c r="G16" s="106"/>
      <c r="H16" s="340"/>
    </row>
    <row r="17" spans="1:8" ht="13.5">
      <c r="A17" s="340"/>
      <c r="B17" s="22"/>
      <c r="C17" s="22"/>
      <c r="D17" s="346" t="s">
        <v>1056</v>
      </c>
      <c r="E17" s="35"/>
      <c r="F17" s="616">
        <f t="shared" si="0"/>
        <v>0</v>
      </c>
      <c r="G17" s="106"/>
      <c r="H17" s="340"/>
    </row>
    <row r="18" spans="1:8" ht="13.5">
      <c r="A18" s="340"/>
      <c r="B18" s="22"/>
      <c r="C18" s="22"/>
      <c r="D18" s="346" t="s">
        <v>1057</v>
      </c>
      <c r="E18" s="35"/>
      <c r="F18" s="616">
        <f t="shared" si="0"/>
        <v>0</v>
      </c>
      <c r="G18" s="106"/>
      <c r="H18" s="340"/>
    </row>
    <row r="19" spans="1:8" ht="13.5">
      <c r="A19" s="340"/>
      <c r="B19" s="22"/>
      <c r="C19" s="22"/>
      <c r="D19" s="346" t="s">
        <v>1058</v>
      </c>
      <c r="E19" s="35"/>
      <c r="F19" s="616">
        <f t="shared" si="0"/>
        <v>0</v>
      </c>
      <c r="G19" s="106"/>
      <c r="H19" s="340"/>
    </row>
    <row r="20" spans="1:8" ht="13.5">
      <c r="A20" s="340"/>
      <c r="B20" s="22"/>
      <c r="C20" s="22"/>
      <c r="D20" s="346" t="s">
        <v>1059</v>
      </c>
      <c r="E20" s="35"/>
      <c r="F20" s="616">
        <f t="shared" si="0"/>
        <v>0</v>
      </c>
      <c r="G20" s="106"/>
      <c r="H20" s="340"/>
    </row>
    <row r="21" spans="1:8" ht="13.5">
      <c r="A21" s="340"/>
      <c r="B21" s="22"/>
      <c r="C21" s="22"/>
      <c r="D21" s="346" t="s">
        <v>1060</v>
      </c>
      <c r="E21" s="35"/>
      <c r="F21" s="616">
        <f t="shared" si="0"/>
        <v>0</v>
      </c>
      <c r="G21" s="106"/>
      <c r="H21" s="340"/>
    </row>
    <row r="22" spans="1:8" ht="13.5">
      <c r="A22" s="340"/>
      <c r="B22" s="22"/>
      <c r="C22" s="22"/>
      <c r="D22" s="346" t="s">
        <v>1061</v>
      </c>
      <c r="E22" s="35"/>
      <c r="F22" s="616">
        <f t="shared" si="0"/>
        <v>0</v>
      </c>
      <c r="G22" s="106"/>
      <c r="H22" s="340"/>
    </row>
    <row r="23" spans="1:8" ht="13.5">
      <c r="A23" s="340"/>
      <c r="B23" s="22"/>
      <c r="C23" s="22"/>
      <c r="D23" s="346" t="s">
        <v>42</v>
      </c>
      <c r="E23" s="35"/>
      <c r="F23" s="616">
        <f t="shared" si="0"/>
        <v>0</v>
      </c>
      <c r="G23" s="106"/>
      <c r="H23" s="340"/>
    </row>
    <row r="24" spans="1:8" ht="13.5" customHeight="1">
      <c r="A24" s="340"/>
      <c r="B24" s="22"/>
      <c r="C24" s="344" t="s">
        <v>1062</v>
      </c>
      <c r="D24" s="348"/>
      <c r="E24" s="153">
        <f>SUM(E25:E38)</f>
        <v>0</v>
      </c>
      <c r="F24" s="616">
        <f t="shared" si="0"/>
        <v>0</v>
      </c>
      <c r="G24" s="106"/>
      <c r="H24" s="340"/>
    </row>
    <row r="25" spans="1:8" ht="13.5" customHeight="1">
      <c r="A25" s="340"/>
      <c r="B25" s="22"/>
      <c r="C25" s="22"/>
      <c r="D25" s="346" t="s">
        <v>1063</v>
      </c>
      <c r="E25" s="35"/>
      <c r="F25" s="616">
        <f t="shared" si="0"/>
        <v>0</v>
      </c>
      <c r="G25" s="106"/>
      <c r="H25" s="340"/>
    </row>
    <row r="26" spans="1:8" ht="13.5">
      <c r="A26" s="340"/>
      <c r="B26" s="22"/>
      <c r="C26" s="22"/>
      <c r="D26" s="346" t="s">
        <v>1064</v>
      </c>
      <c r="E26" s="35"/>
      <c r="F26" s="616">
        <f t="shared" si="0"/>
        <v>0</v>
      </c>
      <c r="G26" s="106"/>
      <c r="H26" s="340"/>
    </row>
    <row r="27" spans="1:8" ht="13.5">
      <c r="A27" s="340"/>
      <c r="B27" s="22"/>
      <c r="C27" s="22"/>
      <c r="D27" s="353" t="s">
        <v>1065</v>
      </c>
      <c r="E27" s="35"/>
      <c r="F27" s="616">
        <f t="shared" si="0"/>
        <v>0</v>
      </c>
      <c r="G27" s="106"/>
      <c r="H27" s="340"/>
    </row>
    <row r="28" spans="1:8" ht="13.5">
      <c r="A28" s="340"/>
      <c r="B28" s="22"/>
      <c r="C28" s="22"/>
      <c r="D28" s="346" t="s">
        <v>1066</v>
      </c>
      <c r="E28" s="35"/>
      <c r="F28" s="616">
        <f t="shared" si="0"/>
        <v>0</v>
      </c>
      <c r="G28" s="106"/>
      <c r="H28" s="340"/>
    </row>
    <row r="29" spans="1:8" ht="13.5">
      <c r="A29" s="340"/>
      <c r="B29" s="22"/>
      <c r="C29" s="22"/>
      <c r="D29" s="346" t="s">
        <v>1067</v>
      </c>
      <c r="E29" s="35"/>
      <c r="F29" s="616">
        <f t="shared" si="0"/>
        <v>0</v>
      </c>
      <c r="G29" s="106"/>
      <c r="H29" s="340"/>
    </row>
    <row r="30" spans="1:8" ht="13.5">
      <c r="A30" s="340"/>
      <c r="B30" s="22"/>
      <c r="C30" s="22"/>
      <c r="D30" s="346" t="s">
        <v>1068</v>
      </c>
      <c r="E30" s="35"/>
      <c r="F30" s="616">
        <f t="shared" si="0"/>
        <v>0</v>
      </c>
      <c r="G30" s="106"/>
      <c r="H30" s="340"/>
    </row>
    <row r="31" spans="1:8" ht="13.5">
      <c r="A31" s="340"/>
      <c r="B31" s="22"/>
      <c r="C31" s="22"/>
      <c r="D31" s="346" t="s">
        <v>1069</v>
      </c>
      <c r="E31" s="35"/>
      <c r="F31" s="616">
        <f t="shared" si="0"/>
        <v>0</v>
      </c>
      <c r="G31" s="106"/>
      <c r="H31" s="340"/>
    </row>
    <row r="32" spans="1:8" ht="13.5">
      <c r="A32" s="340"/>
      <c r="B32" s="22"/>
      <c r="C32" s="22"/>
      <c r="D32" s="346" t="s">
        <v>1070</v>
      </c>
      <c r="E32" s="35"/>
      <c r="F32" s="616">
        <f t="shared" si="0"/>
        <v>0</v>
      </c>
      <c r="G32" s="106"/>
      <c r="H32" s="340"/>
    </row>
    <row r="33" spans="1:8" ht="13.5">
      <c r="A33" s="340"/>
      <c r="B33" s="22"/>
      <c r="C33" s="22"/>
      <c r="D33" s="346" t="s">
        <v>1071</v>
      </c>
      <c r="E33" s="35"/>
      <c r="F33" s="616">
        <f t="shared" si="0"/>
        <v>0</v>
      </c>
      <c r="G33" s="106"/>
      <c r="H33" s="340"/>
    </row>
    <row r="34" spans="1:8" ht="13.5">
      <c r="A34" s="340"/>
      <c r="B34" s="22"/>
      <c r="C34" s="22"/>
      <c r="D34" s="346" t="s">
        <v>1072</v>
      </c>
      <c r="E34" s="35"/>
      <c r="F34" s="616">
        <f t="shared" si="0"/>
        <v>0</v>
      </c>
      <c r="G34" s="106"/>
      <c r="H34" s="340"/>
    </row>
    <row r="35" spans="1:8" ht="13.5">
      <c r="A35" s="340"/>
      <c r="B35" s="22"/>
      <c r="C35" s="22"/>
      <c r="D35" s="346" t="s">
        <v>1073</v>
      </c>
      <c r="E35" s="35"/>
      <c r="F35" s="616">
        <f t="shared" si="0"/>
        <v>0</v>
      </c>
      <c r="G35" s="106"/>
      <c r="H35" s="340"/>
    </row>
    <row r="36" spans="1:8" ht="13.5">
      <c r="A36" s="340"/>
      <c r="B36" s="22"/>
      <c r="C36" s="22"/>
      <c r="D36" s="346" t="s">
        <v>1074</v>
      </c>
      <c r="E36" s="35"/>
      <c r="F36" s="616">
        <f t="shared" si="0"/>
        <v>0</v>
      </c>
      <c r="G36" s="106"/>
      <c r="H36" s="340"/>
    </row>
    <row r="37" spans="1:8" ht="13.5">
      <c r="A37" s="340"/>
      <c r="B37" s="22"/>
      <c r="C37" s="22"/>
      <c r="D37" s="346" t="s">
        <v>1075</v>
      </c>
      <c r="E37" s="35"/>
      <c r="F37" s="616">
        <f t="shared" si="0"/>
        <v>0</v>
      </c>
      <c r="G37" s="106"/>
      <c r="H37" s="340"/>
    </row>
    <row r="38" spans="1:8" ht="13.5">
      <c r="A38" s="340"/>
      <c r="B38" s="22"/>
      <c r="C38" s="22"/>
      <c r="D38" s="346" t="s">
        <v>42</v>
      </c>
      <c r="E38" s="35"/>
      <c r="F38" s="616">
        <f t="shared" si="0"/>
        <v>0</v>
      </c>
      <c r="G38" s="106"/>
      <c r="H38" s="340"/>
    </row>
    <row r="39" spans="1:8" ht="13.5" customHeight="1">
      <c r="A39" s="340"/>
      <c r="B39" s="22"/>
      <c r="C39" s="344" t="s">
        <v>1076</v>
      </c>
      <c r="D39" s="348"/>
      <c r="E39" s="153">
        <f>SUM(E40:E49)</f>
        <v>0</v>
      </c>
      <c r="F39" s="616">
        <f t="shared" si="0"/>
        <v>0</v>
      </c>
      <c r="G39" s="106"/>
      <c r="H39" s="340"/>
    </row>
    <row r="40" spans="1:8" ht="13.5" customHeight="1">
      <c r="A40" s="340"/>
      <c r="B40" s="22"/>
      <c r="C40" s="22"/>
      <c r="D40" s="346" t="s">
        <v>1077</v>
      </c>
      <c r="E40" s="35"/>
      <c r="F40" s="616">
        <f t="shared" si="0"/>
        <v>0</v>
      </c>
      <c r="G40" s="106"/>
      <c r="H40" s="340"/>
    </row>
    <row r="41" spans="1:8" ht="13.5">
      <c r="A41" s="340"/>
      <c r="B41" s="22"/>
      <c r="C41" s="22"/>
      <c r="D41" s="346" t="s">
        <v>1078</v>
      </c>
      <c r="E41" s="35"/>
      <c r="F41" s="616">
        <f t="shared" si="0"/>
        <v>0</v>
      </c>
      <c r="G41" s="106"/>
      <c r="H41" s="340"/>
    </row>
    <row r="42" spans="1:8" ht="13.5">
      <c r="A42" s="340"/>
      <c r="B42" s="22"/>
      <c r="C42" s="22"/>
      <c r="D42" s="346" t="s">
        <v>1079</v>
      </c>
      <c r="E42" s="35"/>
      <c r="F42" s="616">
        <f t="shared" si="0"/>
        <v>0</v>
      </c>
      <c r="G42" s="106"/>
      <c r="H42" s="340"/>
    </row>
    <row r="43" spans="1:8" ht="13.5">
      <c r="A43" s="340"/>
      <c r="B43" s="22"/>
      <c r="C43" s="22"/>
      <c r="D43" s="346" t="s">
        <v>1080</v>
      </c>
      <c r="E43" s="35"/>
      <c r="F43" s="616">
        <f>ROUNDDOWN(E43*1.08,0)</f>
        <v>0</v>
      </c>
      <c r="G43" s="106"/>
      <c r="H43" s="340"/>
    </row>
    <row r="44" spans="1:8" ht="13.5">
      <c r="A44" s="340"/>
      <c r="B44" s="22"/>
      <c r="C44" s="22"/>
      <c r="D44" s="346" t="s">
        <v>1081</v>
      </c>
      <c r="E44" s="35"/>
      <c r="F44" s="616">
        <f t="shared" si="0"/>
        <v>0</v>
      </c>
      <c r="G44" s="106"/>
      <c r="H44" s="340"/>
    </row>
    <row r="45" spans="1:8" ht="13.5">
      <c r="A45" s="340"/>
      <c r="B45" s="22"/>
      <c r="C45" s="22"/>
      <c r="D45" s="346" t="s">
        <v>1082</v>
      </c>
      <c r="E45" s="35"/>
      <c r="F45" s="616">
        <f t="shared" si="0"/>
        <v>0</v>
      </c>
      <c r="G45" s="106"/>
      <c r="H45" s="340"/>
    </row>
    <row r="46" spans="1:8" ht="13.5">
      <c r="A46" s="340"/>
      <c r="B46" s="22"/>
      <c r="C46" s="22"/>
      <c r="D46" s="346" t="s">
        <v>1083</v>
      </c>
      <c r="E46" s="35"/>
      <c r="F46" s="616">
        <f t="shared" si="0"/>
        <v>0</v>
      </c>
      <c r="G46" s="106"/>
      <c r="H46" s="340"/>
    </row>
    <row r="47" spans="1:8" ht="13.5">
      <c r="A47" s="340"/>
      <c r="B47" s="22"/>
      <c r="C47" s="22"/>
      <c r="D47" s="346" t="s">
        <v>1084</v>
      </c>
      <c r="E47" s="35"/>
      <c r="F47" s="616">
        <f t="shared" si="0"/>
        <v>0</v>
      </c>
      <c r="G47" s="106"/>
      <c r="H47" s="340"/>
    </row>
    <row r="48" spans="1:8" ht="13.5">
      <c r="A48" s="340"/>
      <c r="B48" s="22"/>
      <c r="C48" s="22"/>
      <c r="D48" s="346" t="s">
        <v>1085</v>
      </c>
      <c r="E48" s="35"/>
      <c r="F48" s="616">
        <f t="shared" si="0"/>
        <v>0</v>
      </c>
      <c r="G48" s="106"/>
      <c r="H48" s="340"/>
    </row>
    <row r="49" spans="1:8" ht="13.5">
      <c r="A49" s="340"/>
      <c r="B49" s="24"/>
      <c r="C49" s="24"/>
      <c r="D49" s="346" t="s">
        <v>42</v>
      </c>
      <c r="E49" s="35"/>
      <c r="F49" s="616">
        <f t="shared" si="0"/>
        <v>0</v>
      </c>
      <c r="G49" s="106"/>
      <c r="H49" s="340"/>
    </row>
    <row r="50" spans="1:8">
      <c r="A50" s="340"/>
      <c r="B50" s="1" t="s">
        <v>1108</v>
      </c>
      <c r="C50" s="340"/>
      <c r="D50" s="340"/>
      <c r="E50" s="340"/>
      <c r="F50" s="340"/>
      <c r="G50" s="340"/>
      <c r="H50" s="340"/>
    </row>
    <row r="51" spans="1:8">
      <c r="A51" s="340"/>
      <c r="B51" s="1" t="s">
        <v>75</v>
      </c>
      <c r="C51" s="340"/>
      <c r="D51" s="340"/>
      <c r="E51" s="340"/>
      <c r="F51" s="340"/>
      <c r="G51" s="340"/>
      <c r="H51" s="340"/>
    </row>
    <row r="52" spans="1:8" s="1" customFormat="1">
      <c r="A52" s="28"/>
      <c r="B52" s="1" t="s">
        <v>213</v>
      </c>
      <c r="C52" s="28"/>
      <c r="D52" s="28"/>
      <c r="E52" s="28"/>
      <c r="F52" s="28"/>
      <c r="G52" s="28"/>
      <c r="H52" s="28"/>
    </row>
    <row r="53" spans="1:8" s="1" customFormat="1">
      <c r="B53" s="1" t="s">
        <v>1088</v>
      </c>
    </row>
    <row r="54" spans="1:8" s="1" customFormat="1">
      <c r="B54" s="1" t="s">
        <v>1149</v>
      </c>
    </row>
    <row r="55" spans="1:8" s="1" customFormat="1">
      <c r="B55" s="1" t="s">
        <v>1089</v>
      </c>
    </row>
    <row r="56" spans="1:8" s="1" customFormat="1">
      <c r="C56" s="1" t="s">
        <v>797</v>
      </c>
    </row>
    <row r="57" spans="1:8" s="1" customFormat="1"/>
    <row r="58" spans="1:8" s="1" customFormat="1" ht="22.5" customHeight="1">
      <c r="F58" s="343" t="s">
        <v>4</v>
      </c>
      <c r="G58" s="3"/>
    </row>
    <row r="59" spans="1:8" s="1" customFormat="1"/>
    <row r="60" spans="1:8">
      <c r="A60" s="340"/>
      <c r="B60" s="646" t="s">
        <v>43</v>
      </c>
      <c r="C60" s="646"/>
      <c r="D60" s="646"/>
      <c r="E60" s="646"/>
      <c r="F60" s="646"/>
      <c r="G60" s="646"/>
      <c r="H60" s="340"/>
    </row>
    <row r="61" spans="1:8" ht="12" customHeight="1">
      <c r="A61" s="340"/>
      <c r="B61" s="645" t="s">
        <v>14</v>
      </c>
      <c r="C61" s="645"/>
      <c r="D61" s="645"/>
      <c r="E61" s="345" t="s">
        <v>19</v>
      </c>
      <c r="F61" s="345" t="s">
        <v>20</v>
      </c>
      <c r="G61" s="345" t="s">
        <v>41</v>
      </c>
      <c r="H61" s="340"/>
    </row>
    <row r="62" spans="1:8" ht="13.5" customHeight="1">
      <c r="A62" s="340"/>
      <c r="B62" s="22"/>
      <c r="C62" s="344" t="s">
        <v>1086</v>
      </c>
      <c r="D62" s="348"/>
      <c r="E62" s="153">
        <f>SUM(E63:E64)</f>
        <v>0</v>
      </c>
      <c r="F62" s="616">
        <f t="shared" ref="F62:F100" si="1">ROUNDDOWN(E62*1.08,0)</f>
        <v>0</v>
      </c>
      <c r="G62" s="106"/>
      <c r="H62" s="340"/>
    </row>
    <row r="63" spans="1:8" ht="13.5" customHeight="1">
      <c r="A63" s="340"/>
      <c r="B63" s="22"/>
      <c r="C63" s="22"/>
      <c r="D63" s="346" t="s">
        <v>1087</v>
      </c>
      <c r="E63" s="35"/>
      <c r="F63" s="616">
        <f t="shared" si="1"/>
        <v>0</v>
      </c>
      <c r="G63" s="106"/>
      <c r="H63" s="340"/>
    </row>
    <row r="64" spans="1:8" ht="13.5">
      <c r="A64" s="340"/>
      <c r="B64" s="22"/>
      <c r="C64" s="22"/>
      <c r="D64" s="346" t="s">
        <v>42</v>
      </c>
      <c r="E64" s="35"/>
      <c r="F64" s="616">
        <f t="shared" si="1"/>
        <v>0</v>
      </c>
      <c r="G64" s="106"/>
      <c r="H64" s="340"/>
    </row>
    <row r="65" spans="1:8" ht="13.5" customHeight="1">
      <c r="A65" s="340"/>
      <c r="B65" s="22"/>
      <c r="C65" s="344" t="s">
        <v>1186</v>
      </c>
      <c r="D65" s="348"/>
      <c r="E65" s="153">
        <f>SUM(E66:E76)</f>
        <v>0</v>
      </c>
      <c r="F65" s="616">
        <f t="shared" si="1"/>
        <v>0</v>
      </c>
      <c r="G65" s="106"/>
      <c r="H65" s="340"/>
    </row>
    <row r="66" spans="1:8" ht="13.5" customHeight="1">
      <c r="A66" s="340"/>
      <c r="B66" s="22"/>
      <c r="C66" s="22"/>
      <c r="D66" s="346" t="s">
        <v>1090</v>
      </c>
      <c r="E66" s="35"/>
      <c r="F66" s="616">
        <f t="shared" si="1"/>
        <v>0</v>
      </c>
      <c r="G66" s="106"/>
      <c r="H66" s="340"/>
    </row>
    <row r="67" spans="1:8" ht="13.5">
      <c r="A67" s="340"/>
      <c r="B67" s="22"/>
      <c r="C67" s="22"/>
      <c r="D67" s="346" t="s">
        <v>1091</v>
      </c>
      <c r="E67" s="35"/>
      <c r="F67" s="616">
        <f t="shared" si="1"/>
        <v>0</v>
      </c>
      <c r="G67" s="106"/>
      <c r="H67" s="340"/>
    </row>
    <row r="68" spans="1:8" ht="13.5">
      <c r="A68" s="340"/>
      <c r="B68" s="22"/>
      <c r="C68" s="22"/>
      <c r="D68" s="353" t="s">
        <v>1092</v>
      </c>
      <c r="E68" s="35"/>
      <c r="F68" s="616">
        <f t="shared" si="1"/>
        <v>0</v>
      </c>
      <c r="G68" s="106"/>
      <c r="H68" s="340"/>
    </row>
    <row r="69" spans="1:8" ht="13.5">
      <c r="A69" s="340"/>
      <c r="B69" s="22"/>
      <c r="C69" s="22"/>
      <c r="D69" s="346" t="s">
        <v>1093</v>
      </c>
      <c r="E69" s="35"/>
      <c r="F69" s="616">
        <f t="shared" si="1"/>
        <v>0</v>
      </c>
      <c r="G69" s="106"/>
      <c r="H69" s="340"/>
    </row>
    <row r="70" spans="1:8" ht="13.5">
      <c r="A70" s="340"/>
      <c r="B70" s="22"/>
      <c r="C70" s="22"/>
      <c r="D70" s="346" t="s">
        <v>1094</v>
      </c>
      <c r="E70" s="35"/>
      <c r="F70" s="616">
        <f t="shared" si="1"/>
        <v>0</v>
      </c>
      <c r="G70" s="106"/>
      <c r="H70" s="340"/>
    </row>
    <row r="71" spans="1:8" ht="13.5">
      <c r="A71" s="340"/>
      <c r="B71" s="22"/>
      <c r="C71" s="22"/>
      <c r="D71" s="346" t="s">
        <v>1095</v>
      </c>
      <c r="E71" s="35"/>
      <c r="F71" s="616">
        <f t="shared" si="1"/>
        <v>0</v>
      </c>
      <c r="G71" s="106"/>
      <c r="H71" s="340"/>
    </row>
    <row r="72" spans="1:8" ht="13.5">
      <c r="A72" s="340"/>
      <c r="B72" s="22"/>
      <c r="C72" s="22"/>
      <c r="D72" s="346" t="s">
        <v>1096</v>
      </c>
      <c r="E72" s="35"/>
      <c r="F72" s="616">
        <f t="shared" si="1"/>
        <v>0</v>
      </c>
      <c r="G72" s="106"/>
      <c r="H72" s="340"/>
    </row>
    <row r="73" spans="1:8" ht="13.5">
      <c r="A73" s="340"/>
      <c r="B73" s="22"/>
      <c r="C73" s="22"/>
      <c r="D73" s="346" t="s">
        <v>1097</v>
      </c>
      <c r="E73" s="35"/>
      <c r="F73" s="616">
        <f t="shared" si="1"/>
        <v>0</v>
      </c>
      <c r="G73" s="106"/>
      <c r="H73" s="340"/>
    </row>
    <row r="74" spans="1:8" ht="13.5">
      <c r="A74" s="340"/>
      <c r="B74" s="22"/>
      <c r="C74" s="22"/>
      <c r="D74" s="346" t="s">
        <v>1098</v>
      </c>
      <c r="E74" s="35"/>
      <c r="F74" s="616">
        <f t="shared" si="1"/>
        <v>0</v>
      </c>
      <c r="G74" s="106"/>
      <c r="H74" s="340"/>
    </row>
    <row r="75" spans="1:8" ht="13.5">
      <c r="A75" s="340"/>
      <c r="B75" s="22"/>
      <c r="C75" s="22"/>
      <c r="D75" s="346" t="s">
        <v>1099</v>
      </c>
      <c r="E75" s="35"/>
      <c r="F75" s="616">
        <f t="shared" si="1"/>
        <v>0</v>
      </c>
      <c r="G75" s="106"/>
      <c r="H75" s="340"/>
    </row>
    <row r="76" spans="1:8" ht="13.5">
      <c r="A76" s="340"/>
      <c r="B76" s="22"/>
      <c r="C76" s="22"/>
      <c r="D76" s="344" t="s">
        <v>42</v>
      </c>
      <c r="E76" s="35"/>
      <c r="F76" s="616">
        <f t="shared" si="1"/>
        <v>0</v>
      </c>
      <c r="G76" s="106"/>
      <c r="H76" s="340"/>
    </row>
    <row r="77" spans="1:8" ht="13.5" customHeight="1">
      <c r="A77" s="340"/>
      <c r="B77" s="344" t="s">
        <v>1187</v>
      </c>
      <c r="C77" s="354"/>
      <c r="D77" s="347"/>
      <c r="E77" s="153">
        <f>+E78+E82+E85</f>
        <v>0</v>
      </c>
      <c r="F77" s="616">
        <f t="shared" si="1"/>
        <v>0</v>
      </c>
      <c r="G77" s="106"/>
      <c r="H77" s="340"/>
    </row>
    <row r="78" spans="1:8" ht="13.5" customHeight="1">
      <c r="A78" s="340"/>
      <c r="B78" s="77"/>
      <c r="C78" s="344" t="s">
        <v>1053</v>
      </c>
      <c r="D78" s="348"/>
      <c r="E78" s="153">
        <f>SUM(E79:E81)</f>
        <v>0</v>
      </c>
      <c r="F78" s="616">
        <f t="shared" si="1"/>
        <v>0</v>
      </c>
      <c r="G78" s="106"/>
      <c r="H78" s="340"/>
    </row>
    <row r="79" spans="1:8" ht="13.5" customHeight="1">
      <c r="A79" s="340"/>
      <c r="B79" s="22"/>
      <c r="C79" s="22"/>
      <c r="D79" s="350" t="s">
        <v>42</v>
      </c>
      <c r="E79" s="35"/>
      <c r="F79" s="616">
        <f t="shared" si="1"/>
        <v>0</v>
      </c>
      <c r="G79" s="106"/>
      <c r="H79" s="340"/>
    </row>
    <row r="80" spans="1:8" ht="13.5">
      <c r="A80" s="340"/>
      <c r="B80" s="22"/>
      <c r="C80" s="22"/>
      <c r="D80" s="350" t="s">
        <v>42</v>
      </c>
      <c r="E80" s="35"/>
      <c r="F80" s="616">
        <f t="shared" si="1"/>
        <v>0</v>
      </c>
      <c r="G80" s="106"/>
      <c r="H80" s="340"/>
    </row>
    <row r="81" spans="1:8" ht="13.5">
      <c r="A81" s="340"/>
      <c r="B81" s="22"/>
      <c r="C81" s="22"/>
      <c r="D81" s="350" t="s">
        <v>42</v>
      </c>
      <c r="E81" s="35"/>
      <c r="F81" s="616">
        <f t="shared" si="1"/>
        <v>0</v>
      </c>
      <c r="G81" s="106"/>
      <c r="H81" s="340"/>
    </row>
    <row r="82" spans="1:8" ht="13.5" customHeight="1">
      <c r="A82" s="340"/>
      <c r="B82" s="77"/>
      <c r="C82" s="344" t="s">
        <v>1062</v>
      </c>
      <c r="D82" s="348"/>
      <c r="E82" s="153">
        <f>SUM(E83:E84)</f>
        <v>0</v>
      </c>
      <c r="F82" s="616">
        <f t="shared" si="1"/>
        <v>0</v>
      </c>
      <c r="G82" s="106"/>
      <c r="H82" s="340"/>
    </row>
    <row r="83" spans="1:8" ht="13.5">
      <c r="A83" s="340"/>
      <c r="B83" s="22"/>
      <c r="C83" s="22"/>
      <c r="D83" s="346" t="s">
        <v>42</v>
      </c>
      <c r="E83" s="35"/>
      <c r="F83" s="616">
        <f t="shared" si="1"/>
        <v>0</v>
      </c>
      <c r="G83" s="106"/>
      <c r="H83" s="340"/>
    </row>
    <row r="84" spans="1:8" ht="13.5">
      <c r="A84" s="340"/>
      <c r="B84" s="22"/>
      <c r="C84" s="22"/>
      <c r="D84" s="346" t="s">
        <v>42</v>
      </c>
      <c r="E84" s="35"/>
      <c r="F84" s="616">
        <f t="shared" si="1"/>
        <v>0</v>
      </c>
      <c r="G84" s="106"/>
      <c r="H84" s="340"/>
    </row>
    <row r="85" spans="1:8" ht="13.5" customHeight="1">
      <c r="A85" s="340"/>
      <c r="B85" s="77"/>
      <c r="C85" s="344" t="s">
        <v>1076</v>
      </c>
      <c r="D85" s="348"/>
      <c r="E85" s="153">
        <f>SUM(E86:E87)</f>
        <v>0</v>
      </c>
      <c r="F85" s="616">
        <f t="shared" si="1"/>
        <v>0</v>
      </c>
      <c r="G85" s="106"/>
      <c r="H85" s="340"/>
    </row>
    <row r="86" spans="1:8" ht="13.5">
      <c r="A86" s="340"/>
      <c r="B86" s="22"/>
      <c r="C86" s="22"/>
      <c r="D86" s="346" t="s">
        <v>42</v>
      </c>
      <c r="E86" s="35"/>
      <c r="F86" s="616">
        <f t="shared" si="1"/>
        <v>0</v>
      </c>
      <c r="G86" s="106"/>
      <c r="H86" s="340"/>
    </row>
    <row r="87" spans="1:8" ht="13.5">
      <c r="A87" s="340"/>
      <c r="B87" s="22"/>
      <c r="C87" s="22"/>
      <c r="D87" s="346" t="s">
        <v>42</v>
      </c>
      <c r="E87" s="35"/>
      <c r="F87" s="616">
        <f t="shared" si="1"/>
        <v>0</v>
      </c>
      <c r="G87" s="106"/>
      <c r="H87" s="340"/>
    </row>
    <row r="88" spans="1:8" ht="13.5" customHeight="1">
      <c r="A88" s="340"/>
      <c r="B88" s="344" t="s">
        <v>1189</v>
      </c>
      <c r="C88" s="354"/>
      <c r="D88" s="347"/>
      <c r="E88" s="153">
        <f>SUM(E89:E94)</f>
        <v>0</v>
      </c>
      <c r="F88" s="616">
        <f t="shared" si="1"/>
        <v>0</v>
      </c>
      <c r="G88" s="106"/>
      <c r="H88" s="340"/>
    </row>
    <row r="89" spans="1:8" ht="13.5" customHeight="1">
      <c r="A89" s="340"/>
      <c r="B89" s="77"/>
      <c r="C89" s="344" t="s">
        <v>1100</v>
      </c>
      <c r="D89" s="348"/>
      <c r="E89" s="35"/>
      <c r="F89" s="616">
        <f t="shared" si="1"/>
        <v>0</v>
      </c>
      <c r="G89" s="106"/>
      <c r="H89" s="340"/>
    </row>
    <row r="90" spans="1:8" ht="13.5" customHeight="1">
      <c r="A90" s="340"/>
      <c r="B90" s="77"/>
      <c r="C90" s="367" t="s">
        <v>1243</v>
      </c>
      <c r="D90" s="368"/>
      <c r="E90" s="35"/>
      <c r="F90" s="616">
        <f t="shared" si="1"/>
        <v>0</v>
      </c>
      <c r="G90" s="106"/>
      <c r="H90" s="340"/>
    </row>
    <row r="91" spans="1:8" ht="13.5" customHeight="1">
      <c r="A91" s="340"/>
      <c r="B91" s="77"/>
      <c r="C91" s="344" t="s">
        <v>1101</v>
      </c>
      <c r="D91" s="348"/>
      <c r="E91" s="35"/>
      <c r="F91" s="616">
        <f t="shared" si="1"/>
        <v>0</v>
      </c>
      <c r="G91" s="106"/>
      <c r="H91" s="340"/>
    </row>
    <row r="92" spans="1:8" ht="13.5" customHeight="1">
      <c r="A92" s="340"/>
      <c r="B92" s="77"/>
      <c r="C92" s="344" t="s">
        <v>1102</v>
      </c>
      <c r="D92" s="348"/>
      <c r="E92" s="35"/>
      <c r="F92" s="616">
        <f t="shared" si="1"/>
        <v>0</v>
      </c>
      <c r="G92" s="106"/>
      <c r="H92" s="340"/>
    </row>
    <row r="93" spans="1:8" ht="13.5" customHeight="1">
      <c r="A93" s="340"/>
      <c r="B93" s="77"/>
      <c r="C93" s="346" t="s">
        <v>1103</v>
      </c>
      <c r="D93" s="348"/>
      <c r="E93" s="35"/>
      <c r="F93" s="616">
        <f t="shared" si="1"/>
        <v>0</v>
      </c>
      <c r="G93" s="106"/>
      <c r="H93" s="340"/>
    </row>
    <row r="94" spans="1:8" ht="13.5" customHeight="1">
      <c r="A94" s="340"/>
      <c r="B94" s="237"/>
      <c r="C94" s="346" t="s">
        <v>42</v>
      </c>
      <c r="D94" s="348"/>
      <c r="E94" s="35"/>
      <c r="F94" s="616">
        <f t="shared" si="1"/>
        <v>0</v>
      </c>
      <c r="G94" s="106"/>
      <c r="H94" s="340"/>
    </row>
    <row r="95" spans="1:8" ht="13.5" customHeight="1">
      <c r="A95" s="340"/>
      <c r="B95" s="344" t="s">
        <v>1190</v>
      </c>
      <c r="C95" s="354"/>
      <c r="D95" s="347"/>
      <c r="E95" s="153">
        <f>SUM(E96:E100)</f>
        <v>0</v>
      </c>
      <c r="F95" s="616">
        <f t="shared" si="1"/>
        <v>0</v>
      </c>
      <c r="G95" s="106"/>
      <c r="H95" s="340"/>
    </row>
    <row r="96" spans="1:8" ht="13.5" customHeight="1">
      <c r="A96" s="340"/>
      <c r="B96" s="77"/>
      <c r="C96" s="344" t="s">
        <v>1104</v>
      </c>
      <c r="D96" s="348"/>
      <c r="E96" s="35"/>
      <c r="F96" s="616">
        <f t="shared" si="1"/>
        <v>0</v>
      </c>
      <c r="G96" s="106"/>
      <c r="H96" s="340"/>
    </row>
    <row r="97" spans="1:8" ht="13.5" customHeight="1">
      <c r="A97" s="340"/>
      <c r="B97" s="77"/>
      <c r="C97" s="344" t="s">
        <v>1105</v>
      </c>
      <c r="D97" s="348"/>
      <c r="E97" s="35"/>
      <c r="F97" s="616">
        <f t="shared" si="1"/>
        <v>0</v>
      </c>
      <c r="G97" s="106"/>
      <c r="H97" s="340"/>
    </row>
    <row r="98" spans="1:8" ht="13.5" customHeight="1">
      <c r="A98" s="340"/>
      <c r="B98" s="77"/>
      <c r="C98" s="344" t="s">
        <v>1106</v>
      </c>
      <c r="D98" s="348"/>
      <c r="E98" s="35"/>
      <c r="F98" s="616">
        <f t="shared" si="1"/>
        <v>0</v>
      </c>
      <c r="G98" s="106"/>
      <c r="H98" s="340"/>
    </row>
    <row r="99" spans="1:8" ht="13.5" customHeight="1">
      <c r="A99" s="340"/>
      <c r="B99" s="77"/>
      <c r="C99" s="344" t="s">
        <v>1107</v>
      </c>
      <c r="D99" s="348"/>
      <c r="E99" s="35"/>
      <c r="F99" s="616">
        <f>ROUNDDOWN(E99*1.08,0)</f>
        <v>0</v>
      </c>
      <c r="G99" s="106"/>
      <c r="H99" s="340"/>
    </row>
    <row r="100" spans="1:8" ht="13.5" customHeight="1">
      <c r="A100" s="340"/>
      <c r="B100" s="237"/>
      <c r="C100" s="346" t="s">
        <v>42</v>
      </c>
      <c r="D100" s="348"/>
      <c r="E100" s="35"/>
      <c r="F100" s="616">
        <f t="shared" si="1"/>
        <v>0</v>
      </c>
      <c r="G100" s="106"/>
      <c r="H100" s="340"/>
    </row>
    <row r="101" spans="1:8">
      <c r="A101" s="340"/>
      <c r="B101" s="1" t="s">
        <v>1108</v>
      </c>
      <c r="C101" s="340"/>
      <c r="D101" s="340"/>
      <c r="E101" s="340"/>
      <c r="F101" s="340"/>
      <c r="G101" s="340"/>
      <c r="H101" s="340"/>
    </row>
    <row r="102" spans="1:8">
      <c r="A102" s="340"/>
      <c r="B102" s="1" t="s">
        <v>75</v>
      </c>
      <c r="C102" s="340"/>
      <c r="D102" s="340"/>
      <c r="E102" s="340"/>
      <c r="F102" s="340"/>
      <c r="G102" s="340"/>
      <c r="H102" s="340"/>
    </row>
    <row r="103" spans="1:8" s="1" customFormat="1">
      <c r="A103" s="28"/>
      <c r="B103" s="1" t="s">
        <v>213</v>
      </c>
      <c r="C103" s="28"/>
      <c r="D103" s="28"/>
      <c r="E103" s="28"/>
      <c r="F103" s="28"/>
      <c r="G103" s="28"/>
      <c r="H103" s="28"/>
    </row>
    <row r="104" spans="1:8" s="1" customFormat="1">
      <c r="B104" s="1" t="s">
        <v>1088</v>
      </c>
    </row>
    <row r="105" spans="1:8" s="1" customFormat="1">
      <c r="B105" s="1" t="s">
        <v>1149</v>
      </c>
    </row>
    <row r="106" spans="1:8" s="1" customFormat="1">
      <c r="B106" s="1" t="s">
        <v>1089</v>
      </c>
    </row>
    <row r="107" spans="1:8" s="1" customFormat="1">
      <c r="C107" s="1" t="s">
        <v>797</v>
      </c>
    </row>
    <row r="108" spans="1:8" s="1" customFormat="1"/>
    <row r="109" spans="1:8" s="1" customFormat="1" ht="22.5" customHeight="1">
      <c r="F109" s="343" t="s">
        <v>4</v>
      </c>
      <c r="G109" s="3"/>
    </row>
    <row r="110" spans="1:8" s="1" customFormat="1"/>
  </sheetData>
  <mergeCells count="6">
    <mergeCell ref="B1:G1"/>
    <mergeCell ref="B60:G60"/>
    <mergeCell ref="B61:D61"/>
    <mergeCell ref="B3:G3"/>
    <mergeCell ref="B4:G4"/>
    <mergeCell ref="B5:D5"/>
  </mergeCells>
  <phoneticPr fontId="2"/>
  <pageMargins left="0.70866141732283472" right="0.70866141732283472" top="0.74803149606299213" bottom="0.74803149606299213" header="0.31496062992125984" footer="0.31496062992125984"/>
  <pageSetup paperSize="9" scale="99" fitToHeight="2" orientation="portrait" horizontalDpi="300" verticalDpi="300" r:id="rId1"/>
  <rowBreaks count="1" manualBreakCount="1">
    <brk id="5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1:P214"/>
  <sheetViews>
    <sheetView showGridLines="0" view="pageBreakPreview" zoomScaleNormal="70" zoomScaleSheetLayoutView="100" workbookViewId="0"/>
  </sheetViews>
  <sheetFormatPr defaultRowHeight="12"/>
  <cols>
    <col min="1" max="1" width="1.7109375" style="1" customWidth="1"/>
    <col min="2" max="2" width="4.5703125" style="1" bestFit="1" customWidth="1"/>
    <col min="3" max="3" width="23.85546875" style="1" bestFit="1" customWidth="1"/>
    <col min="4" max="4" width="24.85546875" style="1" bestFit="1" customWidth="1"/>
    <col min="5" max="12" width="4.7109375" style="1" customWidth="1"/>
    <col min="13" max="14" width="14.7109375" style="1" customWidth="1"/>
    <col min="15" max="15" width="13.7109375" style="1" customWidth="1"/>
    <col min="16" max="16" width="41.7109375" style="1" customWidth="1"/>
    <col min="17" max="17" width="1.7109375" style="1" customWidth="1"/>
    <col min="18" max="16384" width="9.140625" style="1"/>
  </cols>
  <sheetData>
    <row r="1" spans="2:16">
      <c r="B1" s="628" t="s">
        <v>64</v>
      </c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</row>
    <row r="2" spans="2:16" ht="19.5">
      <c r="B2" s="629" t="s">
        <v>1156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</row>
    <row r="3" spans="2:16" ht="14.25">
      <c r="B3" s="64" t="s">
        <v>636</v>
      </c>
    </row>
    <row r="4" spans="2:16" ht="14.25">
      <c r="B4" s="64" t="s">
        <v>664</v>
      </c>
    </row>
    <row r="5" spans="2:16">
      <c r="B5" s="651" t="s">
        <v>637</v>
      </c>
      <c r="C5" s="651" t="s">
        <v>638</v>
      </c>
      <c r="D5" s="651" t="s">
        <v>639</v>
      </c>
      <c r="E5" s="651" t="s">
        <v>289</v>
      </c>
      <c r="F5" s="651"/>
      <c r="G5" s="651"/>
      <c r="H5" s="651"/>
      <c r="I5" s="651"/>
      <c r="J5" s="651"/>
      <c r="K5" s="651"/>
      <c r="L5" s="651"/>
      <c r="M5" s="651" t="s">
        <v>643</v>
      </c>
      <c r="N5" s="651"/>
      <c r="O5" s="651"/>
      <c r="P5" s="651"/>
    </row>
    <row r="6" spans="2:16">
      <c r="B6" s="651"/>
      <c r="C6" s="651"/>
      <c r="D6" s="651"/>
      <c r="E6" s="651" t="s">
        <v>640</v>
      </c>
      <c r="F6" s="651"/>
      <c r="G6" s="651" t="s">
        <v>641</v>
      </c>
      <c r="H6" s="651"/>
      <c r="I6" s="651" t="s">
        <v>642</v>
      </c>
      <c r="J6" s="651"/>
      <c r="K6" s="651"/>
      <c r="L6" s="651"/>
      <c r="M6" s="200" t="s">
        <v>646</v>
      </c>
      <c r="N6" s="200" t="s">
        <v>647</v>
      </c>
      <c r="O6" s="200" t="s">
        <v>644</v>
      </c>
      <c r="P6" s="200" t="s">
        <v>645</v>
      </c>
    </row>
    <row r="7" spans="2:16" ht="13.5">
      <c r="B7" s="48">
        <v>1</v>
      </c>
      <c r="C7" s="48" t="s">
        <v>1194</v>
      </c>
      <c r="D7" s="48" t="s">
        <v>648</v>
      </c>
      <c r="E7" s="194">
        <v>10</v>
      </c>
      <c r="F7" s="195" t="s">
        <v>676</v>
      </c>
      <c r="G7" s="194">
        <v>6</v>
      </c>
      <c r="H7" s="195" t="s">
        <v>676</v>
      </c>
      <c r="I7" s="194"/>
      <c r="J7" s="195"/>
      <c r="K7" s="194"/>
      <c r="L7" s="195"/>
      <c r="M7" s="48"/>
      <c r="N7" s="48"/>
      <c r="O7" s="53"/>
      <c r="P7" s="48"/>
    </row>
    <row r="8" spans="2:16" ht="13.5">
      <c r="B8" s="49">
        <v>2</v>
      </c>
      <c r="C8" s="49" t="s">
        <v>1194</v>
      </c>
      <c r="D8" s="49" t="s">
        <v>649</v>
      </c>
      <c r="E8" s="196">
        <v>30</v>
      </c>
      <c r="F8" s="197" t="s">
        <v>676</v>
      </c>
      <c r="G8" s="196">
        <v>20</v>
      </c>
      <c r="H8" s="197" t="s">
        <v>676</v>
      </c>
      <c r="I8" s="196">
        <v>10</v>
      </c>
      <c r="J8" s="197" t="s">
        <v>676</v>
      </c>
      <c r="K8" s="196"/>
      <c r="L8" s="197"/>
      <c r="M8" s="49"/>
      <c r="N8" s="49"/>
      <c r="O8" s="54"/>
      <c r="P8" s="49"/>
    </row>
    <row r="9" spans="2:16" ht="13.5">
      <c r="B9" s="49">
        <v>3</v>
      </c>
      <c r="C9" s="49" t="s">
        <v>1194</v>
      </c>
      <c r="D9" s="49" t="s">
        <v>650</v>
      </c>
      <c r="E9" s="196">
        <v>20</v>
      </c>
      <c r="F9" s="197" t="s">
        <v>676</v>
      </c>
      <c r="G9" s="196">
        <v>6</v>
      </c>
      <c r="H9" s="197" t="s">
        <v>676</v>
      </c>
      <c r="I9" s="196"/>
      <c r="J9" s="197"/>
      <c r="K9" s="196"/>
      <c r="L9" s="197"/>
      <c r="M9" s="49"/>
      <c r="N9" s="49"/>
      <c r="O9" s="54"/>
      <c r="P9" s="49"/>
    </row>
    <row r="10" spans="2:16" ht="13.5">
      <c r="B10" s="49">
        <v>4</v>
      </c>
      <c r="C10" s="49" t="s">
        <v>1194</v>
      </c>
      <c r="D10" s="49" t="s">
        <v>651</v>
      </c>
      <c r="E10" s="196">
        <v>4</v>
      </c>
      <c r="F10" s="197" t="s">
        <v>676</v>
      </c>
      <c r="G10" s="196">
        <v>2</v>
      </c>
      <c r="H10" s="197" t="s">
        <v>676</v>
      </c>
      <c r="I10" s="196"/>
      <c r="J10" s="197"/>
      <c r="K10" s="196"/>
      <c r="L10" s="197"/>
      <c r="M10" s="49"/>
      <c r="N10" s="49"/>
      <c r="O10" s="54"/>
      <c r="P10" s="49"/>
    </row>
    <row r="11" spans="2:16" ht="13.5">
      <c r="B11" s="49">
        <v>5</v>
      </c>
      <c r="C11" s="49" t="s">
        <v>1195</v>
      </c>
      <c r="D11" s="49" t="s">
        <v>652</v>
      </c>
      <c r="E11" s="196">
        <v>25</v>
      </c>
      <c r="F11" s="197" t="s">
        <v>753</v>
      </c>
      <c r="G11" s="196">
        <v>7</v>
      </c>
      <c r="H11" s="197" t="s">
        <v>753</v>
      </c>
      <c r="I11" s="196"/>
      <c r="J11" s="197"/>
      <c r="K11" s="196"/>
      <c r="L11" s="197"/>
      <c r="M11" s="49"/>
      <c r="N11" s="49"/>
      <c r="O11" s="54"/>
      <c r="P11" s="49"/>
    </row>
    <row r="12" spans="2:16" ht="13.5">
      <c r="B12" s="49">
        <v>6</v>
      </c>
      <c r="C12" s="49" t="s">
        <v>1195</v>
      </c>
      <c r="D12" s="49" t="s">
        <v>653</v>
      </c>
      <c r="E12" s="196">
        <v>10</v>
      </c>
      <c r="F12" s="197" t="s">
        <v>753</v>
      </c>
      <c r="G12" s="196">
        <v>7</v>
      </c>
      <c r="H12" s="197" t="s">
        <v>753</v>
      </c>
      <c r="I12" s="196"/>
      <c r="J12" s="197"/>
      <c r="K12" s="196"/>
      <c r="L12" s="197"/>
      <c r="M12" s="49"/>
      <c r="N12" s="49"/>
      <c r="O12" s="54"/>
      <c r="P12" s="49"/>
    </row>
    <row r="13" spans="2:16" ht="13.5">
      <c r="B13" s="49">
        <v>7</v>
      </c>
      <c r="C13" s="49" t="s">
        <v>1195</v>
      </c>
      <c r="D13" s="49" t="s">
        <v>654</v>
      </c>
      <c r="E13" s="196">
        <v>35</v>
      </c>
      <c r="F13" s="197" t="s">
        <v>753</v>
      </c>
      <c r="G13" s="196">
        <v>21</v>
      </c>
      <c r="H13" s="197" t="s">
        <v>753</v>
      </c>
      <c r="I13" s="196"/>
      <c r="J13" s="197"/>
      <c r="K13" s="196"/>
      <c r="L13" s="197"/>
      <c r="M13" s="49"/>
      <c r="N13" s="49"/>
      <c r="O13" s="54"/>
      <c r="P13" s="49"/>
    </row>
    <row r="14" spans="2:16" ht="13.5">
      <c r="B14" s="49">
        <v>8</v>
      </c>
      <c r="C14" s="49" t="s">
        <v>1195</v>
      </c>
      <c r="D14" s="49" t="s">
        <v>655</v>
      </c>
      <c r="E14" s="196">
        <v>15</v>
      </c>
      <c r="F14" s="197" t="s">
        <v>753</v>
      </c>
      <c r="G14" s="196">
        <v>7</v>
      </c>
      <c r="H14" s="197" t="s">
        <v>753</v>
      </c>
      <c r="I14" s="196"/>
      <c r="J14" s="197"/>
      <c r="K14" s="196"/>
      <c r="L14" s="197"/>
      <c r="M14" s="49"/>
      <c r="N14" s="49"/>
      <c r="O14" s="54"/>
      <c r="P14" s="49"/>
    </row>
    <row r="15" spans="2:16" ht="13.5">
      <c r="B15" s="49">
        <v>9</v>
      </c>
      <c r="C15" s="49" t="s">
        <v>1195</v>
      </c>
      <c r="D15" s="49" t="s">
        <v>656</v>
      </c>
      <c r="E15" s="196">
        <v>20</v>
      </c>
      <c r="F15" s="197" t="s">
        <v>753</v>
      </c>
      <c r="G15" s="196">
        <v>7</v>
      </c>
      <c r="H15" s="197" t="s">
        <v>753</v>
      </c>
      <c r="I15" s="196"/>
      <c r="J15" s="197"/>
      <c r="K15" s="196"/>
      <c r="L15" s="197"/>
      <c r="M15" s="49"/>
      <c r="N15" s="49"/>
      <c r="O15" s="54"/>
      <c r="P15" s="49"/>
    </row>
    <row r="16" spans="2:16" ht="13.5">
      <c r="B16" s="49">
        <v>10</v>
      </c>
      <c r="C16" s="49" t="s">
        <v>1196</v>
      </c>
      <c r="D16" s="49" t="s">
        <v>657</v>
      </c>
      <c r="E16" s="196">
        <v>20</v>
      </c>
      <c r="F16" s="197" t="s">
        <v>676</v>
      </c>
      <c r="G16" s="196">
        <v>10</v>
      </c>
      <c r="H16" s="197" t="s">
        <v>676</v>
      </c>
      <c r="I16" s="196"/>
      <c r="J16" s="197"/>
      <c r="K16" s="196"/>
      <c r="L16" s="197"/>
      <c r="M16" s="49"/>
      <c r="N16" s="49"/>
      <c r="O16" s="54"/>
      <c r="P16" s="49"/>
    </row>
    <row r="17" spans="2:16" ht="13.5">
      <c r="B17" s="49">
        <v>11</v>
      </c>
      <c r="C17" s="49" t="s">
        <v>1196</v>
      </c>
      <c r="D17" s="49" t="s">
        <v>658</v>
      </c>
      <c r="E17" s="196">
        <v>40</v>
      </c>
      <c r="F17" s="197" t="s">
        <v>676</v>
      </c>
      <c r="G17" s="196">
        <v>30</v>
      </c>
      <c r="H17" s="197" t="s">
        <v>676</v>
      </c>
      <c r="I17" s="196">
        <v>20</v>
      </c>
      <c r="J17" s="197" t="s">
        <v>676</v>
      </c>
      <c r="K17" s="196"/>
      <c r="L17" s="197"/>
      <c r="M17" s="49"/>
      <c r="N17" s="49"/>
      <c r="O17" s="54"/>
      <c r="P17" s="49"/>
    </row>
    <row r="18" spans="2:16" ht="13.5">
      <c r="B18" s="49">
        <v>12</v>
      </c>
      <c r="C18" s="49" t="s">
        <v>1197</v>
      </c>
      <c r="D18" s="49" t="s">
        <v>659</v>
      </c>
      <c r="E18" s="196">
        <v>60</v>
      </c>
      <c r="F18" s="197" t="s">
        <v>676</v>
      </c>
      <c r="G18" s="196">
        <v>40</v>
      </c>
      <c r="H18" s="197" t="s">
        <v>676</v>
      </c>
      <c r="I18" s="196">
        <v>20</v>
      </c>
      <c r="J18" s="197" t="s">
        <v>676</v>
      </c>
      <c r="K18" s="196"/>
      <c r="L18" s="197"/>
      <c r="M18" s="49"/>
      <c r="N18" s="49"/>
      <c r="O18" s="54"/>
      <c r="P18" s="49"/>
    </row>
    <row r="19" spans="2:16" ht="13.5">
      <c r="B19" s="49">
        <v>13</v>
      </c>
      <c r="C19" s="49" t="s">
        <v>1198</v>
      </c>
      <c r="D19" s="49" t="s">
        <v>660</v>
      </c>
      <c r="E19" s="196">
        <v>100</v>
      </c>
      <c r="F19" s="197" t="s">
        <v>712</v>
      </c>
      <c r="G19" s="196">
        <v>60</v>
      </c>
      <c r="H19" s="197" t="s">
        <v>712</v>
      </c>
      <c r="I19" s="196">
        <v>40</v>
      </c>
      <c r="J19" s="197" t="s">
        <v>712</v>
      </c>
      <c r="K19" s="196"/>
      <c r="L19" s="197"/>
      <c r="M19" s="49"/>
      <c r="N19" s="49"/>
      <c r="O19" s="54"/>
      <c r="P19" s="49"/>
    </row>
    <row r="20" spans="2:16" ht="13.5">
      <c r="B20" s="49">
        <v>14</v>
      </c>
      <c r="C20" s="49" t="s">
        <v>1199</v>
      </c>
      <c r="D20" s="49"/>
      <c r="E20" s="196">
        <v>1</v>
      </c>
      <c r="F20" s="197" t="s">
        <v>682</v>
      </c>
      <c r="G20" s="196">
        <v>1</v>
      </c>
      <c r="H20" s="197" t="s">
        <v>682</v>
      </c>
      <c r="I20" s="196"/>
      <c r="J20" s="197"/>
      <c r="K20" s="196"/>
      <c r="L20" s="197"/>
      <c r="M20" s="49"/>
      <c r="N20" s="49"/>
      <c r="O20" s="54"/>
      <c r="P20" s="49"/>
    </row>
    <row r="21" spans="2:16" ht="13.5">
      <c r="B21" s="49">
        <v>15</v>
      </c>
      <c r="C21" s="49" t="s">
        <v>1200</v>
      </c>
      <c r="D21" s="49" t="s">
        <v>1204</v>
      </c>
      <c r="E21" s="196">
        <v>2</v>
      </c>
      <c r="F21" s="197" t="s">
        <v>676</v>
      </c>
      <c r="G21" s="196">
        <v>2</v>
      </c>
      <c r="H21" s="197" t="s">
        <v>676</v>
      </c>
      <c r="I21" s="196"/>
      <c r="J21" s="197"/>
      <c r="K21" s="196"/>
      <c r="L21" s="197"/>
      <c r="M21" s="49"/>
      <c r="N21" s="49"/>
      <c r="O21" s="54"/>
      <c r="P21" s="49"/>
    </row>
    <row r="22" spans="2:16" ht="13.5">
      <c r="B22" s="49">
        <v>16</v>
      </c>
      <c r="C22" s="49" t="s">
        <v>1200</v>
      </c>
      <c r="D22" s="49" t="s">
        <v>1205</v>
      </c>
      <c r="E22" s="196">
        <v>2</v>
      </c>
      <c r="F22" s="197" t="s">
        <v>676</v>
      </c>
      <c r="G22" s="196">
        <v>2</v>
      </c>
      <c r="H22" s="197" t="s">
        <v>676</v>
      </c>
      <c r="I22" s="196"/>
      <c r="J22" s="197"/>
      <c r="K22" s="196"/>
      <c r="L22" s="197"/>
      <c r="M22" s="49"/>
      <c r="N22" s="49"/>
      <c r="O22" s="54"/>
      <c r="P22" s="49"/>
    </row>
    <row r="23" spans="2:16" ht="13.5">
      <c r="B23" s="49">
        <v>17</v>
      </c>
      <c r="C23" s="49" t="s">
        <v>1201</v>
      </c>
      <c r="D23" s="49" t="s">
        <v>661</v>
      </c>
      <c r="E23" s="196">
        <v>1</v>
      </c>
      <c r="F23" s="197" t="s">
        <v>676</v>
      </c>
      <c r="G23" s="196">
        <v>1</v>
      </c>
      <c r="H23" s="197" t="s">
        <v>676</v>
      </c>
      <c r="I23" s="196"/>
      <c r="J23" s="197"/>
      <c r="K23" s="196"/>
      <c r="L23" s="197"/>
      <c r="M23" s="49"/>
      <c r="N23" s="49"/>
      <c r="O23" s="54"/>
      <c r="P23" s="49"/>
    </row>
    <row r="24" spans="2:16" ht="13.5">
      <c r="B24" s="49">
        <v>18</v>
      </c>
      <c r="C24" s="49" t="s">
        <v>1202</v>
      </c>
      <c r="D24" s="49" t="s">
        <v>662</v>
      </c>
      <c r="E24" s="196">
        <v>3</v>
      </c>
      <c r="F24" s="197" t="s">
        <v>676</v>
      </c>
      <c r="G24" s="196">
        <v>2</v>
      </c>
      <c r="H24" s="197" t="s">
        <v>676</v>
      </c>
      <c r="I24" s="196">
        <v>1</v>
      </c>
      <c r="J24" s="197" t="s">
        <v>676</v>
      </c>
      <c r="K24" s="196"/>
      <c r="L24" s="197"/>
      <c r="M24" s="49"/>
      <c r="N24" s="49"/>
      <c r="O24" s="54"/>
      <c r="P24" s="49"/>
    </row>
    <row r="25" spans="2:16" ht="13.5">
      <c r="B25" s="49">
        <v>19</v>
      </c>
      <c r="C25" s="49" t="s">
        <v>1201</v>
      </c>
      <c r="D25" s="49" t="s">
        <v>663</v>
      </c>
      <c r="E25" s="331">
        <v>2</v>
      </c>
      <c r="F25" s="332" t="s">
        <v>676</v>
      </c>
      <c r="G25" s="331">
        <v>1</v>
      </c>
      <c r="H25" s="332" t="s">
        <v>676</v>
      </c>
      <c r="I25" s="331"/>
      <c r="J25" s="332"/>
      <c r="K25" s="331"/>
      <c r="L25" s="332"/>
      <c r="M25" s="49"/>
      <c r="N25" s="49"/>
      <c r="O25" s="54"/>
      <c r="P25" s="49"/>
    </row>
    <row r="26" spans="2:16" ht="13.5">
      <c r="B26" s="49">
        <v>20</v>
      </c>
      <c r="C26" s="49" t="s">
        <v>1203</v>
      </c>
      <c r="D26" s="49" t="s">
        <v>662</v>
      </c>
      <c r="E26" s="196"/>
      <c r="F26" s="197"/>
      <c r="G26" s="196"/>
      <c r="H26" s="197"/>
      <c r="I26" s="196">
        <v>36</v>
      </c>
      <c r="J26" s="197" t="s">
        <v>676</v>
      </c>
      <c r="K26" s="196"/>
      <c r="L26" s="197"/>
      <c r="M26" s="49"/>
      <c r="N26" s="49"/>
      <c r="O26" s="54"/>
      <c r="P26" s="49"/>
    </row>
    <row r="27" spans="2:16" ht="13.5">
      <c r="B27" s="50"/>
      <c r="C27" s="50"/>
      <c r="D27" s="50"/>
      <c r="E27" s="198"/>
      <c r="F27" s="199"/>
      <c r="G27" s="198"/>
      <c r="H27" s="199"/>
      <c r="I27" s="198"/>
      <c r="J27" s="199"/>
      <c r="K27" s="198"/>
      <c r="L27" s="199"/>
      <c r="M27" s="50"/>
      <c r="N27" s="50"/>
      <c r="O27" s="55"/>
      <c r="P27" s="50"/>
    </row>
    <row r="28" spans="2:16" ht="13.5">
      <c r="N28" s="200" t="s">
        <v>705</v>
      </c>
      <c r="O28" s="35"/>
    </row>
    <row r="30" spans="2:16" ht="14.25">
      <c r="B30" s="64" t="s">
        <v>665</v>
      </c>
    </row>
    <row r="31" spans="2:16">
      <c r="B31" s="651" t="s">
        <v>637</v>
      </c>
      <c r="C31" s="651" t="s">
        <v>638</v>
      </c>
      <c r="D31" s="651" t="s">
        <v>639</v>
      </c>
      <c r="E31" s="651" t="s">
        <v>240</v>
      </c>
      <c r="F31" s="651"/>
      <c r="G31" s="651"/>
      <c r="H31" s="651"/>
      <c r="I31" s="651"/>
      <c r="J31" s="651"/>
      <c r="K31" s="651"/>
      <c r="L31" s="651"/>
      <c r="M31" s="651" t="s">
        <v>643</v>
      </c>
      <c r="N31" s="651"/>
      <c r="O31" s="651"/>
      <c r="P31" s="651"/>
    </row>
    <row r="32" spans="2:16">
      <c r="B32" s="651"/>
      <c r="C32" s="651"/>
      <c r="D32" s="651"/>
      <c r="E32" s="651" t="s">
        <v>153</v>
      </c>
      <c r="F32" s="651"/>
      <c r="G32" s="651" t="s">
        <v>157</v>
      </c>
      <c r="H32" s="651"/>
      <c r="I32" s="651" t="s">
        <v>158</v>
      </c>
      <c r="J32" s="651"/>
      <c r="K32" s="651"/>
      <c r="L32" s="651"/>
      <c r="M32" s="200" t="s">
        <v>646</v>
      </c>
      <c r="N32" s="200" t="s">
        <v>647</v>
      </c>
      <c r="O32" s="200" t="s">
        <v>644</v>
      </c>
      <c r="P32" s="200" t="s">
        <v>645</v>
      </c>
    </row>
    <row r="33" spans="2:16" ht="13.5">
      <c r="B33" s="48">
        <v>1</v>
      </c>
      <c r="C33" s="48" t="s">
        <v>675</v>
      </c>
      <c r="D33" s="48" t="s">
        <v>666</v>
      </c>
      <c r="E33" s="194">
        <v>30</v>
      </c>
      <c r="F33" s="195" t="s">
        <v>676</v>
      </c>
      <c r="G33" s="194"/>
      <c r="H33" s="195"/>
      <c r="I33" s="194"/>
      <c r="J33" s="195"/>
      <c r="K33" s="194"/>
      <c r="L33" s="195"/>
      <c r="M33" s="48"/>
      <c r="N33" s="48"/>
      <c r="O33" s="53"/>
      <c r="P33" s="48"/>
    </row>
    <row r="34" spans="2:16" ht="13.5">
      <c r="B34" s="49">
        <v>2</v>
      </c>
      <c r="C34" s="49" t="s">
        <v>677</v>
      </c>
      <c r="D34" s="49" t="s">
        <v>666</v>
      </c>
      <c r="E34" s="196">
        <v>3</v>
      </c>
      <c r="F34" s="197" t="s">
        <v>676</v>
      </c>
      <c r="G34" s="196"/>
      <c r="H34" s="197"/>
      <c r="I34" s="196"/>
      <c r="J34" s="197"/>
      <c r="K34" s="196"/>
      <c r="L34" s="197"/>
      <c r="M34" s="49"/>
      <c r="N34" s="49"/>
      <c r="O34" s="54"/>
      <c r="P34" s="49"/>
    </row>
    <row r="35" spans="2:16" ht="13.5">
      <c r="B35" s="49">
        <v>3</v>
      </c>
      <c r="C35" s="49" t="s">
        <v>678</v>
      </c>
      <c r="D35" s="49" t="s">
        <v>667</v>
      </c>
      <c r="E35" s="196">
        <v>6</v>
      </c>
      <c r="F35" s="197" t="s">
        <v>676</v>
      </c>
      <c r="G35" s="196"/>
      <c r="H35" s="197"/>
      <c r="I35" s="196"/>
      <c r="J35" s="197"/>
      <c r="K35" s="196"/>
      <c r="L35" s="197"/>
      <c r="M35" s="49"/>
      <c r="N35" s="49"/>
      <c r="O35" s="54"/>
      <c r="P35" s="49"/>
    </row>
    <row r="36" spans="2:16" ht="13.5">
      <c r="B36" s="49">
        <v>4</v>
      </c>
      <c r="C36" s="49" t="s">
        <v>668</v>
      </c>
      <c r="D36" s="49" t="s">
        <v>669</v>
      </c>
      <c r="E36" s="196">
        <v>2</v>
      </c>
      <c r="F36" s="197" t="s">
        <v>676</v>
      </c>
      <c r="G36" s="196"/>
      <c r="H36" s="197"/>
      <c r="I36" s="196"/>
      <c r="J36" s="197"/>
      <c r="K36" s="196"/>
      <c r="L36" s="197"/>
      <c r="M36" s="49"/>
      <c r="N36" s="49"/>
      <c r="O36" s="54"/>
      <c r="P36" s="49"/>
    </row>
    <row r="37" spans="2:16" ht="13.5">
      <c r="B37" s="49">
        <v>5</v>
      </c>
      <c r="C37" s="49" t="s">
        <v>679</v>
      </c>
      <c r="D37" s="49" t="s">
        <v>670</v>
      </c>
      <c r="E37" s="196">
        <v>3</v>
      </c>
      <c r="F37" s="197" t="s">
        <v>676</v>
      </c>
      <c r="G37" s="196"/>
      <c r="H37" s="197"/>
      <c r="I37" s="196"/>
      <c r="J37" s="197"/>
      <c r="K37" s="196"/>
      <c r="L37" s="197"/>
      <c r="M37" s="49"/>
      <c r="N37" s="49"/>
      <c r="O37" s="54"/>
      <c r="P37" s="49"/>
    </row>
    <row r="38" spans="2:16" ht="13.5">
      <c r="B38" s="49">
        <v>6</v>
      </c>
      <c r="C38" s="49" t="s">
        <v>680</v>
      </c>
      <c r="D38" s="49" t="s">
        <v>681</v>
      </c>
      <c r="E38" s="196">
        <v>1</v>
      </c>
      <c r="F38" s="197" t="s">
        <v>682</v>
      </c>
      <c r="G38" s="196"/>
      <c r="H38" s="197"/>
      <c r="I38" s="196"/>
      <c r="J38" s="197"/>
      <c r="K38" s="196"/>
      <c r="L38" s="197"/>
      <c r="M38" s="49"/>
      <c r="N38" s="49"/>
      <c r="O38" s="54"/>
      <c r="P38" s="49"/>
    </row>
    <row r="39" spans="2:16" ht="13.5">
      <c r="B39" s="49">
        <v>7</v>
      </c>
      <c r="C39" s="49" t="s">
        <v>683</v>
      </c>
      <c r="D39" s="49" t="s">
        <v>681</v>
      </c>
      <c r="E39" s="196">
        <v>1</v>
      </c>
      <c r="F39" s="197" t="s">
        <v>682</v>
      </c>
      <c r="G39" s="196"/>
      <c r="H39" s="197"/>
      <c r="I39" s="196"/>
      <c r="J39" s="197"/>
      <c r="K39" s="196"/>
      <c r="L39" s="197"/>
      <c r="M39" s="49"/>
      <c r="N39" s="49"/>
      <c r="O39" s="54"/>
      <c r="P39" s="49"/>
    </row>
    <row r="40" spans="2:16" ht="13.5">
      <c r="B40" s="49">
        <v>8</v>
      </c>
      <c r="C40" s="49" t="s">
        <v>684</v>
      </c>
      <c r="D40" s="49" t="s">
        <v>671</v>
      </c>
      <c r="E40" s="196">
        <v>1</v>
      </c>
      <c r="F40" s="197" t="s">
        <v>685</v>
      </c>
      <c r="G40" s="196"/>
      <c r="H40" s="197"/>
      <c r="I40" s="196"/>
      <c r="J40" s="197"/>
      <c r="K40" s="196"/>
      <c r="L40" s="197"/>
      <c r="M40" s="49"/>
      <c r="N40" s="49"/>
      <c r="O40" s="54"/>
      <c r="P40" s="49"/>
    </row>
    <row r="41" spans="2:16" ht="13.5">
      <c r="B41" s="49">
        <v>9</v>
      </c>
      <c r="C41" s="49" t="s">
        <v>686</v>
      </c>
      <c r="D41" s="49" t="s">
        <v>671</v>
      </c>
      <c r="E41" s="196">
        <v>1</v>
      </c>
      <c r="F41" s="197" t="s">
        <v>687</v>
      </c>
      <c r="G41" s="196"/>
      <c r="H41" s="197"/>
      <c r="I41" s="196"/>
      <c r="J41" s="197"/>
      <c r="K41" s="196"/>
      <c r="L41" s="197"/>
      <c r="M41" s="49"/>
      <c r="N41" s="49"/>
      <c r="O41" s="54"/>
      <c r="P41" s="49"/>
    </row>
    <row r="42" spans="2:16" ht="13.5">
      <c r="B42" s="49">
        <v>10</v>
      </c>
      <c r="C42" s="49" t="s">
        <v>688</v>
      </c>
      <c r="D42" s="49" t="s">
        <v>672</v>
      </c>
      <c r="E42" s="196">
        <v>1</v>
      </c>
      <c r="F42" s="197" t="s">
        <v>687</v>
      </c>
      <c r="G42" s="196"/>
      <c r="H42" s="197"/>
      <c r="I42" s="196"/>
      <c r="J42" s="197"/>
      <c r="K42" s="196"/>
      <c r="L42" s="197"/>
      <c r="M42" s="49"/>
      <c r="N42" s="49"/>
      <c r="O42" s="54"/>
      <c r="P42" s="49"/>
    </row>
    <row r="43" spans="2:16" ht="13.5">
      <c r="B43" s="49">
        <v>11</v>
      </c>
      <c r="C43" s="49" t="s">
        <v>689</v>
      </c>
      <c r="D43" s="49"/>
      <c r="E43" s="196">
        <v>2</v>
      </c>
      <c r="F43" s="197" t="s">
        <v>685</v>
      </c>
      <c r="G43" s="196">
        <v>2</v>
      </c>
      <c r="H43" s="197" t="s">
        <v>685</v>
      </c>
      <c r="I43" s="196"/>
      <c r="J43" s="197"/>
      <c r="K43" s="196"/>
      <c r="L43" s="197"/>
      <c r="M43" s="49"/>
      <c r="N43" s="49"/>
      <c r="O43" s="54"/>
      <c r="P43" s="49"/>
    </row>
    <row r="44" spans="2:16" ht="13.5">
      <c r="B44" s="49">
        <v>12</v>
      </c>
      <c r="C44" s="49" t="s">
        <v>690</v>
      </c>
      <c r="D44" s="49" t="s">
        <v>673</v>
      </c>
      <c r="E44" s="196">
        <v>6</v>
      </c>
      <c r="F44" s="197" t="s">
        <v>685</v>
      </c>
      <c r="G44" s="196">
        <v>4</v>
      </c>
      <c r="H44" s="197" t="s">
        <v>685</v>
      </c>
      <c r="I44" s="196"/>
      <c r="J44" s="197"/>
      <c r="K44" s="196"/>
      <c r="L44" s="197"/>
      <c r="M44" s="49"/>
      <c r="N44" s="49"/>
      <c r="O44" s="54"/>
      <c r="P44" s="49"/>
    </row>
    <row r="45" spans="2:16" ht="13.5">
      <c r="B45" s="49">
        <v>13</v>
      </c>
      <c r="C45" s="49" t="s">
        <v>691</v>
      </c>
      <c r="D45" s="49" t="s">
        <v>674</v>
      </c>
      <c r="E45" s="196">
        <v>10</v>
      </c>
      <c r="F45" s="197" t="s">
        <v>685</v>
      </c>
      <c r="G45" s="196">
        <v>4</v>
      </c>
      <c r="H45" s="197" t="s">
        <v>685</v>
      </c>
      <c r="I45" s="196"/>
      <c r="J45" s="197"/>
      <c r="K45" s="196"/>
      <c r="L45" s="197"/>
      <c r="M45" s="49"/>
      <c r="N45" s="49"/>
      <c r="O45" s="54"/>
      <c r="P45" s="49"/>
    </row>
    <row r="46" spans="2:16" ht="13.5">
      <c r="B46" s="50"/>
      <c r="C46" s="50"/>
      <c r="D46" s="50"/>
      <c r="E46" s="198"/>
      <c r="F46" s="199"/>
      <c r="G46" s="198"/>
      <c r="H46" s="199"/>
      <c r="I46" s="198"/>
      <c r="J46" s="199"/>
      <c r="K46" s="198"/>
      <c r="L46" s="199"/>
      <c r="M46" s="50"/>
      <c r="N46" s="50"/>
      <c r="O46" s="55"/>
      <c r="P46" s="50"/>
    </row>
    <row r="47" spans="2:16" ht="13.5">
      <c r="N47" s="200" t="s">
        <v>706</v>
      </c>
      <c r="O47" s="35"/>
    </row>
    <row r="49" spans="2:16" ht="14.25">
      <c r="B49" s="64" t="s">
        <v>704</v>
      </c>
    </row>
    <row r="50" spans="2:16">
      <c r="B50" s="651" t="s">
        <v>637</v>
      </c>
      <c r="C50" s="651" t="s">
        <v>638</v>
      </c>
      <c r="D50" s="651" t="s">
        <v>639</v>
      </c>
      <c r="E50" s="651" t="s">
        <v>240</v>
      </c>
      <c r="F50" s="651"/>
      <c r="G50" s="651"/>
      <c r="H50" s="651"/>
      <c r="I50" s="651"/>
      <c r="J50" s="651"/>
      <c r="K50" s="651"/>
      <c r="L50" s="651"/>
      <c r="M50" s="651" t="s">
        <v>643</v>
      </c>
      <c r="N50" s="651"/>
      <c r="O50" s="651"/>
      <c r="P50" s="651"/>
    </row>
    <row r="51" spans="2:16">
      <c r="B51" s="651"/>
      <c r="C51" s="651"/>
      <c r="D51" s="651"/>
      <c r="E51" s="651" t="s">
        <v>153</v>
      </c>
      <c r="F51" s="651"/>
      <c r="G51" s="651" t="s">
        <v>157</v>
      </c>
      <c r="H51" s="651"/>
      <c r="I51" s="651" t="s">
        <v>158</v>
      </c>
      <c r="J51" s="651"/>
      <c r="K51" s="651"/>
      <c r="L51" s="651"/>
      <c r="M51" s="200" t="s">
        <v>646</v>
      </c>
      <c r="N51" s="200" t="s">
        <v>647</v>
      </c>
      <c r="O51" s="200" t="s">
        <v>644</v>
      </c>
      <c r="P51" s="200" t="s">
        <v>645</v>
      </c>
    </row>
    <row r="52" spans="2:16" ht="13.5">
      <c r="B52" s="48">
        <v>1</v>
      </c>
      <c r="C52" s="48" t="s">
        <v>692</v>
      </c>
      <c r="D52" s="48" t="s">
        <v>693</v>
      </c>
      <c r="E52" s="194">
        <v>12</v>
      </c>
      <c r="F52" s="195" t="s">
        <v>685</v>
      </c>
      <c r="G52" s="194">
        <v>6</v>
      </c>
      <c r="H52" s="195" t="s">
        <v>685</v>
      </c>
      <c r="I52" s="194">
        <v>4</v>
      </c>
      <c r="J52" s="195" t="s">
        <v>685</v>
      </c>
      <c r="K52" s="194"/>
      <c r="L52" s="195"/>
      <c r="M52" s="48"/>
      <c r="N52" s="48"/>
      <c r="O52" s="53"/>
      <c r="P52" s="48"/>
    </row>
    <row r="53" spans="2:16" ht="13.5">
      <c r="B53" s="49">
        <v>2</v>
      </c>
      <c r="C53" s="49" t="s">
        <v>694</v>
      </c>
      <c r="D53" s="49" t="s">
        <v>695</v>
      </c>
      <c r="E53" s="196">
        <v>2</v>
      </c>
      <c r="F53" s="197" t="s">
        <v>676</v>
      </c>
      <c r="G53" s="196">
        <v>1</v>
      </c>
      <c r="H53" s="197" t="s">
        <v>676</v>
      </c>
      <c r="I53" s="196">
        <v>1</v>
      </c>
      <c r="J53" s="197" t="s">
        <v>676</v>
      </c>
      <c r="K53" s="196"/>
      <c r="L53" s="197"/>
      <c r="M53" s="49"/>
      <c r="N53" s="49"/>
      <c r="O53" s="54"/>
      <c r="P53" s="49"/>
    </row>
    <row r="54" spans="2:16" ht="13.5">
      <c r="B54" s="49">
        <v>3</v>
      </c>
      <c r="C54" s="49" t="s">
        <v>692</v>
      </c>
      <c r="D54" s="49" t="s">
        <v>693</v>
      </c>
      <c r="E54" s="196">
        <v>12</v>
      </c>
      <c r="F54" s="197" t="s">
        <v>685</v>
      </c>
      <c r="G54" s="196">
        <v>6</v>
      </c>
      <c r="H54" s="197" t="s">
        <v>685</v>
      </c>
      <c r="I54" s="196"/>
      <c r="J54" s="197"/>
      <c r="K54" s="196"/>
      <c r="L54" s="197"/>
      <c r="M54" s="49"/>
      <c r="N54" s="49"/>
      <c r="O54" s="54"/>
      <c r="P54" s="49"/>
    </row>
    <row r="55" spans="2:16" ht="13.5">
      <c r="B55" s="49">
        <v>4</v>
      </c>
      <c r="C55" s="49" t="s">
        <v>694</v>
      </c>
      <c r="D55" s="49" t="s">
        <v>695</v>
      </c>
      <c r="E55" s="196">
        <v>1</v>
      </c>
      <c r="F55" s="197" t="s">
        <v>676</v>
      </c>
      <c r="G55" s="196">
        <v>1</v>
      </c>
      <c r="H55" s="197" t="s">
        <v>676</v>
      </c>
      <c r="I55" s="196"/>
      <c r="J55" s="197"/>
      <c r="K55" s="196"/>
      <c r="L55" s="197"/>
      <c r="M55" s="49"/>
      <c r="N55" s="49"/>
      <c r="O55" s="54"/>
      <c r="P55" s="49"/>
    </row>
    <row r="56" spans="2:16" ht="13.5">
      <c r="B56" s="49">
        <v>5</v>
      </c>
      <c r="C56" s="49" t="s">
        <v>696</v>
      </c>
      <c r="D56" s="49"/>
      <c r="E56" s="196">
        <v>1</v>
      </c>
      <c r="F56" s="197" t="s">
        <v>676</v>
      </c>
      <c r="G56" s="196">
        <v>1</v>
      </c>
      <c r="H56" s="197" t="s">
        <v>676</v>
      </c>
      <c r="I56" s="196"/>
      <c r="J56" s="197"/>
      <c r="K56" s="196"/>
      <c r="L56" s="197"/>
      <c r="M56" s="49"/>
      <c r="N56" s="49"/>
      <c r="O56" s="54"/>
      <c r="P56" s="49"/>
    </row>
    <row r="57" spans="2:16" ht="13.5">
      <c r="B57" s="49">
        <v>6</v>
      </c>
      <c r="C57" s="49" t="s">
        <v>697</v>
      </c>
      <c r="D57" s="49" t="s">
        <v>698</v>
      </c>
      <c r="E57" s="196">
        <v>1</v>
      </c>
      <c r="F57" s="197" t="s">
        <v>685</v>
      </c>
      <c r="G57" s="196">
        <v>1</v>
      </c>
      <c r="H57" s="197" t="s">
        <v>685</v>
      </c>
      <c r="I57" s="196"/>
      <c r="J57" s="197"/>
      <c r="K57" s="196"/>
      <c r="L57" s="197"/>
      <c r="M57" s="49"/>
      <c r="N57" s="49"/>
      <c r="O57" s="54"/>
      <c r="P57" s="49"/>
    </row>
    <row r="58" spans="2:16" ht="13.5">
      <c r="B58" s="49">
        <v>7</v>
      </c>
      <c r="C58" s="49" t="s">
        <v>699</v>
      </c>
      <c r="D58" s="49" t="s">
        <v>700</v>
      </c>
      <c r="E58" s="196">
        <v>2</v>
      </c>
      <c r="F58" s="197" t="s">
        <v>685</v>
      </c>
      <c r="G58" s="196">
        <v>1</v>
      </c>
      <c r="H58" s="197" t="s">
        <v>685</v>
      </c>
      <c r="I58" s="196"/>
      <c r="J58" s="197"/>
      <c r="K58" s="196"/>
      <c r="L58" s="197"/>
      <c r="M58" s="49"/>
      <c r="N58" s="49"/>
      <c r="O58" s="54"/>
      <c r="P58" s="49"/>
    </row>
    <row r="59" spans="2:16" ht="13.5">
      <c r="B59" s="49">
        <v>8</v>
      </c>
      <c r="C59" s="49" t="s">
        <v>701</v>
      </c>
      <c r="D59" s="49" t="s">
        <v>702</v>
      </c>
      <c r="E59" s="196">
        <v>10</v>
      </c>
      <c r="F59" s="197" t="s">
        <v>703</v>
      </c>
      <c r="G59" s="196">
        <v>5</v>
      </c>
      <c r="H59" s="197" t="s">
        <v>703</v>
      </c>
      <c r="I59" s="196"/>
      <c r="J59" s="197"/>
      <c r="K59" s="196"/>
      <c r="L59" s="197"/>
      <c r="M59" s="49"/>
      <c r="N59" s="49"/>
      <c r="O59" s="54"/>
      <c r="P59" s="49"/>
    </row>
    <row r="60" spans="2:16" ht="13.5">
      <c r="B60" s="50"/>
      <c r="C60" s="50"/>
      <c r="D60" s="50"/>
      <c r="E60" s="198"/>
      <c r="F60" s="199"/>
      <c r="G60" s="198"/>
      <c r="H60" s="199"/>
      <c r="I60" s="198"/>
      <c r="J60" s="199"/>
      <c r="K60" s="198"/>
      <c r="L60" s="199"/>
      <c r="M60" s="50"/>
      <c r="N60" s="50"/>
      <c r="O60" s="55"/>
      <c r="P60" s="50"/>
    </row>
    <row r="61" spans="2:16" ht="13.5">
      <c r="N61" s="200" t="s">
        <v>707</v>
      </c>
      <c r="O61" s="35"/>
    </row>
    <row r="63" spans="2:16" ht="14.25">
      <c r="B63" s="64" t="s">
        <v>708</v>
      </c>
    </row>
    <row r="64" spans="2:16">
      <c r="B64" s="651" t="s">
        <v>637</v>
      </c>
      <c r="C64" s="651" t="s">
        <v>638</v>
      </c>
      <c r="D64" s="651" t="s">
        <v>639</v>
      </c>
      <c r="E64" s="651" t="s">
        <v>240</v>
      </c>
      <c r="F64" s="651"/>
      <c r="G64" s="651"/>
      <c r="H64" s="651"/>
      <c r="I64" s="651"/>
      <c r="J64" s="651"/>
      <c r="K64" s="651"/>
      <c r="L64" s="651"/>
      <c r="M64" s="651" t="s">
        <v>643</v>
      </c>
      <c r="N64" s="651"/>
      <c r="O64" s="651"/>
      <c r="P64" s="651"/>
    </row>
    <row r="65" spans="2:16">
      <c r="B65" s="651"/>
      <c r="C65" s="651"/>
      <c r="D65" s="651"/>
      <c r="E65" s="651" t="s">
        <v>153</v>
      </c>
      <c r="F65" s="651"/>
      <c r="G65" s="651" t="s">
        <v>157</v>
      </c>
      <c r="H65" s="651"/>
      <c r="I65" s="651" t="s">
        <v>158</v>
      </c>
      <c r="J65" s="651"/>
      <c r="K65" s="651"/>
      <c r="L65" s="651"/>
      <c r="M65" s="200" t="s">
        <v>646</v>
      </c>
      <c r="N65" s="200" t="s">
        <v>647</v>
      </c>
      <c r="O65" s="200" t="s">
        <v>644</v>
      </c>
      <c r="P65" s="200" t="s">
        <v>645</v>
      </c>
    </row>
    <row r="66" spans="2:16" ht="13.5">
      <c r="B66" s="48">
        <v>1</v>
      </c>
      <c r="C66" s="48" t="s">
        <v>709</v>
      </c>
      <c r="D66" s="341">
        <v>1818</v>
      </c>
      <c r="E66" s="194">
        <v>10</v>
      </c>
      <c r="F66" s="195" t="s">
        <v>703</v>
      </c>
      <c r="G66" s="194">
        <v>10</v>
      </c>
      <c r="H66" s="195" t="s">
        <v>703</v>
      </c>
      <c r="I66" s="194"/>
      <c r="J66" s="195"/>
      <c r="K66" s="194"/>
      <c r="L66" s="195"/>
      <c r="M66" s="48"/>
      <c r="N66" s="48"/>
      <c r="O66" s="53"/>
      <c r="P66" s="48"/>
    </row>
    <row r="67" spans="2:16" ht="13.5">
      <c r="B67" s="49">
        <v>2</v>
      </c>
      <c r="C67" s="49" t="s">
        <v>710</v>
      </c>
      <c r="D67" s="49" t="s">
        <v>711</v>
      </c>
      <c r="E67" s="196">
        <v>10</v>
      </c>
      <c r="F67" s="197" t="s">
        <v>712</v>
      </c>
      <c r="G67" s="196">
        <v>10</v>
      </c>
      <c r="H67" s="197" t="s">
        <v>712</v>
      </c>
      <c r="I67" s="196"/>
      <c r="J67" s="197"/>
      <c r="K67" s="196"/>
      <c r="L67" s="197"/>
      <c r="M67" s="49"/>
      <c r="N67" s="49"/>
      <c r="O67" s="54"/>
      <c r="P67" s="49"/>
    </row>
    <row r="68" spans="2:16" ht="13.5">
      <c r="B68" s="49">
        <v>3</v>
      </c>
      <c r="C68" s="49" t="s">
        <v>713</v>
      </c>
      <c r="D68" s="49" t="s">
        <v>714</v>
      </c>
      <c r="E68" s="196">
        <v>2</v>
      </c>
      <c r="F68" s="197" t="s">
        <v>676</v>
      </c>
      <c r="G68" s="196">
        <v>2</v>
      </c>
      <c r="H68" s="197" t="s">
        <v>676</v>
      </c>
      <c r="I68" s="196">
        <v>1</v>
      </c>
      <c r="J68" s="197" t="s">
        <v>676</v>
      </c>
      <c r="K68" s="196"/>
      <c r="L68" s="197"/>
      <c r="M68" s="49"/>
      <c r="N68" s="49"/>
      <c r="O68" s="54"/>
      <c r="P68" s="49"/>
    </row>
    <row r="69" spans="2:16" ht="13.5">
      <c r="B69" s="49">
        <v>4</v>
      </c>
      <c r="C69" s="49" t="s">
        <v>713</v>
      </c>
      <c r="D69" s="49" t="s">
        <v>715</v>
      </c>
      <c r="E69" s="196">
        <v>2</v>
      </c>
      <c r="F69" s="197" t="s">
        <v>676</v>
      </c>
      <c r="G69" s="196">
        <v>2</v>
      </c>
      <c r="H69" s="197" t="s">
        <v>676</v>
      </c>
      <c r="I69" s="196"/>
      <c r="J69" s="197"/>
      <c r="K69" s="196"/>
      <c r="L69" s="197"/>
      <c r="M69" s="49"/>
      <c r="N69" s="49"/>
      <c r="O69" s="54"/>
      <c r="P69" s="49"/>
    </row>
    <row r="70" spans="2:16" ht="13.5">
      <c r="B70" s="49">
        <v>5</v>
      </c>
      <c r="C70" s="49" t="s">
        <v>716</v>
      </c>
      <c r="D70" s="49" t="s">
        <v>717</v>
      </c>
      <c r="E70" s="196">
        <v>2</v>
      </c>
      <c r="F70" s="197" t="s">
        <v>703</v>
      </c>
      <c r="G70" s="196">
        <v>2</v>
      </c>
      <c r="H70" s="197" t="s">
        <v>703</v>
      </c>
      <c r="I70" s="196">
        <v>1</v>
      </c>
      <c r="J70" s="197" t="s">
        <v>703</v>
      </c>
      <c r="K70" s="196"/>
      <c r="L70" s="197"/>
      <c r="M70" s="49"/>
      <c r="N70" s="49"/>
      <c r="O70" s="54"/>
      <c r="P70" s="49"/>
    </row>
    <row r="71" spans="2:16" ht="13.5">
      <c r="B71" s="49">
        <v>6</v>
      </c>
      <c r="C71" s="49" t="s">
        <v>718</v>
      </c>
      <c r="D71" s="49" t="s">
        <v>719</v>
      </c>
      <c r="E71" s="196">
        <v>10</v>
      </c>
      <c r="F71" s="197" t="s">
        <v>703</v>
      </c>
      <c r="G71" s="196">
        <v>10</v>
      </c>
      <c r="H71" s="197" t="s">
        <v>703</v>
      </c>
      <c r="I71" s="196">
        <v>5</v>
      </c>
      <c r="J71" s="197" t="s">
        <v>703</v>
      </c>
      <c r="K71" s="196"/>
      <c r="L71" s="197"/>
      <c r="M71" s="49"/>
      <c r="N71" s="49"/>
      <c r="O71" s="54"/>
      <c r="P71" s="49"/>
    </row>
    <row r="72" spans="2:16" ht="13.5">
      <c r="B72" s="49">
        <v>7</v>
      </c>
      <c r="C72" s="49" t="s">
        <v>720</v>
      </c>
      <c r="D72" s="49" t="s">
        <v>721</v>
      </c>
      <c r="E72" s="196">
        <v>10</v>
      </c>
      <c r="F72" s="197" t="s">
        <v>703</v>
      </c>
      <c r="G72" s="196">
        <v>10</v>
      </c>
      <c r="H72" s="197" t="s">
        <v>703</v>
      </c>
      <c r="I72" s="196">
        <v>5</v>
      </c>
      <c r="J72" s="197" t="s">
        <v>703</v>
      </c>
      <c r="K72" s="196"/>
      <c r="L72" s="197"/>
      <c r="M72" s="49"/>
      <c r="N72" s="49"/>
      <c r="O72" s="54"/>
      <c r="P72" s="49"/>
    </row>
    <row r="73" spans="2:16" ht="13.5">
      <c r="B73" s="49">
        <v>8</v>
      </c>
      <c r="C73" s="49" t="s">
        <v>722</v>
      </c>
      <c r="D73" s="49" t="s">
        <v>723</v>
      </c>
      <c r="E73" s="196">
        <v>1</v>
      </c>
      <c r="F73" s="197" t="s">
        <v>676</v>
      </c>
      <c r="G73" s="196"/>
      <c r="H73" s="197"/>
      <c r="I73" s="196"/>
      <c r="J73" s="197"/>
      <c r="K73" s="196"/>
      <c r="L73" s="197"/>
      <c r="M73" s="49"/>
      <c r="N73" s="49"/>
      <c r="O73" s="54"/>
      <c r="P73" s="49"/>
    </row>
    <row r="74" spans="2:16" ht="13.5">
      <c r="B74" s="49">
        <v>9</v>
      </c>
      <c r="C74" s="49" t="s">
        <v>724</v>
      </c>
      <c r="D74" s="49" t="s">
        <v>725</v>
      </c>
      <c r="E74" s="196">
        <v>2</v>
      </c>
      <c r="F74" s="197" t="s">
        <v>676</v>
      </c>
      <c r="G74" s="196">
        <v>2</v>
      </c>
      <c r="H74" s="197" t="s">
        <v>676</v>
      </c>
      <c r="I74" s="196"/>
      <c r="J74" s="197"/>
      <c r="K74" s="196"/>
      <c r="L74" s="197"/>
      <c r="M74" s="49"/>
      <c r="N74" s="49"/>
      <c r="O74" s="54"/>
      <c r="P74" s="49"/>
    </row>
    <row r="75" spans="2:16" ht="13.5">
      <c r="B75" s="50"/>
      <c r="C75" s="50"/>
      <c r="D75" s="50"/>
      <c r="E75" s="198"/>
      <c r="F75" s="199"/>
      <c r="G75" s="198"/>
      <c r="H75" s="199"/>
      <c r="I75" s="198"/>
      <c r="J75" s="199"/>
      <c r="K75" s="198"/>
      <c r="L75" s="199"/>
      <c r="M75" s="50"/>
      <c r="N75" s="50"/>
      <c r="O75" s="55"/>
      <c r="P75" s="50"/>
    </row>
    <row r="76" spans="2:16" ht="13.5">
      <c r="N76" s="200" t="s">
        <v>740</v>
      </c>
      <c r="O76" s="35"/>
    </row>
    <row r="78" spans="2:16" ht="14.25">
      <c r="B78" s="64" t="s">
        <v>726</v>
      </c>
    </row>
    <row r="79" spans="2:16">
      <c r="B79" s="651" t="s">
        <v>637</v>
      </c>
      <c r="C79" s="651" t="s">
        <v>638</v>
      </c>
      <c r="D79" s="651" t="s">
        <v>639</v>
      </c>
      <c r="E79" s="651" t="s">
        <v>240</v>
      </c>
      <c r="F79" s="651"/>
      <c r="G79" s="651"/>
      <c r="H79" s="651"/>
      <c r="I79" s="651"/>
      <c r="J79" s="651"/>
      <c r="K79" s="651"/>
      <c r="L79" s="651"/>
      <c r="M79" s="651" t="s">
        <v>643</v>
      </c>
      <c r="N79" s="651"/>
      <c r="O79" s="651"/>
      <c r="P79" s="651"/>
    </row>
    <row r="80" spans="2:16">
      <c r="B80" s="651"/>
      <c r="C80" s="651"/>
      <c r="D80" s="651"/>
      <c r="E80" s="651" t="s">
        <v>153</v>
      </c>
      <c r="F80" s="651"/>
      <c r="G80" s="651" t="s">
        <v>157</v>
      </c>
      <c r="H80" s="651"/>
      <c r="I80" s="651" t="s">
        <v>158</v>
      </c>
      <c r="J80" s="651"/>
      <c r="K80" s="651"/>
      <c r="L80" s="651"/>
      <c r="M80" s="200" t="s">
        <v>646</v>
      </c>
      <c r="N80" s="200" t="s">
        <v>647</v>
      </c>
      <c r="O80" s="200" t="s">
        <v>644</v>
      </c>
      <c r="P80" s="200" t="s">
        <v>645</v>
      </c>
    </row>
    <row r="81" spans="2:16" ht="13.5">
      <c r="B81" s="48">
        <v>1</v>
      </c>
      <c r="C81" s="48" t="s">
        <v>727</v>
      </c>
      <c r="D81" s="48" t="s">
        <v>728</v>
      </c>
      <c r="E81" s="194">
        <v>2</v>
      </c>
      <c r="F81" s="195" t="s">
        <v>676</v>
      </c>
      <c r="G81" s="194">
        <v>2</v>
      </c>
      <c r="H81" s="195" t="s">
        <v>676</v>
      </c>
      <c r="I81" s="194">
        <v>2</v>
      </c>
      <c r="J81" s="195" t="s">
        <v>676</v>
      </c>
      <c r="K81" s="194"/>
      <c r="L81" s="195"/>
      <c r="M81" s="48"/>
      <c r="N81" s="48"/>
      <c r="O81" s="53"/>
      <c r="P81" s="48"/>
    </row>
    <row r="82" spans="2:16" ht="13.5">
      <c r="B82" s="49">
        <v>2</v>
      </c>
      <c r="C82" s="49" t="s">
        <v>1206</v>
      </c>
      <c r="D82" s="49" t="s">
        <v>1207</v>
      </c>
      <c r="E82" s="196">
        <v>1</v>
      </c>
      <c r="F82" s="197" t="s">
        <v>682</v>
      </c>
      <c r="G82" s="196">
        <v>1</v>
      </c>
      <c r="H82" s="197" t="s">
        <v>682</v>
      </c>
      <c r="I82" s="196"/>
      <c r="J82" s="197"/>
      <c r="K82" s="196"/>
      <c r="L82" s="197"/>
      <c r="M82" s="49"/>
      <c r="N82" s="49"/>
      <c r="O82" s="54"/>
      <c r="P82" s="49"/>
    </row>
    <row r="83" spans="2:16" ht="13.5">
      <c r="B83" s="49">
        <v>3</v>
      </c>
      <c r="C83" s="49" t="s">
        <v>729</v>
      </c>
      <c r="D83" s="49" t="s">
        <v>730</v>
      </c>
      <c r="E83" s="196">
        <v>1</v>
      </c>
      <c r="F83" s="197" t="s">
        <v>676</v>
      </c>
      <c r="G83" s="196">
        <v>1</v>
      </c>
      <c r="H83" s="197" t="s">
        <v>676</v>
      </c>
      <c r="I83" s="196"/>
      <c r="J83" s="197"/>
      <c r="K83" s="196"/>
      <c r="L83" s="197"/>
      <c r="M83" s="49"/>
      <c r="N83" s="49"/>
      <c r="O83" s="54"/>
      <c r="P83" s="49"/>
    </row>
    <row r="84" spans="2:16" ht="13.5">
      <c r="B84" s="49">
        <v>4</v>
      </c>
      <c r="C84" s="49" t="s">
        <v>731</v>
      </c>
      <c r="D84" s="49" t="s">
        <v>732</v>
      </c>
      <c r="E84" s="196">
        <v>1</v>
      </c>
      <c r="F84" s="197" t="s">
        <v>733</v>
      </c>
      <c r="G84" s="196">
        <v>1</v>
      </c>
      <c r="H84" s="197" t="s">
        <v>733</v>
      </c>
      <c r="I84" s="196"/>
      <c r="J84" s="197"/>
      <c r="K84" s="196"/>
      <c r="L84" s="197"/>
      <c r="M84" s="49"/>
      <c r="N84" s="49"/>
      <c r="O84" s="54"/>
      <c r="P84" s="49"/>
    </row>
    <row r="85" spans="2:16" ht="13.5">
      <c r="B85" s="49">
        <v>5</v>
      </c>
      <c r="C85" s="49" t="s">
        <v>1208</v>
      </c>
      <c r="D85" s="49" t="s">
        <v>734</v>
      </c>
      <c r="E85" s="196">
        <v>2</v>
      </c>
      <c r="F85" s="197" t="s">
        <v>685</v>
      </c>
      <c r="G85" s="196">
        <v>2</v>
      </c>
      <c r="H85" s="197" t="s">
        <v>685</v>
      </c>
      <c r="I85" s="196"/>
      <c r="J85" s="197"/>
      <c r="K85" s="196"/>
      <c r="L85" s="197"/>
      <c r="M85" s="49"/>
      <c r="N85" s="49"/>
      <c r="O85" s="54"/>
      <c r="P85" s="49"/>
    </row>
    <row r="86" spans="2:16" ht="13.5">
      <c r="B86" s="49">
        <v>6</v>
      </c>
      <c r="C86" s="49" t="s">
        <v>735</v>
      </c>
      <c r="D86" s="49" t="s">
        <v>736</v>
      </c>
      <c r="E86" s="196">
        <v>1</v>
      </c>
      <c r="F86" s="197" t="s">
        <v>682</v>
      </c>
      <c r="G86" s="196">
        <v>1</v>
      </c>
      <c r="H86" s="197" t="s">
        <v>682</v>
      </c>
      <c r="I86" s="196">
        <v>1</v>
      </c>
      <c r="J86" s="197" t="s">
        <v>682</v>
      </c>
      <c r="K86" s="196"/>
      <c r="L86" s="197"/>
      <c r="M86" s="49"/>
      <c r="N86" s="49"/>
      <c r="O86" s="54"/>
      <c r="P86" s="49"/>
    </row>
    <row r="87" spans="2:16" ht="13.5">
      <c r="B87" s="49">
        <v>7</v>
      </c>
      <c r="C87" s="49" t="s">
        <v>737</v>
      </c>
      <c r="D87" s="49" t="s">
        <v>738</v>
      </c>
      <c r="E87" s="196">
        <v>1</v>
      </c>
      <c r="F87" s="197" t="s">
        <v>676</v>
      </c>
      <c r="G87" s="196">
        <v>1</v>
      </c>
      <c r="H87" s="197" t="s">
        <v>676</v>
      </c>
      <c r="I87" s="196">
        <v>1</v>
      </c>
      <c r="J87" s="197" t="s">
        <v>676</v>
      </c>
      <c r="K87" s="196"/>
      <c r="L87" s="197"/>
      <c r="M87" s="49"/>
      <c r="N87" s="49"/>
      <c r="O87" s="54"/>
      <c r="P87" s="49"/>
    </row>
    <row r="88" spans="2:16" ht="13.5">
      <c r="B88" s="50"/>
      <c r="C88" s="50"/>
      <c r="D88" s="50"/>
      <c r="E88" s="198"/>
      <c r="F88" s="199"/>
      <c r="G88" s="198"/>
      <c r="H88" s="199"/>
      <c r="I88" s="198"/>
      <c r="J88" s="199"/>
      <c r="K88" s="198"/>
      <c r="L88" s="199"/>
      <c r="M88" s="50"/>
      <c r="N88" s="50"/>
      <c r="O88" s="55"/>
      <c r="P88" s="50"/>
    </row>
    <row r="89" spans="2:16" ht="13.5">
      <c r="N89" s="200" t="s">
        <v>741</v>
      </c>
      <c r="O89" s="35"/>
    </row>
    <row r="91" spans="2:16">
      <c r="E91" s="648" t="s">
        <v>1159</v>
      </c>
      <c r="F91" s="649"/>
      <c r="G91" s="649"/>
      <c r="H91" s="649"/>
      <c r="I91" s="649"/>
      <c r="J91" s="649"/>
      <c r="K91" s="649"/>
      <c r="L91" s="649"/>
      <c r="M91" s="649"/>
      <c r="N91" s="650"/>
      <c r="O91" s="4"/>
    </row>
    <row r="93" spans="2:16">
      <c r="B93" s="1" t="s">
        <v>739</v>
      </c>
    </row>
    <row r="94" spans="2:16">
      <c r="B94" s="1" t="s">
        <v>1154</v>
      </c>
    </row>
    <row r="95" spans="2:16">
      <c r="B95" s="1" t="s">
        <v>1155</v>
      </c>
    </row>
    <row r="97" spans="2:16">
      <c r="O97" s="3" t="s">
        <v>742</v>
      </c>
      <c r="P97" s="4"/>
    </row>
    <row r="99" spans="2:16" ht="14.25">
      <c r="B99" s="64" t="s">
        <v>832</v>
      </c>
    </row>
    <row r="100" spans="2:16">
      <c r="B100" s="651" t="s">
        <v>637</v>
      </c>
      <c r="C100" s="652" t="s">
        <v>638</v>
      </c>
      <c r="D100" s="653"/>
      <c r="E100" s="651" t="s">
        <v>240</v>
      </c>
      <c r="F100" s="651"/>
      <c r="G100" s="651"/>
      <c r="H100" s="651"/>
      <c r="I100" s="651"/>
      <c r="J100" s="651"/>
      <c r="K100" s="651"/>
      <c r="L100" s="651"/>
      <c r="M100" s="651" t="s">
        <v>643</v>
      </c>
      <c r="N100" s="651"/>
      <c r="O100" s="651"/>
      <c r="P100" s="651"/>
    </row>
    <row r="101" spans="2:16">
      <c r="B101" s="651"/>
      <c r="C101" s="654"/>
      <c r="D101" s="655"/>
      <c r="E101" s="651" t="s">
        <v>153</v>
      </c>
      <c r="F101" s="651"/>
      <c r="G101" s="651" t="s">
        <v>157</v>
      </c>
      <c r="H101" s="651"/>
      <c r="I101" s="651" t="s">
        <v>158</v>
      </c>
      <c r="J101" s="651"/>
      <c r="K101" s="651"/>
      <c r="L101" s="651"/>
      <c r="M101" s="200" t="s">
        <v>646</v>
      </c>
      <c r="N101" s="200" t="s">
        <v>647</v>
      </c>
      <c r="O101" s="200" t="s">
        <v>644</v>
      </c>
      <c r="P101" s="200" t="s">
        <v>645</v>
      </c>
    </row>
    <row r="102" spans="2:16" ht="13.5">
      <c r="B102" s="48">
        <v>1</v>
      </c>
      <c r="C102" s="398" t="s">
        <v>1309</v>
      </c>
      <c r="D102" s="195"/>
      <c r="E102" s="194">
        <v>1</v>
      </c>
      <c r="F102" s="195" t="s">
        <v>676</v>
      </c>
      <c r="G102" s="194">
        <v>1</v>
      </c>
      <c r="H102" s="195" t="s">
        <v>676</v>
      </c>
      <c r="I102" s="194"/>
      <c r="J102" s="195"/>
      <c r="K102" s="194"/>
      <c r="L102" s="195"/>
      <c r="M102" s="48" t="s">
        <v>1304</v>
      </c>
      <c r="N102" s="48" t="s">
        <v>1306</v>
      </c>
      <c r="O102" s="53"/>
      <c r="P102" s="48"/>
    </row>
    <row r="103" spans="2:16" ht="13.5">
      <c r="B103" s="49">
        <v>2</v>
      </c>
      <c r="C103" s="399" t="s">
        <v>1308</v>
      </c>
      <c r="D103" s="197"/>
      <c r="E103" s="196">
        <v>1</v>
      </c>
      <c r="F103" s="197" t="s">
        <v>676</v>
      </c>
      <c r="G103" s="196"/>
      <c r="H103" s="197"/>
      <c r="I103" s="196"/>
      <c r="J103" s="197"/>
      <c r="K103" s="196"/>
      <c r="L103" s="197"/>
      <c r="M103" s="49" t="s">
        <v>1305</v>
      </c>
      <c r="N103" s="49" t="s">
        <v>1307</v>
      </c>
      <c r="O103" s="54"/>
      <c r="P103" s="49"/>
    </row>
    <row r="104" spans="2:16" ht="13.5">
      <c r="B104" s="49">
        <v>3</v>
      </c>
      <c r="C104" s="196" t="s">
        <v>743</v>
      </c>
      <c r="D104" s="197"/>
      <c r="E104" s="196"/>
      <c r="F104" s="197"/>
      <c r="G104" s="196"/>
      <c r="H104" s="197"/>
      <c r="I104" s="196">
        <v>1</v>
      </c>
      <c r="J104" s="197" t="s">
        <v>676</v>
      </c>
      <c r="K104" s="196"/>
      <c r="L104" s="197"/>
      <c r="M104" s="49"/>
      <c r="N104" s="49"/>
      <c r="O104" s="54"/>
      <c r="P104" s="49"/>
    </row>
    <row r="105" spans="2:16" ht="13.5">
      <c r="B105" s="49">
        <v>4</v>
      </c>
      <c r="C105" s="196" t="s">
        <v>744</v>
      </c>
      <c r="D105" s="197"/>
      <c r="E105" s="196">
        <v>2</v>
      </c>
      <c r="F105" s="197" t="s">
        <v>676</v>
      </c>
      <c r="G105" s="196">
        <v>2</v>
      </c>
      <c r="H105" s="197" t="s">
        <v>676</v>
      </c>
      <c r="I105" s="196">
        <v>1</v>
      </c>
      <c r="J105" s="197" t="s">
        <v>676</v>
      </c>
      <c r="K105" s="196"/>
      <c r="L105" s="197"/>
      <c r="M105" s="49"/>
      <c r="N105" s="49"/>
      <c r="O105" s="54"/>
      <c r="P105" s="49"/>
    </row>
    <row r="106" spans="2:16" ht="13.5">
      <c r="B106" s="49">
        <v>5</v>
      </c>
      <c r="C106" s="196" t="s">
        <v>745</v>
      </c>
      <c r="D106" s="197"/>
      <c r="E106" s="196">
        <v>1</v>
      </c>
      <c r="F106" s="197" t="s">
        <v>682</v>
      </c>
      <c r="G106" s="196">
        <v>1</v>
      </c>
      <c r="H106" s="197" t="s">
        <v>682</v>
      </c>
      <c r="I106" s="196">
        <v>1</v>
      </c>
      <c r="J106" s="197" t="s">
        <v>682</v>
      </c>
      <c r="K106" s="196"/>
      <c r="L106" s="197"/>
      <c r="M106" s="49"/>
      <c r="N106" s="49"/>
      <c r="O106" s="54"/>
      <c r="P106" s="49"/>
    </row>
    <row r="107" spans="2:16" ht="13.5">
      <c r="B107" s="49">
        <v>6</v>
      </c>
      <c r="C107" s="196" t="s">
        <v>746</v>
      </c>
      <c r="D107" s="197"/>
      <c r="E107" s="196">
        <v>2</v>
      </c>
      <c r="F107" s="197" t="s">
        <v>676</v>
      </c>
      <c r="G107" s="196">
        <v>1</v>
      </c>
      <c r="H107" s="197" t="s">
        <v>676</v>
      </c>
      <c r="I107" s="196">
        <v>1</v>
      </c>
      <c r="J107" s="197" t="s">
        <v>676</v>
      </c>
      <c r="K107" s="196"/>
      <c r="L107" s="197"/>
      <c r="M107" s="49"/>
      <c r="N107" s="49"/>
      <c r="O107" s="54"/>
      <c r="P107" s="49"/>
    </row>
    <row r="108" spans="2:16" ht="13.5">
      <c r="B108" s="49">
        <v>7</v>
      </c>
      <c r="C108" s="196" t="s">
        <v>747</v>
      </c>
      <c r="D108" s="197"/>
      <c r="E108" s="196">
        <v>2</v>
      </c>
      <c r="F108" s="197" t="s">
        <v>676</v>
      </c>
      <c r="G108" s="196">
        <v>1</v>
      </c>
      <c r="H108" s="197" t="s">
        <v>676</v>
      </c>
      <c r="I108" s="196"/>
      <c r="J108" s="197"/>
      <c r="K108" s="196"/>
      <c r="L108" s="197"/>
      <c r="M108" s="49"/>
      <c r="N108" s="49"/>
      <c r="O108" s="54"/>
      <c r="P108" s="49"/>
    </row>
    <row r="109" spans="2:16" ht="13.5">
      <c r="B109" s="49">
        <v>8</v>
      </c>
      <c r="C109" s="196" t="s">
        <v>748</v>
      </c>
      <c r="D109" s="197"/>
      <c r="E109" s="196">
        <v>1</v>
      </c>
      <c r="F109" s="197" t="s">
        <v>676</v>
      </c>
      <c r="G109" s="196">
        <v>1</v>
      </c>
      <c r="H109" s="197" t="s">
        <v>676</v>
      </c>
      <c r="I109" s="196"/>
      <c r="J109" s="197"/>
      <c r="K109" s="196"/>
      <c r="L109" s="197"/>
      <c r="M109" s="49"/>
      <c r="N109" s="49"/>
      <c r="O109" s="54"/>
      <c r="P109" s="49"/>
    </row>
    <row r="110" spans="2:16" ht="13.5">
      <c r="B110" s="49">
        <v>9</v>
      </c>
      <c r="C110" s="196" t="s">
        <v>749</v>
      </c>
      <c r="D110" s="197"/>
      <c r="E110" s="196">
        <v>60</v>
      </c>
      <c r="F110" s="197" t="s">
        <v>676</v>
      </c>
      <c r="G110" s="196">
        <v>40</v>
      </c>
      <c r="H110" s="197" t="s">
        <v>676</v>
      </c>
      <c r="I110" s="196">
        <v>5</v>
      </c>
      <c r="J110" s="197" t="s">
        <v>676</v>
      </c>
      <c r="K110" s="196"/>
      <c r="L110" s="197"/>
      <c r="M110" s="49"/>
      <c r="N110" s="49"/>
      <c r="O110" s="54"/>
      <c r="P110" s="49"/>
    </row>
    <row r="111" spans="2:16" ht="13.5">
      <c r="B111" s="49">
        <v>10</v>
      </c>
      <c r="C111" s="196" t="s">
        <v>750</v>
      </c>
      <c r="D111" s="197"/>
      <c r="E111" s="196">
        <v>2</v>
      </c>
      <c r="F111" s="197" t="s">
        <v>676</v>
      </c>
      <c r="G111" s="196">
        <v>2</v>
      </c>
      <c r="H111" s="197" t="s">
        <v>676</v>
      </c>
      <c r="I111" s="196"/>
      <c r="J111" s="197"/>
      <c r="K111" s="196"/>
      <c r="L111" s="197"/>
      <c r="M111" s="49"/>
      <c r="N111" s="49"/>
      <c r="O111" s="54"/>
      <c r="P111" s="49"/>
    </row>
    <row r="112" spans="2:16" ht="13.5">
      <c r="B112" s="49">
        <v>11</v>
      </c>
      <c r="C112" s="196" t="s">
        <v>751</v>
      </c>
      <c r="D112" s="197"/>
      <c r="E112" s="196">
        <v>60</v>
      </c>
      <c r="F112" s="197" t="s">
        <v>712</v>
      </c>
      <c r="G112" s="196"/>
      <c r="H112" s="197"/>
      <c r="I112" s="196"/>
      <c r="J112" s="197"/>
      <c r="K112" s="196"/>
      <c r="L112" s="197"/>
      <c r="M112" s="49"/>
      <c r="N112" s="49"/>
      <c r="O112" s="54"/>
      <c r="P112" s="49"/>
    </row>
    <row r="113" spans="2:16" ht="13.5">
      <c r="B113" s="49">
        <v>12</v>
      </c>
      <c r="C113" s="196" t="s">
        <v>752</v>
      </c>
      <c r="D113" s="197"/>
      <c r="E113" s="196">
        <v>8</v>
      </c>
      <c r="F113" s="197" t="s">
        <v>753</v>
      </c>
      <c r="G113" s="196">
        <v>6</v>
      </c>
      <c r="H113" s="197" t="s">
        <v>753</v>
      </c>
      <c r="I113" s="196"/>
      <c r="J113" s="197"/>
      <c r="K113" s="196"/>
      <c r="L113" s="197"/>
      <c r="M113" s="49"/>
      <c r="N113" s="49"/>
      <c r="O113" s="54"/>
      <c r="P113" s="49"/>
    </row>
    <row r="114" spans="2:16" ht="13.5">
      <c r="B114" s="49">
        <v>13</v>
      </c>
      <c r="C114" s="196" t="s">
        <v>754</v>
      </c>
      <c r="D114" s="197"/>
      <c r="E114" s="196">
        <v>15</v>
      </c>
      <c r="F114" s="197" t="s">
        <v>753</v>
      </c>
      <c r="G114" s="196">
        <v>10</v>
      </c>
      <c r="H114" s="197" t="s">
        <v>753</v>
      </c>
      <c r="I114" s="196"/>
      <c r="J114" s="197"/>
      <c r="K114" s="196"/>
      <c r="L114" s="197"/>
      <c r="M114" s="49"/>
      <c r="N114" s="49"/>
      <c r="O114" s="54"/>
      <c r="P114" s="49"/>
    </row>
    <row r="115" spans="2:16" ht="13.5">
      <c r="B115" s="49">
        <v>14</v>
      </c>
      <c r="C115" s="196" t="s">
        <v>755</v>
      </c>
      <c r="D115" s="197"/>
      <c r="E115" s="196">
        <v>80</v>
      </c>
      <c r="F115" s="197" t="s">
        <v>753</v>
      </c>
      <c r="G115" s="196">
        <v>50</v>
      </c>
      <c r="H115" s="197" t="s">
        <v>753</v>
      </c>
      <c r="I115" s="196">
        <v>10</v>
      </c>
      <c r="J115" s="197" t="s">
        <v>753</v>
      </c>
      <c r="K115" s="196"/>
      <c r="L115" s="197"/>
      <c r="M115" s="49"/>
      <c r="N115" s="49"/>
      <c r="O115" s="54"/>
      <c r="P115" s="49"/>
    </row>
    <row r="116" spans="2:16" ht="13.5">
      <c r="B116" s="49">
        <v>15</v>
      </c>
      <c r="C116" s="196" t="s">
        <v>756</v>
      </c>
      <c r="D116" s="197"/>
      <c r="E116" s="196">
        <v>5</v>
      </c>
      <c r="F116" s="197" t="s">
        <v>676</v>
      </c>
      <c r="G116" s="196">
        <v>5</v>
      </c>
      <c r="H116" s="197" t="s">
        <v>676</v>
      </c>
      <c r="I116" s="196">
        <v>1</v>
      </c>
      <c r="J116" s="197" t="s">
        <v>676</v>
      </c>
      <c r="K116" s="196"/>
      <c r="L116" s="197"/>
      <c r="M116" s="49"/>
      <c r="N116" s="49"/>
      <c r="O116" s="54"/>
      <c r="P116" s="49"/>
    </row>
    <row r="117" spans="2:16" ht="13.5">
      <c r="B117" s="50"/>
      <c r="C117" s="198"/>
      <c r="D117" s="199"/>
      <c r="E117" s="198"/>
      <c r="F117" s="199"/>
      <c r="G117" s="198"/>
      <c r="H117" s="199"/>
      <c r="I117" s="198"/>
      <c r="J117" s="199"/>
      <c r="K117" s="198"/>
      <c r="L117" s="199"/>
      <c r="M117" s="50"/>
      <c r="N117" s="50"/>
      <c r="O117" s="55"/>
      <c r="P117" s="50"/>
    </row>
    <row r="118" spans="2:16" ht="13.5">
      <c r="N118" s="200" t="s">
        <v>788</v>
      </c>
      <c r="O118" s="35"/>
    </row>
    <row r="119" spans="2:16" ht="14.25">
      <c r="B119" s="64" t="s">
        <v>831</v>
      </c>
    </row>
    <row r="120" spans="2:16" ht="14.25">
      <c r="B120" s="64" t="s">
        <v>833</v>
      </c>
    </row>
    <row r="121" spans="2:16">
      <c r="B121" s="651" t="s">
        <v>637</v>
      </c>
      <c r="C121" s="652" t="s">
        <v>638</v>
      </c>
      <c r="D121" s="653"/>
      <c r="E121" s="651" t="s">
        <v>240</v>
      </c>
      <c r="F121" s="651"/>
      <c r="G121" s="651"/>
      <c r="H121" s="651"/>
      <c r="I121" s="651"/>
      <c r="J121" s="651"/>
      <c r="K121" s="651"/>
      <c r="L121" s="651"/>
      <c r="M121" s="648" t="s">
        <v>643</v>
      </c>
      <c r="N121" s="649"/>
      <c r="O121" s="650"/>
    </row>
    <row r="122" spans="2:16" ht="27.75" customHeight="1">
      <c r="B122" s="651"/>
      <c r="C122" s="654"/>
      <c r="D122" s="655"/>
      <c r="E122" s="656" t="s">
        <v>757</v>
      </c>
      <c r="F122" s="651"/>
      <c r="G122" s="656" t="s">
        <v>758</v>
      </c>
      <c r="H122" s="651"/>
      <c r="I122" s="656" t="s">
        <v>759</v>
      </c>
      <c r="J122" s="651"/>
      <c r="K122" s="656" t="s">
        <v>760</v>
      </c>
      <c r="L122" s="651"/>
      <c r="M122" s="200" t="s">
        <v>646</v>
      </c>
      <c r="N122" s="200" t="s">
        <v>647</v>
      </c>
      <c r="O122" s="200" t="s">
        <v>644</v>
      </c>
    </row>
    <row r="123" spans="2:16" ht="13.5">
      <c r="B123" s="48">
        <v>1</v>
      </c>
      <c r="C123" s="194" t="s">
        <v>761</v>
      </c>
      <c r="D123" s="195"/>
      <c r="E123" s="194"/>
      <c r="F123" s="195"/>
      <c r="G123" s="194">
        <v>3</v>
      </c>
      <c r="H123" s="195" t="s">
        <v>676</v>
      </c>
      <c r="I123" s="194">
        <v>1</v>
      </c>
      <c r="J123" s="195" t="s">
        <v>676</v>
      </c>
      <c r="K123" s="194"/>
      <c r="L123" s="195"/>
      <c r="M123" s="48"/>
      <c r="N123" s="48"/>
      <c r="O123" s="53"/>
    </row>
    <row r="124" spans="2:16" ht="13.5">
      <c r="B124" s="49">
        <v>2</v>
      </c>
      <c r="C124" s="196" t="s">
        <v>762</v>
      </c>
      <c r="D124" s="197"/>
      <c r="E124" s="196"/>
      <c r="F124" s="197"/>
      <c r="G124" s="196"/>
      <c r="H124" s="197"/>
      <c r="I124" s="196">
        <v>1</v>
      </c>
      <c r="J124" s="197" t="s">
        <v>676</v>
      </c>
      <c r="K124" s="196"/>
      <c r="L124" s="197"/>
      <c r="M124" s="49"/>
      <c r="N124" s="49"/>
      <c r="O124" s="54"/>
    </row>
    <row r="125" spans="2:16" ht="13.5">
      <c r="B125" s="49">
        <v>3</v>
      </c>
      <c r="C125" s="196" t="s">
        <v>744</v>
      </c>
      <c r="D125" s="197"/>
      <c r="E125" s="196"/>
      <c r="F125" s="197"/>
      <c r="G125" s="196">
        <v>3</v>
      </c>
      <c r="H125" s="197" t="s">
        <v>753</v>
      </c>
      <c r="I125" s="196">
        <v>2</v>
      </c>
      <c r="J125" s="197" t="s">
        <v>753</v>
      </c>
      <c r="K125" s="196"/>
      <c r="L125" s="197"/>
      <c r="M125" s="49"/>
      <c r="N125" s="49"/>
      <c r="O125" s="54"/>
    </row>
    <row r="126" spans="2:16" ht="13.5">
      <c r="B126" s="49">
        <v>4</v>
      </c>
      <c r="C126" s="196" t="s">
        <v>763</v>
      </c>
      <c r="D126" s="197"/>
      <c r="E126" s="196">
        <v>20</v>
      </c>
      <c r="F126" s="197" t="s">
        <v>676</v>
      </c>
      <c r="G126" s="196">
        <v>60</v>
      </c>
      <c r="H126" s="197" t="s">
        <v>676</v>
      </c>
      <c r="I126" s="196"/>
      <c r="J126" s="197"/>
      <c r="K126" s="196"/>
      <c r="L126" s="197"/>
      <c r="M126" s="49"/>
      <c r="N126" s="49"/>
      <c r="O126" s="54"/>
    </row>
    <row r="127" spans="2:16" ht="13.5">
      <c r="B127" s="49">
        <v>5</v>
      </c>
      <c r="C127" s="196" t="s">
        <v>764</v>
      </c>
      <c r="D127" s="197"/>
      <c r="E127" s="196">
        <v>3</v>
      </c>
      <c r="F127" s="197" t="s">
        <v>676</v>
      </c>
      <c r="G127" s="196"/>
      <c r="H127" s="197"/>
      <c r="I127" s="196"/>
      <c r="J127" s="197"/>
      <c r="K127" s="196"/>
      <c r="L127" s="197"/>
      <c r="M127" s="49"/>
      <c r="N127" s="49"/>
      <c r="O127" s="54"/>
    </row>
    <row r="128" spans="2:16" ht="13.5">
      <c r="B128" s="49">
        <v>6</v>
      </c>
      <c r="C128" s="196" t="s">
        <v>1209</v>
      </c>
      <c r="D128" s="197"/>
      <c r="E128" s="196">
        <v>3</v>
      </c>
      <c r="F128" s="197" t="s">
        <v>765</v>
      </c>
      <c r="G128" s="196"/>
      <c r="H128" s="197"/>
      <c r="I128" s="196"/>
      <c r="J128" s="197"/>
      <c r="K128" s="196"/>
      <c r="L128" s="197"/>
      <c r="M128" s="49"/>
      <c r="N128" s="49"/>
      <c r="O128" s="54"/>
    </row>
    <row r="129" spans="2:15" ht="13.5">
      <c r="B129" s="49">
        <v>7</v>
      </c>
      <c r="C129" s="331" t="s">
        <v>766</v>
      </c>
      <c r="D129" s="332"/>
      <c r="E129" s="331">
        <v>3</v>
      </c>
      <c r="F129" s="332" t="s">
        <v>753</v>
      </c>
      <c r="G129" s="331"/>
      <c r="H129" s="332"/>
      <c r="I129" s="331"/>
      <c r="J129" s="332"/>
      <c r="K129" s="331"/>
      <c r="L129" s="332"/>
      <c r="M129" s="49"/>
      <c r="N129" s="49"/>
      <c r="O129" s="54"/>
    </row>
    <row r="130" spans="2:15" ht="13.5">
      <c r="B130" s="49">
        <v>8</v>
      </c>
      <c r="C130" s="331" t="s">
        <v>1210</v>
      </c>
      <c r="D130" s="332"/>
      <c r="E130" s="331">
        <v>3</v>
      </c>
      <c r="F130" s="332" t="s">
        <v>676</v>
      </c>
      <c r="G130" s="331"/>
      <c r="H130" s="332"/>
      <c r="I130" s="331"/>
      <c r="J130" s="332"/>
      <c r="K130" s="331"/>
      <c r="L130" s="332"/>
      <c r="M130" s="49"/>
      <c r="N130" s="49"/>
      <c r="O130" s="54"/>
    </row>
    <row r="131" spans="2:15" ht="13.5">
      <c r="B131" s="49">
        <v>9</v>
      </c>
      <c r="C131" s="331" t="s">
        <v>1211</v>
      </c>
      <c r="D131" s="332"/>
      <c r="E131" s="331">
        <v>3</v>
      </c>
      <c r="F131" s="332" t="s">
        <v>676</v>
      </c>
      <c r="G131" s="331"/>
      <c r="H131" s="332"/>
      <c r="I131" s="331"/>
      <c r="J131" s="332"/>
      <c r="K131" s="331"/>
      <c r="L131" s="332"/>
      <c r="M131" s="49"/>
      <c r="N131" s="49"/>
      <c r="O131" s="54"/>
    </row>
    <row r="132" spans="2:15" ht="13.5">
      <c r="B132" s="49">
        <v>10</v>
      </c>
      <c r="C132" s="196" t="s">
        <v>1244</v>
      </c>
      <c r="D132" s="197"/>
      <c r="E132" s="196">
        <v>2</v>
      </c>
      <c r="F132" s="197" t="s">
        <v>676</v>
      </c>
      <c r="G132" s="196"/>
      <c r="H132" s="197"/>
      <c r="I132" s="196"/>
      <c r="J132" s="197"/>
      <c r="K132" s="196"/>
      <c r="L132" s="197"/>
      <c r="M132" s="49"/>
      <c r="N132" s="49"/>
      <c r="O132" s="54"/>
    </row>
    <row r="133" spans="2:15" ht="13.5">
      <c r="B133" s="49">
        <v>11</v>
      </c>
      <c r="C133" s="196" t="s">
        <v>1246</v>
      </c>
      <c r="D133" s="197"/>
      <c r="E133" s="196">
        <v>2</v>
      </c>
      <c r="F133" s="197" t="s">
        <v>676</v>
      </c>
      <c r="G133" s="196"/>
      <c r="H133" s="197"/>
      <c r="I133" s="196"/>
      <c r="J133" s="197"/>
      <c r="K133" s="196"/>
      <c r="L133" s="197"/>
      <c r="M133" s="49"/>
      <c r="N133" s="49"/>
      <c r="O133" s="54"/>
    </row>
    <row r="134" spans="2:15" ht="13.5">
      <c r="B134" s="49">
        <v>12</v>
      </c>
      <c r="C134" s="331" t="s">
        <v>1245</v>
      </c>
      <c r="D134" s="332"/>
      <c r="E134" s="331">
        <v>2</v>
      </c>
      <c r="F134" s="332" t="s">
        <v>676</v>
      </c>
      <c r="G134" s="331"/>
      <c r="H134" s="332"/>
      <c r="I134" s="331"/>
      <c r="J134" s="332"/>
      <c r="K134" s="331"/>
      <c r="L134" s="332"/>
      <c r="M134" s="49"/>
      <c r="N134" s="49"/>
      <c r="O134" s="54"/>
    </row>
    <row r="135" spans="2:15" ht="13.5">
      <c r="B135" s="49">
        <v>13</v>
      </c>
      <c r="C135" s="331" t="s">
        <v>1247</v>
      </c>
      <c r="D135" s="332"/>
      <c r="E135" s="331">
        <v>2</v>
      </c>
      <c r="F135" s="332" t="s">
        <v>676</v>
      </c>
      <c r="G135" s="331"/>
      <c r="H135" s="332"/>
      <c r="I135" s="331"/>
      <c r="J135" s="332"/>
      <c r="K135" s="331"/>
      <c r="L135" s="332"/>
      <c r="M135" s="49"/>
      <c r="N135" s="49"/>
      <c r="O135" s="54"/>
    </row>
    <row r="136" spans="2:15" ht="13.5">
      <c r="B136" s="49">
        <v>14</v>
      </c>
      <c r="C136" s="196" t="s">
        <v>1248</v>
      </c>
      <c r="D136" s="197"/>
      <c r="E136" s="196">
        <v>2</v>
      </c>
      <c r="F136" s="197" t="s">
        <v>676</v>
      </c>
      <c r="G136" s="196"/>
      <c r="H136" s="197"/>
      <c r="I136" s="196"/>
      <c r="J136" s="197"/>
      <c r="K136" s="196"/>
      <c r="L136" s="197"/>
      <c r="M136" s="49"/>
      <c r="N136" s="49"/>
      <c r="O136" s="54"/>
    </row>
    <row r="137" spans="2:15" ht="13.5">
      <c r="B137" s="49">
        <v>15</v>
      </c>
      <c r="C137" s="331" t="s">
        <v>1249</v>
      </c>
      <c r="D137" s="332"/>
      <c r="E137" s="331">
        <v>1</v>
      </c>
      <c r="F137" s="332" t="s">
        <v>676</v>
      </c>
      <c r="G137" s="331"/>
      <c r="H137" s="332"/>
      <c r="I137" s="331"/>
      <c r="J137" s="332"/>
      <c r="K137" s="331"/>
      <c r="L137" s="332"/>
      <c r="M137" s="49"/>
      <c r="N137" s="49"/>
      <c r="O137" s="54"/>
    </row>
    <row r="138" spans="2:15" ht="13.5">
      <c r="B138" s="49">
        <v>16</v>
      </c>
      <c r="C138" s="196" t="s">
        <v>767</v>
      </c>
      <c r="D138" s="197"/>
      <c r="E138" s="196">
        <v>1</v>
      </c>
      <c r="F138" s="197" t="s">
        <v>676</v>
      </c>
      <c r="G138" s="196"/>
      <c r="H138" s="197"/>
      <c r="I138" s="196"/>
      <c r="J138" s="197"/>
      <c r="K138" s="196"/>
      <c r="L138" s="197"/>
      <c r="M138" s="49"/>
      <c r="N138" s="49"/>
      <c r="O138" s="54"/>
    </row>
    <row r="139" spans="2:15" ht="13.5">
      <c r="B139" s="49">
        <v>17</v>
      </c>
      <c r="C139" s="196" t="s">
        <v>768</v>
      </c>
      <c r="D139" s="197"/>
      <c r="E139" s="196">
        <v>1</v>
      </c>
      <c r="F139" s="197" t="s">
        <v>676</v>
      </c>
      <c r="G139" s="196"/>
      <c r="H139" s="197"/>
      <c r="I139" s="196"/>
      <c r="J139" s="197"/>
      <c r="K139" s="196"/>
      <c r="L139" s="197"/>
      <c r="M139" s="49"/>
      <c r="N139" s="49"/>
      <c r="O139" s="54"/>
    </row>
    <row r="140" spans="2:15" ht="13.5">
      <c r="B140" s="49">
        <v>18</v>
      </c>
      <c r="C140" s="196" t="s">
        <v>769</v>
      </c>
      <c r="D140" s="197"/>
      <c r="E140" s="196">
        <v>2</v>
      </c>
      <c r="F140" s="197" t="s">
        <v>676</v>
      </c>
      <c r="G140" s="196"/>
      <c r="H140" s="197"/>
      <c r="I140" s="196"/>
      <c r="J140" s="197"/>
      <c r="K140" s="196"/>
      <c r="L140" s="197"/>
      <c r="M140" s="49"/>
      <c r="N140" s="49"/>
      <c r="O140" s="54"/>
    </row>
    <row r="141" spans="2:15" ht="13.5">
      <c r="B141" s="49">
        <v>19</v>
      </c>
      <c r="C141" s="196" t="s">
        <v>770</v>
      </c>
      <c r="D141" s="197"/>
      <c r="E141" s="196">
        <v>2</v>
      </c>
      <c r="F141" s="197" t="s">
        <v>676</v>
      </c>
      <c r="G141" s="196"/>
      <c r="H141" s="197"/>
      <c r="I141" s="196"/>
      <c r="J141" s="197"/>
      <c r="K141" s="196"/>
      <c r="L141" s="197"/>
      <c r="M141" s="49"/>
      <c r="N141" s="49"/>
      <c r="O141" s="54"/>
    </row>
    <row r="142" spans="2:15" ht="13.5">
      <c r="B142" s="49">
        <v>20</v>
      </c>
      <c r="C142" s="196" t="s">
        <v>771</v>
      </c>
      <c r="D142" s="197"/>
      <c r="E142" s="196">
        <v>3</v>
      </c>
      <c r="F142" s="197" t="s">
        <v>676</v>
      </c>
      <c r="G142" s="196"/>
      <c r="H142" s="197"/>
      <c r="I142" s="196"/>
      <c r="J142" s="197"/>
      <c r="K142" s="196"/>
      <c r="L142" s="197"/>
      <c r="M142" s="49"/>
      <c r="N142" s="49"/>
      <c r="O142" s="54"/>
    </row>
    <row r="143" spans="2:15" ht="13.5">
      <c r="B143" s="49">
        <v>21</v>
      </c>
      <c r="C143" s="331" t="s">
        <v>1212</v>
      </c>
      <c r="D143" s="332"/>
      <c r="E143" s="331">
        <v>1</v>
      </c>
      <c r="F143" s="332" t="s">
        <v>676</v>
      </c>
      <c r="G143" s="331"/>
      <c r="H143" s="332"/>
      <c r="I143" s="331"/>
      <c r="J143" s="332"/>
      <c r="K143" s="331"/>
      <c r="L143" s="332"/>
      <c r="M143" s="49"/>
      <c r="N143" s="49"/>
      <c r="O143" s="54"/>
    </row>
    <row r="144" spans="2:15" ht="13.5">
      <c r="B144" s="49">
        <v>22</v>
      </c>
      <c r="C144" s="196" t="s">
        <v>772</v>
      </c>
      <c r="D144" s="197"/>
      <c r="E144" s="196">
        <v>4</v>
      </c>
      <c r="F144" s="197" t="s">
        <v>676</v>
      </c>
      <c r="G144" s="196"/>
      <c r="H144" s="197"/>
      <c r="I144" s="196"/>
      <c r="J144" s="197"/>
      <c r="K144" s="196"/>
      <c r="L144" s="197"/>
      <c r="M144" s="49"/>
      <c r="N144" s="49"/>
      <c r="O144" s="54"/>
    </row>
    <row r="145" spans="2:15" ht="13.5">
      <c r="B145" s="49">
        <v>23</v>
      </c>
      <c r="C145" s="196" t="s">
        <v>773</v>
      </c>
      <c r="D145" s="197"/>
      <c r="E145" s="196">
        <v>4</v>
      </c>
      <c r="F145" s="197" t="s">
        <v>676</v>
      </c>
      <c r="G145" s="196"/>
      <c r="H145" s="197"/>
      <c r="I145" s="196"/>
      <c r="J145" s="197"/>
      <c r="K145" s="196"/>
      <c r="L145" s="197"/>
      <c r="M145" s="49"/>
      <c r="N145" s="49"/>
      <c r="O145" s="54"/>
    </row>
    <row r="146" spans="2:15" ht="13.5">
      <c r="B146" s="49">
        <v>24</v>
      </c>
      <c r="C146" s="196" t="s">
        <v>774</v>
      </c>
      <c r="D146" s="197"/>
      <c r="E146" s="196">
        <v>4</v>
      </c>
      <c r="F146" s="197" t="s">
        <v>676</v>
      </c>
      <c r="G146" s="196"/>
      <c r="H146" s="197"/>
      <c r="I146" s="196"/>
      <c r="J146" s="197"/>
      <c r="K146" s="196"/>
      <c r="L146" s="197"/>
      <c r="M146" s="49"/>
      <c r="N146" s="49"/>
      <c r="O146" s="54"/>
    </row>
    <row r="147" spans="2:15" ht="13.5">
      <c r="B147" s="49">
        <v>25</v>
      </c>
      <c r="C147" s="196" t="s">
        <v>775</v>
      </c>
      <c r="D147" s="197"/>
      <c r="E147" s="196">
        <v>3</v>
      </c>
      <c r="F147" s="197" t="s">
        <v>676</v>
      </c>
      <c r="G147" s="196"/>
      <c r="H147" s="197"/>
      <c r="I147" s="196"/>
      <c r="J147" s="197"/>
      <c r="K147" s="196"/>
      <c r="L147" s="197"/>
      <c r="M147" s="49"/>
      <c r="N147" s="49"/>
      <c r="O147" s="54"/>
    </row>
    <row r="148" spans="2:15" ht="13.5">
      <c r="B148" s="49">
        <v>26</v>
      </c>
      <c r="C148" s="196" t="s">
        <v>776</v>
      </c>
      <c r="D148" s="197"/>
      <c r="E148" s="196">
        <v>3</v>
      </c>
      <c r="F148" s="197" t="s">
        <v>676</v>
      </c>
      <c r="G148" s="196">
        <v>3</v>
      </c>
      <c r="H148" s="197" t="s">
        <v>676</v>
      </c>
      <c r="I148" s="196">
        <v>2</v>
      </c>
      <c r="J148" s="197" t="s">
        <v>676</v>
      </c>
      <c r="K148" s="196"/>
      <c r="L148" s="197"/>
      <c r="M148" s="49"/>
      <c r="N148" s="49"/>
      <c r="O148" s="54"/>
    </row>
    <row r="149" spans="2:15" ht="13.5">
      <c r="B149" s="50"/>
      <c r="C149" s="198"/>
      <c r="D149" s="199"/>
      <c r="E149" s="198"/>
      <c r="F149" s="199"/>
      <c r="G149" s="198"/>
      <c r="H149" s="199"/>
      <c r="I149" s="198"/>
      <c r="J149" s="199"/>
      <c r="K149" s="198"/>
      <c r="L149" s="199"/>
      <c r="M149" s="50"/>
      <c r="N149" s="50"/>
      <c r="O149" s="55"/>
    </row>
    <row r="150" spans="2:15" ht="13.5">
      <c r="M150" s="65"/>
      <c r="N150" s="200" t="s">
        <v>777</v>
      </c>
      <c r="O150" s="35"/>
    </row>
    <row r="152" spans="2:15" ht="14.25">
      <c r="B152" s="64" t="s">
        <v>834</v>
      </c>
    </row>
    <row r="153" spans="2:15">
      <c r="B153" s="651" t="s">
        <v>637</v>
      </c>
      <c r="C153" s="652" t="s">
        <v>638</v>
      </c>
      <c r="D153" s="653"/>
      <c r="E153" s="651" t="s">
        <v>240</v>
      </c>
      <c r="F153" s="651"/>
      <c r="G153" s="651"/>
      <c r="H153" s="651"/>
      <c r="I153" s="651"/>
      <c r="J153" s="651"/>
      <c r="K153" s="651"/>
      <c r="L153" s="651"/>
      <c r="M153" s="648" t="s">
        <v>643</v>
      </c>
      <c r="N153" s="649"/>
      <c r="O153" s="650"/>
    </row>
    <row r="154" spans="2:15" ht="27.75" customHeight="1">
      <c r="B154" s="651"/>
      <c r="C154" s="654"/>
      <c r="D154" s="655"/>
      <c r="E154" s="656" t="s">
        <v>757</v>
      </c>
      <c r="F154" s="651"/>
      <c r="G154" s="656" t="s">
        <v>758</v>
      </c>
      <c r="H154" s="651"/>
      <c r="I154" s="656" t="s">
        <v>759</v>
      </c>
      <c r="J154" s="651"/>
      <c r="K154" s="656" t="s">
        <v>760</v>
      </c>
      <c r="L154" s="651"/>
      <c r="M154" s="200" t="s">
        <v>646</v>
      </c>
      <c r="N154" s="200" t="s">
        <v>647</v>
      </c>
      <c r="O154" s="200" t="s">
        <v>644</v>
      </c>
    </row>
    <row r="155" spans="2:15" ht="13.5">
      <c r="B155" s="48">
        <v>1</v>
      </c>
      <c r="C155" s="194" t="s">
        <v>778</v>
      </c>
      <c r="D155" s="195"/>
      <c r="E155" s="194">
        <v>3</v>
      </c>
      <c r="F155" s="195" t="s">
        <v>676</v>
      </c>
      <c r="G155" s="194"/>
      <c r="H155" s="195"/>
      <c r="I155" s="194"/>
      <c r="J155" s="195"/>
      <c r="K155" s="194"/>
      <c r="L155" s="195"/>
      <c r="M155" s="48"/>
      <c r="N155" s="48"/>
      <c r="O155" s="53"/>
    </row>
    <row r="156" spans="2:15" ht="13.5">
      <c r="B156" s="49">
        <v>2</v>
      </c>
      <c r="C156" s="196" t="s">
        <v>779</v>
      </c>
      <c r="D156" s="197"/>
      <c r="E156" s="196">
        <v>3</v>
      </c>
      <c r="F156" s="197" t="s">
        <v>676</v>
      </c>
      <c r="G156" s="196"/>
      <c r="H156" s="197"/>
      <c r="I156" s="196"/>
      <c r="J156" s="197"/>
      <c r="K156" s="196"/>
      <c r="L156" s="197"/>
      <c r="M156" s="49"/>
      <c r="N156" s="49"/>
      <c r="O156" s="54"/>
    </row>
    <row r="157" spans="2:15" ht="13.5">
      <c r="B157" s="49">
        <v>3</v>
      </c>
      <c r="C157" s="196" t="s">
        <v>1250</v>
      </c>
      <c r="D157" s="197"/>
      <c r="E157" s="196">
        <v>5</v>
      </c>
      <c r="F157" s="197" t="s">
        <v>676</v>
      </c>
      <c r="G157" s="196"/>
      <c r="H157" s="197"/>
      <c r="I157" s="196"/>
      <c r="J157" s="197"/>
      <c r="K157" s="196"/>
      <c r="L157" s="197"/>
      <c r="M157" s="49"/>
      <c r="N157" s="49"/>
      <c r="O157" s="54"/>
    </row>
    <row r="158" spans="2:15" ht="13.5">
      <c r="B158" s="49">
        <v>4</v>
      </c>
      <c r="C158" s="196" t="s">
        <v>1251</v>
      </c>
      <c r="D158" s="197"/>
      <c r="E158" s="196">
        <v>1</v>
      </c>
      <c r="F158" s="197" t="s">
        <v>676</v>
      </c>
      <c r="G158" s="196"/>
      <c r="H158" s="197"/>
      <c r="I158" s="196"/>
      <c r="J158" s="197"/>
      <c r="K158" s="196"/>
      <c r="L158" s="197"/>
      <c r="M158" s="49"/>
      <c r="N158" s="49"/>
      <c r="O158" s="54"/>
    </row>
    <row r="159" spans="2:15" ht="13.5">
      <c r="B159" s="49">
        <v>5</v>
      </c>
      <c r="C159" s="196" t="s">
        <v>780</v>
      </c>
      <c r="D159" s="197"/>
      <c r="E159" s="196">
        <v>3</v>
      </c>
      <c r="F159" s="197" t="s">
        <v>676</v>
      </c>
      <c r="G159" s="196"/>
      <c r="H159" s="197"/>
      <c r="I159" s="196"/>
      <c r="J159" s="197"/>
      <c r="K159" s="196"/>
      <c r="L159" s="197"/>
      <c r="M159" s="49"/>
      <c r="N159" s="49"/>
      <c r="O159" s="54"/>
    </row>
    <row r="160" spans="2:15" ht="13.5">
      <c r="B160" s="49">
        <v>6</v>
      </c>
      <c r="C160" s="196" t="s">
        <v>1213</v>
      </c>
      <c r="D160" s="197"/>
      <c r="E160" s="196">
        <v>3</v>
      </c>
      <c r="F160" s="197" t="s">
        <v>676</v>
      </c>
      <c r="G160" s="196"/>
      <c r="H160" s="197"/>
      <c r="I160" s="196"/>
      <c r="J160" s="197"/>
      <c r="K160" s="196"/>
      <c r="L160" s="197"/>
      <c r="M160" s="49"/>
      <c r="N160" s="49"/>
      <c r="O160" s="54"/>
    </row>
    <row r="161" spans="2:15" ht="13.5">
      <c r="B161" s="50"/>
      <c r="C161" s="198"/>
      <c r="D161" s="199"/>
      <c r="E161" s="198"/>
      <c r="F161" s="199"/>
      <c r="G161" s="198"/>
      <c r="H161" s="199"/>
      <c r="I161" s="198"/>
      <c r="J161" s="199"/>
      <c r="K161" s="198"/>
      <c r="L161" s="199"/>
      <c r="M161" s="50"/>
      <c r="N161" s="50"/>
      <c r="O161" s="55"/>
    </row>
    <row r="162" spans="2:15" ht="13.5">
      <c r="M162" s="65"/>
      <c r="N162" s="200" t="s">
        <v>781</v>
      </c>
      <c r="O162" s="35"/>
    </row>
    <row r="164" spans="2:15" ht="14.25">
      <c r="B164" s="64" t="s">
        <v>835</v>
      </c>
    </row>
    <row r="165" spans="2:15">
      <c r="B165" s="651" t="s">
        <v>637</v>
      </c>
      <c r="C165" s="652" t="s">
        <v>638</v>
      </c>
      <c r="D165" s="653"/>
      <c r="E165" s="651" t="s">
        <v>240</v>
      </c>
      <c r="F165" s="651"/>
      <c r="G165" s="651"/>
      <c r="H165" s="651"/>
      <c r="I165" s="651"/>
      <c r="J165" s="651"/>
      <c r="K165" s="651"/>
      <c r="L165" s="651"/>
      <c r="M165" s="648" t="s">
        <v>643</v>
      </c>
      <c r="N165" s="649"/>
      <c r="O165" s="650"/>
    </row>
    <row r="166" spans="2:15" ht="27.75" customHeight="1">
      <c r="B166" s="651"/>
      <c r="C166" s="654"/>
      <c r="D166" s="655"/>
      <c r="E166" s="656" t="s">
        <v>757</v>
      </c>
      <c r="F166" s="651"/>
      <c r="G166" s="656" t="s">
        <v>758</v>
      </c>
      <c r="H166" s="651"/>
      <c r="I166" s="656" t="s">
        <v>759</v>
      </c>
      <c r="J166" s="651"/>
      <c r="K166" s="656" t="s">
        <v>760</v>
      </c>
      <c r="L166" s="651"/>
      <c r="M166" s="200" t="s">
        <v>646</v>
      </c>
      <c r="N166" s="200" t="s">
        <v>647</v>
      </c>
      <c r="O166" s="200" t="s">
        <v>644</v>
      </c>
    </row>
    <row r="167" spans="2:15" ht="13.5">
      <c r="B167" s="48">
        <v>1</v>
      </c>
      <c r="C167" s="194" t="s">
        <v>1252</v>
      </c>
      <c r="D167" s="195"/>
      <c r="E167" s="194">
        <v>4</v>
      </c>
      <c r="F167" s="195" t="s">
        <v>676</v>
      </c>
      <c r="G167" s="194"/>
      <c r="H167" s="195"/>
      <c r="I167" s="194"/>
      <c r="J167" s="195"/>
      <c r="K167" s="194"/>
      <c r="L167" s="195"/>
      <c r="M167" s="48"/>
      <c r="N167" s="48"/>
      <c r="O167" s="53"/>
    </row>
    <row r="168" spans="2:15" ht="13.5">
      <c r="B168" s="49">
        <v>2</v>
      </c>
      <c r="C168" s="196" t="s">
        <v>1253</v>
      </c>
      <c r="D168" s="197"/>
      <c r="E168" s="196">
        <v>2</v>
      </c>
      <c r="F168" s="197" t="s">
        <v>676</v>
      </c>
      <c r="G168" s="196"/>
      <c r="H168" s="197"/>
      <c r="I168" s="196"/>
      <c r="J168" s="197"/>
      <c r="K168" s="196"/>
      <c r="L168" s="197"/>
      <c r="M168" s="49"/>
      <c r="N168" s="49"/>
      <c r="O168" s="54"/>
    </row>
    <row r="169" spans="2:15" ht="13.5">
      <c r="B169" s="49">
        <v>3</v>
      </c>
      <c r="C169" s="331" t="s">
        <v>1214</v>
      </c>
      <c r="D169" s="332"/>
      <c r="E169" s="331">
        <v>4</v>
      </c>
      <c r="F169" s="332" t="s">
        <v>676</v>
      </c>
      <c r="G169" s="331"/>
      <c r="H169" s="332"/>
      <c r="I169" s="331"/>
      <c r="J169" s="332"/>
      <c r="K169" s="331"/>
      <c r="L169" s="332"/>
      <c r="M169" s="49"/>
      <c r="N169" s="49"/>
      <c r="O169" s="54"/>
    </row>
    <row r="170" spans="2:15" ht="13.5">
      <c r="B170" s="49">
        <v>4</v>
      </c>
      <c r="C170" s="196" t="s">
        <v>782</v>
      </c>
      <c r="D170" s="197"/>
      <c r="E170" s="196">
        <v>6</v>
      </c>
      <c r="F170" s="197" t="s">
        <v>676</v>
      </c>
      <c r="G170" s="196"/>
      <c r="H170" s="197"/>
      <c r="I170" s="196"/>
      <c r="J170" s="197"/>
      <c r="K170" s="196"/>
      <c r="L170" s="197"/>
      <c r="M170" s="49"/>
      <c r="N170" s="49"/>
      <c r="O170" s="54"/>
    </row>
    <row r="171" spans="2:15" ht="13.5">
      <c r="B171" s="50"/>
      <c r="C171" s="198"/>
      <c r="D171" s="199"/>
      <c r="E171" s="198"/>
      <c r="F171" s="199"/>
      <c r="G171" s="198"/>
      <c r="H171" s="199"/>
      <c r="I171" s="198"/>
      <c r="J171" s="199"/>
      <c r="K171" s="198"/>
      <c r="L171" s="199"/>
      <c r="M171" s="50"/>
      <c r="N171" s="50"/>
      <c r="O171" s="55"/>
    </row>
    <row r="172" spans="2:15" ht="13.5">
      <c r="M172" s="65"/>
      <c r="N172" s="200" t="s">
        <v>783</v>
      </c>
      <c r="O172" s="35"/>
    </row>
    <row r="174" spans="2:15" ht="14.25">
      <c r="B174" s="64" t="s">
        <v>836</v>
      </c>
    </row>
    <row r="175" spans="2:15">
      <c r="B175" s="651" t="s">
        <v>637</v>
      </c>
      <c r="C175" s="652" t="s">
        <v>638</v>
      </c>
      <c r="D175" s="653"/>
      <c r="E175" s="651" t="s">
        <v>240</v>
      </c>
      <c r="F175" s="651"/>
      <c r="G175" s="651"/>
      <c r="H175" s="651"/>
      <c r="I175" s="651"/>
      <c r="J175" s="651"/>
      <c r="K175" s="651"/>
      <c r="L175" s="651"/>
      <c r="M175" s="648" t="s">
        <v>643</v>
      </c>
      <c r="N175" s="649"/>
      <c r="O175" s="650"/>
    </row>
    <row r="176" spans="2:15" ht="27.75" customHeight="1">
      <c r="B176" s="651"/>
      <c r="C176" s="654"/>
      <c r="D176" s="655"/>
      <c r="E176" s="656" t="s">
        <v>757</v>
      </c>
      <c r="F176" s="651"/>
      <c r="G176" s="656" t="s">
        <v>758</v>
      </c>
      <c r="H176" s="651"/>
      <c r="I176" s="656" t="s">
        <v>759</v>
      </c>
      <c r="J176" s="651"/>
      <c r="K176" s="656" t="s">
        <v>760</v>
      </c>
      <c r="L176" s="651"/>
      <c r="M176" s="200" t="s">
        <v>646</v>
      </c>
      <c r="N176" s="200" t="s">
        <v>647</v>
      </c>
      <c r="O176" s="200" t="s">
        <v>644</v>
      </c>
    </row>
    <row r="177" spans="2:15" ht="13.5">
      <c r="B177" s="48">
        <v>1</v>
      </c>
      <c r="C177" s="194" t="s">
        <v>1254</v>
      </c>
      <c r="D177" s="195"/>
      <c r="E177" s="194">
        <v>12</v>
      </c>
      <c r="F177" s="195" t="s">
        <v>703</v>
      </c>
      <c r="G177" s="194"/>
      <c r="H177" s="195"/>
      <c r="I177" s="194"/>
      <c r="J177" s="195"/>
      <c r="K177" s="194"/>
      <c r="L177" s="195"/>
      <c r="M177" s="48"/>
      <c r="N177" s="48"/>
      <c r="O177" s="53"/>
    </row>
    <row r="178" spans="2:15" ht="13.5">
      <c r="B178" s="49">
        <v>2</v>
      </c>
      <c r="C178" s="196" t="s">
        <v>1255</v>
      </c>
      <c r="D178" s="197"/>
      <c r="E178" s="196">
        <v>12</v>
      </c>
      <c r="F178" s="197" t="s">
        <v>703</v>
      </c>
      <c r="G178" s="196"/>
      <c r="H178" s="197"/>
      <c r="I178" s="196"/>
      <c r="J178" s="197"/>
      <c r="K178" s="196"/>
      <c r="L178" s="197"/>
      <c r="M178" s="49"/>
      <c r="N178" s="49"/>
      <c r="O178" s="54"/>
    </row>
    <row r="179" spans="2:15" ht="13.5">
      <c r="B179" s="49">
        <v>3</v>
      </c>
      <c r="C179" s="196" t="s">
        <v>784</v>
      </c>
      <c r="D179" s="197"/>
      <c r="E179" s="196">
        <v>24</v>
      </c>
      <c r="F179" s="197" t="s">
        <v>703</v>
      </c>
      <c r="G179" s="196"/>
      <c r="H179" s="197"/>
      <c r="I179" s="196"/>
      <c r="J179" s="197"/>
      <c r="K179" s="196"/>
      <c r="L179" s="197"/>
      <c r="M179" s="49"/>
      <c r="N179" s="49"/>
      <c r="O179" s="54"/>
    </row>
    <row r="180" spans="2:15" ht="13.5">
      <c r="B180" s="49">
        <v>4</v>
      </c>
      <c r="C180" s="196" t="s">
        <v>785</v>
      </c>
      <c r="D180" s="197"/>
      <c r="E180" s="196">
        <v>24</v>
      </c>
      <c r="F180" s="197" t="s">
        <v>703</v>
      </c>
      <c r="G180" s="196"/>
      <c r="H180" s="197"/>
      <c r="I180" s="196"/>
      <c r="J180" s="197"/>
      <c r="K180" s="196"/>
      <c r="L180" s="197"/>
      <c r="M180" s="49"/>
      <c r="N180" s="49"/>
      <c r="O180" s="54"/>
    </row>
    <row r="181" spans="2:15" ht="13.5">
      <c r="B181" s="49">
        <v>5</v>
      </c>
      <c r="C181" s="196" t="s">
        <v>786</v>
      </c>
      <c r="D181" s="197"/>
      <c r="E181" s="196">
        <v>12</v>
      </c>
      <c r="F181" s="197" t="s">
        <v>703</v>
      </c>
      <c r="G181" s="196"/>
      <c r="H181" s="197"/>
      <c r="I181" s="196"/>
      <c r="J181" s="197"/>
      <c r="K181" s="196"/>
      <c r="L181" s="197"/>
      <c r="M181" s="49"/>
      <c r="N181" s="49"/>
      <c r="O181" s="54"/>
    </row>
    <row r="182" spans="2:15" ht="13.5">
      <c r="B182" s="50"/>
      <c r="C182" s="198"/>
      <c r="D182" s="199"/>
      <c r="E182" s="198"/>
      <c r="F182" s="199"/>
      <c r="G182" s="198"/>
      <c r="H182" s="199"/>
      <c r="I182" s="198"/>
      <c r="J182" s="199"/>
      <c r="K182" s="198"/>
      <c r="L182" s="199"/>
      <c r="M182" s="50"/>
      <c r="N182" s="50"/>
      <c r="O182" s="55"/>
    </row>
    <row r="183" spans="2:15" ht="13.5">
      <c r="M183" s="65"/>
      <c r="N183" s="200" t="s">
        <v>787</v>
      </c>
      <c r="O183" s="35"/>
    </row>
    <row r="185" spans="2:15" ht="14.25">
      <c r="B185" s="64" t="s">
        <v>837</v>
      </c>
    </row>
    <row r="186" spans="2:15">
      <c r="B186" s="651" t="s">
        <v>637</v>
      </c>
      <c r="C186" s="652" t="s">
        <v>638</v>
      </c>
      <c r="D186" s="653"/>
      <c r="E186" s="651" t="s">
        <v>240</v>
      </c>
      <c r="F186" s="651"/>
      <c r="G186" s="651"/>
      <c r="H186" s="651"/>
      <c r="I186" s="651"/>
      <c r="J186" s="651"/>
      <c r="K186" s="651"/>
      <c r="L186" s="651"/>
      <c r="M186" s="648" t="s">
        <v>643</v>
      </c>
      <c r="N186" s="649"/>
      <c r="O186" s="650"/>
    </row>
    <row r="187" spans="2:15" ht="27.75" customHeight="1">
      <c r="B187" s="651"/>
      <c r="C187" s="654"/>
      <c r="D187" s="655"/>
      <c r="E187" s="656" t="s">
        <v>757</v>
      </c>
      <c r="F187" s="651"/>
      <c r="G187" s="656" t="s">
        <v>758</v>
      </c>
      <c r="H187" s="651"/>
      <c r="I187" s="656" t="s">
        <v>759</v>
      </c>
      <c r="J187" s="651"/>
      <c r="K187" s="656" t="s">
        <v>760</v>
      </c>
      <c r="L187" s="651"/>
      <c r="M187" s="200" t="s">
        <v>646</v>
      </c>
      <c r="N187" s="200" t="s">
        <v>647</v>
      </c>
      <c r="O187" s="200" t="s">
        <v>644</v>
      </c>
    </row>
    <row r="188" spans="2:15" ht="13.5">
      <c r="B188" s="48">
        <v>1</v>
      </c>
      <c r="C188" s="194" t="s">
        <v>789</v>
      </c>
      <c r="D188" s="195"/>
      <c r="E188" s="194"/>
      <c r="F188" s="195"/>
      <c r="G188" s="194"/>
      <c r="H188" s="195"/>
      <c r="I188" s="194"/>
      <c r="J188" s="195"/>
      <c r="K188" s="194">
        <v>1</v>
      </c>
      <c r="L188" s="195" t="s">
        <v>676</v>
      </c>
      <c r="M188" s="48"/>
      <c r="N188" s="48"/>
      <c r="O188" s="53"/>
    </row>
    <row r="189" spans="2:15" ht="13.5">
      <c r="B189" s="49">
        <v>2</v>
      </c>
      <c r="C189" s="196" t="s">
        <v>790</v>
      </c>
      <c r="D189" s="197"/>
      <c r="E189" s="196"/>
      <c r="F189" s="197"/>
      <c r="G189" s="196"/>
      <c r="H189" s="197"/>
      <c r="I189" s="196"/>
      <c r="J189" s="197"/>
      <c r="K189" s="196">
        <v>1</v>
      </c>
      <c r="L189" s="197" t="s">
        <v>676</v>
      </c>
      <c r="M189" s="49"/>
      <c r="N189" s="49"/>
      <c r="O189" s="54"/>
    </row>
    <row r="190" spans="2:15" ht="13.5">
      <c r="B190" s="49">
        <v>3</v>
      </c>
      <c r="C190" s="196" t="s">
        <v>791</v>
      </c>
      <c r="D190" s="197"/>
      <c r="E190" s="196"/>
      <c r="F190" s="197"/>
      <c r="G190" s="196"/>
      <c r="H190" s="197"/>
      <c r="I190" s="196">
        <v>1</v>
      </c>
      <c r="J190" s="197" t="s">
        <v>676</v>
      </c>
      <c r="K190" s="196"/>
      <c r="L190" s="197"/>
      <c r="M190" s="49"/>
      <c r="N190" s="49"/>
      <c r="O190" s="54"/>
    </row>
    <row r="191" spans="2:15" ht="13.5">
      <c r="B191" s="49">
        <v>4</v>
      </c>
      <c r="C191" s="331" t="s">
        <v>1215</v>
      </c>
      <c r="D191" s="332"/>
      <c r="E191" s="331"/>
      <c r="F191" s="332"/>
      <c r="G191" s="331"/>
      <c r="H191" s="332"/>
      <c r="I191" s="331">
        <v>2</v>
      </c>
      <c r="J191" s="332" t="s">
        <v>703</v>
      </c>
      <c r="K191" s="331"/>
      <c r="L191" s="332"/>
      <c r="M191" s="49"/>
      <c r="N191" s="49"/>
      <c r="O191" s="54"/>
    </row>
    <row r="192" spans="2:15" ht="13.5">
      <c r="B192" s="49">
        <v>5</v>
      </c>
      <c r="C192" s="331" t="s">
        <v>792</v>
      </c>
      <c r="D192" s="332"/>
      <c r="E192" s="331"/>
      <c r="F192" s="332"/>
      <c r="G192" s="331"/>
      <c r="H192" s="332"/>
      <c r="I192" s="331">
        <v>1</v>
      </c>
      <c r="J192" s="332" t="s">
        <v>676</v>
      </c>
      <c r="K192" s="331">
        <v>2</v>
      </c>
      <c r="L192" s="332" t="s">
        <v>676</v>
      </c>
      <c r="M192" s="49"/>
      <c r="N192" s="49"/>
      <c r="O192" s="54"/>
    </row>
    <row r="193" spans="2:15" ht="13.5">
      <c r="B193" s="49">
        <v>6</v>
      </c>
      <c r="C193" s="196" t="s">
        <v>1215</v>
      </c>
      <c r="D193" s="197"/>
      <c r="E193" s="196"/>
      <c r="F193" s="197"/>
      <c r="G193" s="196"/>
      <c r="H193" s="197"/>
      <c r="I193" s="196">
        <v>1</v>
      </c>
      <c r="J193" s="197" t="s">
        <v>703</v>
      </c>
      <c r="K193" s="196">
        <v>2</v>
      </c>
      <c r="L193" s="197" t="s">
        <v>703</v>
      </c>
      <c r="M193" s="49"/>
      <c r="N193" s="49"/>
      <c r="O193" s="54"/>
    </row>
    <row r="194" spans="2:15" ht="13.5">
      <c r="B194" s="49">
        <v>7</v>
      </c>
      <c r="C194" s="196" t="s">
        <v>793</v>
      </c>
      <c r="D194" s="197"/>
      <c r="E194" s="196"/>
      <c r="F194" s="197"/>
      <c r="G194" s="196"/>
      <c r="H194" s="197"/>
      <c r="I194" s="196">
        <v>3</v>
      </c>
      <c r="J194" s="197" t="s">
        <v>676</v>
      </c>
      <c r="K194" s="196"/>
      <c r="L194" s="197"/>
      <c r="M194" s="49"/>
      <c r="N194" s="49"/>
      <c r="O194" s="54"/>
    </row>
    <row r="195" spans="2:15" ht="13.5">
      <c r="B195" s="71">
        <v>8</v>
      </c>
      <c r="C195" s="396" t="s">
        <v>1303</v>
      </c>
      <c r="D195" s="395"/>
      <c r="E195" s="394"/>
      <c r="F195" s="395"/>
      <c r="G195" s="394"/>
      <c r="H195" s="258"/>
      <c r="I195" s="258"/>
      <c r="J195" s="258"/>
      <c r="K195" s="258"/>
      <c r="L195" s="395"/>
      <c r="M195" s="71"/>
      <c r="N195" s="71"/>
      <c r="O195" s="72"/>
    </row>
    <row r="196" spans="2:15" ht="13.5">
      <c r="B196" s="71"/>
      <c r="C196" s="394" t="s">
        <v>1280</v>
      </c>
      <c r="D196" s="395"/>
      <c r="E196" s="394"/>
      <c r="F196" s="395"/>
      <c r="G196" s="394"/>
      <c r="H196" s="258"/>
      <c r="I196" s="258">
        <v>1</v>
      </c>
      <c r="J196" s="248" t="s">
        <v>676</v>
      </c>
      <c r="K196" s="258"/>
      <c r="L196" s="395"/>
      <c r="M196" s="71"/>
      <c r="N196" s="71"/>
      <c r="O196" s="72"/>
    </row>
    <row r="197" spans="2:15" ht="13.5">
      <c r="B197" s="71"/>
      <c r="C197" s="394" t="s">
        <v>1281</v>
      </c>
      <c r="D197" s="395"/>
      <c r="E197" s="394"/>
      <c r="F197" s="395"/>
      <c r="G197" s="394"/>
      <c r="H197" s="258"/>
      <c r="I197" s="258">
        <v>1</v>
      </c>
      <c r="J197" s="248" t="s">
        <v>676</v>
      </c>
      <c r="K197" s="258"/>
      <c r="L197" s="395"/>
      <c r="M197" s="71"/>
      <c r="N197" s="71"/>
      <c r="O197" s="72"/>
    </row>
    <row r="198" spans="2:15" ht="13.5">
      <c r="B198" s="71"/>
      <c r="C198" s="394" t="s">
        <v>1282</v>
      </c>
      <c r="D198" s="395"/>
      <c r="E198" s="394"/>
      <c r="F198" s="395"/>
      <c r="G198" s="394"/>
      <c r="H198" s="258"/>
      <c r="I198" s="258">
        <v>1</v>
      </c>
      <c r="J198" s="248" t="s">
        <v>676</v>
      </c>
      <c r="K198" s="258"/>
      <c r="L198" s="395"/>
      <c r="M198" s="71"/>
      <c r="N198" s="71"/>
      <c r="O198" s="72"/>
    </row>
    <row r="199" spans="2:15" ht="13.5">
      <c r="B199" s="71"/>
      <c r="C199" s="394" t="s">
        <v>1283</v>
      </c>
      <c r="D199" s="395"/>
      <c r="E199" s="394"/>
      <c r="F199" s="395"/>
      <c r="G199" s="394"/>
      <c r="H199" s="258"/>
      <c r="I199" s="258">
        <v>1</v>
      </c>
      <c r="J199" s="248" t="s">
        <v>676</v>
      </c>
      <c r="K199" s="258"/>
      <c r="L199" s="395"/>
      <c r="M199" s="71"/>
      <c r="N199" s="71"/>
      <c r="O199" s="72"/>
    </row>
    <row r="200" spans="2:15" ht="13.5">
      <c r="B200" s="71"/>
      <c r="C200" s="394" t="s">
        <v>1284</v>
      </c>
      <c r="D200" s="395"/>
      <c r="E200" s="394"/>
      <c r="F200" s="395"/>
      <c r="G200" s="394"/>
      <c r="H200" s="258"/>
      <c r="I200" s="258">
        <v>1</v>
      </c>
      <c r="J200" s="248" t="s">
        <v>676</v>
      </c>
      <c r="K200" s="258"/>
      <c r="L200" s="395"/>
      <c r="M200" s="71"/>
      <c r="N200" s="71"/>
      <c r="O200" s="72"/>
    </row>
    <row r="201" spans="2:15" ht="13.5">
      <c r="B201" s="71"/>
      <c r="C201" s="394" t="s">
        <v>1285</v>
      </c>
      <c r="D201" s="395"/>
      <c r="E201" s="394"/>
      <c r="F201" s="395"/>
      <c r="G201" s="394"/>
      <c r="H201" s="258"/>
      <c r="I201" s="258">
        <v>1</v>
      </c>
      <c r="J201" s="248" t="s">
        <v>676</v>
      </c>
      <c r="K201" s="258"/>
      <c r="L201" s="395"/>
      <c r="M201" s="71"/>
      <c r="N201" s="71"/>
      <c r="O201" s="72"/>
    </row>
    <row r="202" spans="2:15" ht="13.5">
      <c r="B202" s="71"/>
      <c r="C202" s="394" t="s">
        <v>1286</v>
      </c>
      <c r="D202" s="395"/>
      <c r="E202" s="394"/>
      <c r="F202" s="395"/>
      <c r="G202" s="394"/>
      <c r="H202" s="258"/>
      <c r="I202" s="258">
        <v>1</v>
      </c>
      <c r="J202" s="248" t="s">
        <v>676</v>
      </c>
      <c r="K202" s="258"/>
      <c r="L202" s="395"/>
      <c r="M202" s="71"/>
      <c r="N202" s="71"/>
      <c r="O202" s="72"/>
    </row>
    <row r="203" spans="2:15" ht="13.5">
      <c r="B203" s="71"/>
      <c r="C203" s="394" t="s">
        <v>1287</v>
      </c>
      <c r="D203" s="395"/>
      <c r="E203" s="394"/>
      <c r="F203" s="395"/>
      <c r="G203" s="394"/>
      <c r="H203" s="258"/>
      <c r="I203" s="258">
        <v>10</v>
      </c>
      <c r="J203" s="248" t="s">
        <v>676</v>
      </c>
      <c r="K203" s="258"/>
      <c r="L203" s="395"/>
      <c r="M203" s="71"/>
      <c r="N203" s="71"/>
      <c r="O203" s="72"/>
    </row>
    <row r="204" spans="2:15" ht="13.5">
      <c r="B204" s="71"/>
      <c r="C204" s="394" t="s">
        <v>1288</v>
      </c>
      <c r="D204" s="395"/>
      <c r="E204" s="394"/>
      <c r="F204" s="395"/>
      <c r="G204" s="394"/>
      <c r="H204" s="258"/>
      <c r="I204" s="258">
        <v>1</v>
      </c>
      <c r="J204" s="248" t="s">
        <v>676</v>
      </c>
      <c r="K204" s="258"/>
      <c r="L204" s="395"/>
      <c r="M204" s="71"/>
      <c r="N204" s="71"/>
      <c r="O204" s="72"/>
    </row>
    <row r="205" spans="2:15" ht="13.5">
      <c r="B205" s="50"/>
      <c r="C205" s="198"/>
      <c r="D205" s="199"/>
      <c r="E205" s="198"/>
      <c r="F205" s="199"/>
      <c r="G205" s="198"/>
      <c r="H205" s="397"/>
      <c r="I205" s="397"/>
      <c r="J205" s="397"/>
      <c r="K205" s="397"/>
      <c r="L205" s="199"/>
      <c r="M205" s="50"/>
      <c r="N205" s="50"/>
      <c r="O205" s="55"/>
    </row>
    <row r="206" spans="2:15" ht="13.5">
      <c r="M206" s="65"/>
      <c r="N206" s="200" t="s">
        <v>794</v>
      </c>
      <c r="O206" s="35"/>
    </row>
    <row r="208" spans="2:15">
      <c r="E208" s="648" t="s">
        <v>1161</v>
      </c>
      <c r="F208" s="649"/>
      <c r="G208" s="649"/>
      <c r="H208" s="649"/>
      <c r="I208" s="649"/>
      <c r="J208" s="649"/>
      <c r="K208" s="649"/>
      <c r="L208" s="649"/>
      <c r="M208" s="649"/>
      <c r="N208" s="650"/>
      <c r="O208" s="4"/>
    </row>
    <row r="209" spans="2:16" s="337" customFormat="1">
      <c r="E209" s="338"/>
      <c r="F209" s="338"/>
      <c r="G209" s="338"/>
      <c r="H209" s="338"/>
      <c r="I209" s="338"/>
      <c r="J209" s="338"/>
      <c r="K209" s="338"/>
      <c r="L209" s="338"/>
      <c r="M209" s="338"/>
      <c r="N209" s="338"/>
      <c r="O209" s="28"/>
    </row>
    <row r="210" spans="2:16">
      <c r="E210" s="648" t="s">
        <v>1160</v>
      </c>
      <c r="F210" s="649"/>
      <c r="G210" s="649"/>
      <c r="H210" s="649"/>
      <c r="I210" s="649"/>
      <c r="J210" s="649"/>
      <c r="K210" s="649"/>
      <c r="L210" s="649"/>
      <c r="M210" s="649"/>
      <c r="N210" s="650"/>
      <c r="O210" s="4"/>
    </row>
    <row r="211" spans="2:16">
      <c r="B211" s="1" t="s">
        <v>739</v>
      </c>
    </row>
    <row r="212" spans="2:16">
      <c r="B212" s="1" t="s">
        <v>1154</v>
      </c>
    </row>
    <row r="213" spans="2:16">
      <c r="B213" s="1" t="s">
        <v>1158</v>
      </c>
    </row>
    <row r="214" spans="2:16">
      <c r="O214" s="3" t="s">
        <v>742</v>
      </c>
      <c r="P214" s="4"/>
    </row>
  </sheetData>
  <customSheetViews>
    <customSheetView guid="{1E432D73-D559-4735-96E9-E42C2997E3E5}" scale="60" showPageBreaks="1" showGridLines="0" printArea="1" view="pageBreakPreview" topLeftCell="A145">
      <selection activeCell="M210" sqref="M210"/>
      <rowBreaks count="1" manualBreakCount="1">
        <brk id="99" max="16383" man="1"/>
      </rowBreaks>
      <pageMargins left="0.7" right="0.7" top="0.75" bottom="0.75" header="0.3" footer="0.3"/>
      <pageSetup paperSize="8" scale="75" orientation="portrait" horizontalDpi="300" verticalDpi="300" r:id="rId1"/>
    </customSheetView>
  </customSheetViews>
  <mergeCells count="98">
    <mergeCell ref="E208:N208"/>
    <mergeCell ref="B1:P1"/>
    <mergeCell ref="B2:P2"/>
    <mergeCell ref="B186:B187"/>
    <mergeCell ref="C186:D187"/>
    <mergeCell ref="E186:L186"/>
    <mergeCell ref="M186:O186"/>
    <mergeCell ref="E187:F187"/>
    <mergeCell ref="G187:H187"/>
    <mergeCell ref="I187:J187"/>
    <mergeCell ref="K187:L187"/>
    <mergeCell ref="B175:B176"/>
    <mergeCell ref="C175:D176"/>
    <mergeCell ref="E175:L175"/>
    <mergeCell ref="M175:O175"/>
    <mergeCell ref="E176:F176"/>
    <mergeCell ref="G176:H176"/>
    <mergeCell ref="I176:J176"/>
    <mergeCell ref="K176:L176"/>
    <mergeCell ref="B165:B166"/>
    <mergeCell ref="C165:D166"/>
    <mergeCell ref="E165:L165"/>
    <mergeCell ref="M165:O165"/>
    <mergeCell ref="E166:F166"/>
    <mergeCell ref="G166:H166"/>
    <mergeCell ref="I166:J166"/>
    <mergeCell ref="K166:L166"/>
    <mergeCell ref="M121:O121"/>
    <mergeCell ref="B153:B154"/>
    <mergeCell ref="C153:D154"/>
    <mergeCell ref="E153:L153"/>
    <mergeCell ref="M153:O153"/>
    <mergeCell ref="E154:F154"/>
    <mergeCell ref="G154:H154"/>
    <mergeCell ref="I154:J154"/>
    <mergeCell ref="K154:L154"/>
    <mergeCell ref="B121:B122"/>
    <mergeCell ref="C121:D122"/>
    <mergeCell ref="E121:L121"/>
    <mergeCell ref="E122:F122"/>
    <mergeCell ref="G122:H122"/>
    <mergeCell ref="I122:J122"/>
    <mergeCell ref="K122:L122"/>
    <mergeCell ref="B100:B101"/>
    <mergeCell ref="E100:L100"/>
    <mergeCell ref="M100:P100"/>
    <mergeCell ref="E101:F101"/>
    <mergeCell ref="G101:H101"/>
    <mergeCell ref="I101:J101"/>
    <mergeCell ref="K101:L101"/>
    <mergeCell ref="C100:D101"/>
    <mergeCell ref="E91:N91"/>
    <mergeCell ref="B79:B80"/>
    <mergeCell ref="C79:C80"/>
    <mergeCell ref="D79:D80"/>
    <mergeCell ref="E79:L79"/>
    <mergeCell ref="M79:P79"/>
    <mergeCell ref="E80:F80"/>
    <mergeCell ref="G80:H80"/>
    <mergeCell ref="I80:J80"/>
    <mergeCell ref="K80:L80"/>
    <mergeCell ref="B64:B65"/>
    <mergeCell ref="C64:C65"/>
    <mergeCell ref="D64:D65"/>
    <mergeCell ref="E64:L64"/>
    <mergeCell ref="M64:P64"/>
    <mergeCell ref="E65:F65"/>
    <mergeCell ref="G65:H65"/>
    <mergeCell ref="I65:J65"/>
    <mergeCell ref="K65:L65"/>
    <mergeCell ref="M50:P50"/>
    <mergeCell ref="E51:F51"/>
    <mergeCell ref="G51:H51"/>
    <mergeCell ref="I51:J51"/>
    <mergeCell ref="K51:L51"/>
    <mergeCell ref="G32:H32"/>
    <mergeCell ref="I32:J32"/>
    <mergeCell ref="K32:L32"/>
    <mergeCell ref="B50:B51"/>
    <mergeCell ref="C50:C51"/>
    <mergeCell ref="D50:D51"/>
    <mergeCell ref="E50:L50"/>
    <mergeCell ref="E210:N210"/>
    <mergeCell ref="M5:P5"/>
    <mergeCell ref="B5:B6"/>
    <mergeCell ref="C5:C6"/>
    <mergeCell ref="D5:D6"/>
    <mergeCell ref="E6:F6"/>
    <mergeCell ref="G6:H6"/>
    <mergeCell ref="I6:J6"/>
    <mergeCell ref="K6:L6"/>
    <mergeCell ref="E5:L5"/>
    <mergeCell ref="B31:B32"/>
    <mergeCell ref="C31:C32"/>
    <mergeCell ref="D31:D32"/>
    <mergeCell ref="E31:L31"/>
    <mergeCell ref="M31:P31"/>
    <mergeCell ref="E32:F32"/>
  </mergeCells>
  <phoneticPr fontId="2"/>
  <pageMargins left="0.70866141732283472" right="0.70866141732283472" top="0.74803149606299213" bottom="0.74803149606299213" header="0.31496062992125984" footer="0.31496062992125984"/>
  <pageSetup paperSize="8" scale="81" fitToHeight="3" orientation="portrait" horizontalDpi="300" verticalDpi="300" r:id="rId2"/>
  <rowBreaks count="2" manualBreakCount="2">
    <brk id="98" max="16" man="1"/>
    <brk id="184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J678"/>
  <sheetViews>
    <sheetView showGridLines="0" view="pageBreakPreview" zoomScaleNormal="85" zoomScaleSheetLayoutView="100" workbookViewId="0"/>
  </sheetViews>
  <sheetFormatPr defaultRowHeight="12"/>
  <cols>
    <col min="1" max="1" width="1.7109375" style="1" customWidth="1"/>
    <col min="2" max="2" width="5.7109375" style="1" customWidth="1"/>
    <col min="3" max="3" width="33.5703125" style="1" bestFit="1" customWidth="1"/>
    <col min="4" max="4" width="25.5703125" style="1" bestFit="1" customWidth="1"/>
    <col min="5" max="6" width="6.7109375" style="1" customWidth="1"/>
    <col min="7" max="7" width="15.140625" style="1" customWidth="1"/>
    <col min="8" max="8" width="11.7109375" style="1" customWidth="1"/>
    <col min="9" max="9" width="12.140625" style="1" customWidth="1"/>
    <col min="10" max="10" width="24.7109375" style="1" customWidth="1"/>
    <col min="11" max="11" width="1.7109375" style="1" customWidth="1"/>
    <col min="12" max="16384" width="9.140625" style="1"/>
  </cols>
  <sheetData>
    <row r="1" spans="2:10">
      <c r="B1" s="628" t="s">
        <v>67</v>
      </c>
      <c r="C1" s="628"/>
      <c r="D1" s="628"/>
      <c r="E1" s="628"/>
      <c r="F1" s="628"/>
      <c r="G1" s="628"/>
      <c r="H1" s="628"/>
      <c r="I1" s="628"/>
      <c r="J1" s="628"/>
    </row>
    <row r="3" spans="2:10" ht="19.5">
      <c r="B3" s="629" t="s">
        <v>1157</v>
      </c>
      <c r="C3" s="629"/>
      <c r="D3" s="629"/>
      <c r="E3" s="629"/>
      <c r="F3" s="629"/>
      <c r="G3" s="629"/>
      <c r="H3" s="629"/>
      <c r="I3" s="629"/>
      <c r="J3" s="629"/>
    </row>
    <row r="5" spans="2:10" ht="14.25">
      <c r="B5" s="64" t="s">
        <v>838</v>
      </c>
    </row>
    <row r="6" spans="2:10">
      <c r="B6" s="651" t="s">
        <v>839</v>
      </c>
      <c r="C6" s="651"/>
      <c r="D6" s="651" t="s">
        <v>840</v>
      </c>
      <c r="E6" s="651" t="s">
        <v>643</v>
      </c>
      <c r="F6" s="651"/>
      <c r="G6" s="651"/>
      <c r="H6" s="651"/>
      <c r="I6" s="651"/>
      <c r="J6" s="651"/>
    </row>
    <row r="7" spans="2:10">
      <c r="B7" s="651"/>
      <c r="C7" s="651"/>
      <c r="D7" s="651"/>
      <c r="E7" s="285" t="s">
        <v>240</v>
      </c>
      <c r="F7" s="287" t="s">
        <v>278</v>
      </c>
      <c r="G7" s="330" t="s">
        <v>646</v>
      </c>
      <c r="H7" s="330" t="s">
        <v>647</v>
      </c>
      <c r="I7" s="330" t="s">
        <v>644</v>
      </c>
      <c r="J7" s="330" t="s">
        <v>209</v>
      </c>
    </row>
    <row r="8" spans="2:10" ht="13.5">
      <c r="B8" s="30">
        <v>1</v>
      </c>
      <c r="C8" s="30" t="s">
        <v>842</v>
      </c>
      <c r="D8" s="48" t="s">
        <v>841</v>
      </c>
      <c r="E8" s="174"/>
      <c r="F8" s="255"/>
      <c r="G8" s="48"/>
      <c r="H8" s="48"/>
      <c r="I8" s="53"/>
      <c r="J8" s="48"/>
    </row>
    <row r="9" spans="2:10" ht="13.5">
      <c r="B9" s="22"/>
      <c r="C9" s="22"/>
      <c r="D9" s="49" t="s">
        <v>843</v>
      </c>
      <c r="E9" s="176"/>
      <c r="F9" s="256"/>
      <c r="G9" s="49"/>
      <c r="H9" s="49"/>
      <c r="I9" s="54"/>
      <c r="J9" s="49"/>
    </row>
    <row r="10" spans="2:10" ht="13.5">
      <c r="B10" s="22"/>
      <c r="C10" s="22"/>
      <c r="D10" s="49" t="s">
        <v>844</v>
      </c>
      <c r="E10" s="176"/>
      <c r="F10" s="256"/>
      <c r="G10" s="49"/>
      <c r="H10" s="49"/>
      <c r="I10" s="54"/>
      <c r="J10" s="49"/>
    </row>
    <row r="11" spans="2:10" ht="13.5">
      <c r="B11" s="22"/>
      <c r="C11" s="22"/>
      <c r="D11" s="49" t="s">
        <v>845</v>
      </c>
      <c r="E11" s="176"/>
      <c r="F11" s="256"/>
      <c r="G11" s="49"/>
      <c r="H11" s="49"/>
      <c r="I11" s="54"/>
      <c r="J11" s="49"/>
    </row>
    <row r="12" spans="2:10" ht="13.5">
      <c r="B12" s="24"/>
      <c r="C12" s="24"/>
      <c r="D12" s="50"/>
      <c r="E12" s="178"/>
      <c r="F12" s="342"/>
      <c r="G12" s="50"/>
      <c r="H12" s="50"/>
      <c r="I12" s="55"/>
      <c r="J12" s="50"/>
    </row>
    <row r="13" spans="2:10" ht="13.5">
      <c r="B13" s="30">
        <v>2</v>
      </c>
      <c r="C13" s="30" t="s">
        <v>846</v>
      </c>
      <c r="D13" s="48" t="s">
        <v>847</v>
      </c>
      <c r="E13" s="174"/>
      <c r="F13" s="255"/>
      <c r="G13" s="48"/>
      <c r="H13" s="48"/>
      <c r="I13" s="53"/>
      <c r="J13" s="48"/>
    </row>
    <row r="14" spans="2:10" ht="13.5">
      <c r="B14" s="22"/>
      <c r="C14" s="22"/>
      <c r="D14" s="49" t="s">
        <v>848</v>
      </c>
      <c r="E14" s="176"/>
      <c r="F14" s="256"/>
      <c r="G14" s="49"/>
      <c r="H14" s="49"/>
      <c r="I14" s="54"/>
      <c r="J14" s="49"/>
    </row>
    <row r="15" spans="2:10" ht="13.5">
      <c r="B15" s="22"/>
      <c r="C15" s="22"/>
      <c r="D15" s="49" t="s">
        <v>849</v>
      </c>
      <c r="E15" s="176"/>
      <c r="F15" s="256"/>
      <c r="G15" s="49"/>
      <c r="H15" s="49"/>
      <c r="I15" s="54"/>
      <c r="J15" s="49"/>
    </row>
    <row r="16" spans="2:10" ht="13.5">
      <c r="B16" s="22"/>
      <c r="C16" s="22"/>
      <c r="D16" s="49" t="s">
        <v>850</v>
      </c>
      <c r="E16" s="176"/>
      <c r="F16" s="256"/>
      <c r="G16" s="49"/>
      <c r="H16" s="49"/>
      <c r="I16" s="54"/>
      <c r="J16" s="49"/>
    </row>
    <row r="17" spans="2:10" ht="13.5">
      <c r="B17" s="22"/>
      <c r="C17" s="22"/>
      <c r="D17" s="49" t="s">
        <v>851</v>
      </c>
      <c r="E17" s="176"/>
      <c r="F17" s="256"/>
      <c r="G17" s="49"/>
      <c r="H17" s="49"/>
      <c r="I17" s="54"/>
      <c r="J17" s="49"/>
    </row>
    <row r="18" spans="2:10" ht="13.5">
      <c r="B18" s="22"/>
      <c r="C18" s="22"/>
      <c r="D18" s="49" t="s">
        <v>852</v>
      </c>
      <c r="E18" s="176"/>
      <c r="F18" s="256"/>
      <c r="G18" s="49"/>
      <c r="H18" s="49"/>
      <c r="I18" s="54"/>
      <c r="J18" s="49"/>
    </row>
    <row r="19" spans="2:10" ht="13.5">
      <c r="B19" s="22"/>
      <c r="C19" s="22"/>
      <c r="D19" s="49" t="s">
        <v>845</v>
      </c>
      <c r="E19" s="176"/>
      <c r="F19" s="256"/>
      <c r="G19" s="49"/>
      <c r="H19" s="49"/>
      <c r="I19" s="54"/>
      <c r="J19" s="49"/>
    </row>
    <row r="20" spans="2:10" ht="13.5">
      <c r="B20" s="22"/>
      <c r="C20" s="22"/>
      <c r="D20" s="49" t="s">
        <v>853</v>
      </c>
      <c r="E20" s="176"/>
      <c r="F20" s="256"/>
      <c r="G20" s="49"/>
      <c r="H20" s="49"/>
      <c r="I20" s="54"/>
      <c r="J20" s="49"/>
    </row>
    <row r="21" spans="2:10" ht="13.5">
      <c r="B21" s="24"/>
      <c r="C21" s="24"/>
      <c r="D21" s="50"/>
      <c r="E21" s="178"/>
      <c r="F21" s="342"/>
      <c r="G21" s="50"/>
      <c r="H21" s="50"/>
      <c r="I21" s="55"/>
      <c r="J21" s="50"/>
    </row>
    <row r="22" spans="2:10" ht="13.5">
      <c r="B22" s="30">
        <v>3</v>
      </c>
      <c r="C22" s="30" t="s">
        <v>854</v>
      </c>
      <c r="D22" s="48" t="s">
        <v>855</v>
      </c>
      <c r="E22" s="174"/>
      <c r="F22" s="255"/>
      <c r="G22" s="48"/>
      <c r="H22" s="48"/>
      <c r="I22" s="53"/>
      <c r="J22" s="48"/>
    </row>
    <row r="23" spans="2:10" ht="13.5">
      <c r="B23" s="22"/>
      <c r="C23" s="22"/>
      <c r="D23" s="49" t="s">
        <v>856</v>
      </c>
      <c r="E23" s="176"/>
      <c r="F23" s="256"/>
      <c r="G23" s="49"/>
      <c r="H23" s="49"/>
      <c r="I23" s="54"/>
      <c r="J23" s="49"/>
    </row>
    <row r="24" spans="2:10" ht="13.5">
      <c r="B24" s="22"/>
      <c r="C24" s="22"/>
      <c r="D24" s="49" t="s">
        <v>857</v>
      </c>
      <c r="E24" s="176"/>
      <c r="F24" s="256"/>
      <c r="G24" s="49"/>
      <c r="H24" s="49"/>
      <c r="I24" s="54"/>
      <c r="J24" s="49"/>
    </row>
    <row r="25" spans="2:10" ht="13.5">
      <c r="B25" s="24"/>
      <c r="C25" s="24"/>
      <c r="D25" s="50"/>
      <c r="E25" s="178"/>
      <c r="F25" s="342"/>
      <c r="G25" s="50"/>
      <c r="H25" s="50"/>
      <c r="I25" s="55"/>
      <c r="J25" s="50"/>
    </row>
    <row r="26" spans="2:10" ht="13.5">
      <c r="B26" s="30">
        <v>4</v>
      </c>
      <c r="C26" s="30" t="s">
        <v>858</v>
      </c>
      <c r="D26" s="48" t="s">
        <v>859</v>
      </c>
      <c r="E26" s="174"/>
      <c r="F26" s="255"/>
      <c r="G26" s="48"/>
      <c r="H26" s="48"/>
      <c r="I26" s="53"/>
      <c r="J26" s="48"/>
    </row>
    <row r="27" spans="2:10" ht="13.5">
      <c r="B27" s="22"/>
      <c r="C27" s="22"/>
      <c r="D27" s="49" t="s">
        <v>860</v>
      </c>
      <c r="E27" s="176"/>
      <c r="F27" s="256"/>
      <c r="G27" s="49"/>
      <c r="H27" s="49"/>
      <c r="I27" s="54"/>
      <c r="J27" s="49"/>
    </row>
    <row r="28" spans="2:10" ht="13.5">
      <c r="B28" s="22"/>
      <c r="C28" s="22"/>
      <c r="D28" s="49" t="s">
        <v>861</v>
      </c>
      <c r="E28" s="176"/>
      <c r="F28" s="256"/>
      <c r="G28" s="49"/>
      <c r="H28" s="49"/>
      <c r="I28" s="54"/>
      <c r="J28" s="49"/>
    </row>
    <row r="29" spans="2:10" ht="13.5">
      <c r="B29" s="22"/>
      <c r="C29" s="22"/>
      <c r="D29" s="49" t="s">
        <v>845</v>
      </c>
      <c r="E29" s="176"/>
      <c r="F29" s="256"/>
      <c r="G29" s="49"/>
      <c r="H29" s="49"/>
      <c r="I29" s="54"/>
      <c r="J29" s="49"/>
    </row>
    <row r="30" spans="2:10" ht="13.5">
      <c r="B30" s="22"/>
      <c r="C30" s="22"/>
      <c r="D30" s="49" t="s">
        <v>862</v>
      </c>
      <c r="E30" s="176"/>
      <c r="F30" s="256"/>
      <c r="G30" s="49"/>
      <c r="H30" s="49"/>
      <c r="I30" s="54"/>
      <c r="J30" s="49"/>
    </row>
    <row r="31" spans="2:10" ht="13.5">
      <c r="B31" s="22"/>
      <c r="C31" s="22"/>
      <c r="D31" s="49" t="s">
        <v>863</v>
      </c>
      <c r="E31" s="176"/>
      <c r="F31" s="256"/>
      <c r="G31" s="49"/>
      <c r="H31" s="49"/>
      <c r="I31" s="54"/>
      <c r="J31" s="49"/>
    </row>
    <row r="32" spans="2:10" ht="13.5">
      <c r="B32" s="24"/>
      <c r="C32" s="24"/>
      <c r="D32" s="50"/>
      <c r="E32" s="178"/>
      <c r="F32" s="342"/>
      <c r="G32" s="50"/>
      <c r="H32" s="50"/>
      <c r="I32" s="55"/>
      <c r="J32" s="50"/>
    </row>
    <row r="33" spans="2:10" ht="13.5">
      <c r="B33" s="30">
        <v>5</v>
      </c>
      <c r="C33" s="30" t="s">
        <v>864</v>
      </c>
      <c r="D33" s="48" t="s">
        <v>859</v>
      </c>
      <c r="E33" s="174"/>
      <c r="F33" s="255"/>
      <c r="G33" s="48"/>
      <c r="H33" s="48"/>
      <c r="I33" s="53"/>
      <c r="J33" s="48"/>
    </row>
    <row r="34" spans="2:10" ht="13.5">
      <c r="B34" s="22"/>
      <c r="C34" s="22"/>
      <c r="D34" s="49" t="s">
        <v>860</v>
      </c>
      <c r="E34" s="176"/>
      <c r="F34" s="256"/>
      <c r="G34" s="49"/>
      <c r="H34" s="49"/>
      <c r="I34" s="54"/>
      <c r="J34" s="49"/>
    </row>
    <row r="35" spans="2:10" ht="13.5">
      <c r="B35" s="22"/>
      <c r="C35" s="22"/>
      <c r="D35" s="49" t="s">
        <v>861</v>
      </c>
      <c r="E35" s="176"/>
      <c r="F35" s="256"/>
      <c r="G35" s="49"/>
      <c r="H35" s="49"/>
      <c r="I35" s="54"/>
      <c r="J35" s="49"/>
    </row>
    <row r="36" spans="2:10" ht="13.5">
      <c r="B36" s="22"/>
      <c r="C36" s="22"/>
      <c r="D36" s="49" t="s">
        <v>845</v>
      </c>
      <c r="E36" s="176"/>
      <c r="F36" s="256"/>
      <c r="G36" s="49"/>
      <c r="H36" s="49"/>
      <c r="I36" s="54"/>
      <c r="J36" s="49"/>
    </row>
    <row r="37" spans="2:10" ht="13.5">
      <c r="B37" s="22"/>
      <c r="C37" s="22"/>
      <c r="D37" s="49" t="s">
        <v>862</v>
      </c>
      <c r="E37" s="176"/>
      <c r="F37" s="256"/>
      <c r="G37" s="49"/>
      <c r="H37" s="49"/>
      <c r="I37" s="54"/>
      <c r="J37" s="49"/>
    </row>
    <row r="38" spans="2:10" ht="13.5">
      <c r="B38" s="22"/>
      <c r="C38" s="22"/>
      <c r="D38" s="49" t="s">
        <v>863</v>
      </c>
      <c r="E38" s="176"/>
      <c r="F38" s="256"/>
      <c r="G38" s="49"/>
      <c r="H38" s="49"/>
      <c r="I38" s="54"/>
      <c r="J38" s="49"/>
    </row>
    <row r="39" spans="2:10" ht="13.5">
      <c r="B39" s="24"/>
      <c r="C39" s="24"/>
      <c r="D39" s="50"/>
      <c r="E39" s="178"/>
      <c r="F39" s="342"/>
      <c r="G39" s="50"/>
      <c r="H39" s="50"/>
      <c r="I39" s="55"/>
      <c r="J39" s="50"/>
    </row>
    <row r="40" spans="2:10" ht="13.5">
      <c r="B40" s="30">
        <v>6</v>
      </c>
      <c r="C40" s="30" t="s">
        <v>865</v>
      </c>
      <c r="D40" s="48" t="s">
        <v>856</v>
      </c>
      <c r="E40" s="174"/>
      <c r="F40" s="255"/>
      <c r="G40" s="48"/>
      <c r="H40" s="48"/>
      <c r="I40" s="53"/>
      <c r="J40" s="48"/>
    </row>
    <row r="41" spans="2:10" ht="13.5">
      <c r="B41" s="22"/>
      <c r="C41" s="22"/>
      <c r="D41" s="49" t="s">
        <v>866</v>
      </c>
      <c r="E41" s="176"/>
      <c r="F41" s="256"/>
      <c r="G41" s="49"/>
      <c r="H41" s="49"/>
      <c r="I41" s="54"/>
      <c r="J41" s="49"/>
    </row>
    <row r="42" spans="2:10" ht="13.5">
      <c r="B42" s="22"/>
      <c r="C42" s="22"/>
      <c r="D42" s="49" t="s">
        <v>867</v>
      </c>
      <c r="E42" s="176"/>
      <c r="F42" s="256"/>
      <c r="G42" s="49"/>
      <c r="H42" s="49"/>
      <c r="I42" s="54"/>
      <c r="J42" s="49"/>
    </row>
    <row r="43" spans="2:10" ht="13.5">
      <c r="B43" s="22"/>
      <c r="C43" s="22"/>
      <c r="D43" s="49" t="s">
        <v>868</v>
      </c>
      <c r="E43" s="176"/>
      <c r="F43" s="256"/>
      <c r="G43" s="49"/>
      <c r="H43" s="49"/>
      <c r="I43" s="54"/>
      <c r="J43" s="49"/>
    </row>
    <row r="44" spans="2:10" ht="13.5">
      <c r="B44" s="22"/>
      <c r="C44" s="22"/>
      <c r="D44" s="49" t="s">
        <v>869</v>
      </c>
      <c r="E44" s="176"/>
      <c r="F44" s="256"/>
      <c r="G44" s="49"/>
      <c r="H44" s="49"/>
      <c r="I44" s="54"/>
      <c r="J44" s="49"/>
    </row>
    <row r="45" spans="2:10" ht="13.5">
      <c r="B45" s="22"/>
      <c r="C45" s="22"/>
      <c r="D45" s="49" t="s">
        <v>870</v>
      </c>
      <c r="E45" s="176"/>
      <c r="F45" s="256"/>
      <c r="G45" s="49"/>
      <c r="H45" s="49"/>
      <c r="I45" s="54"/>
      <c r="J45" s="49"/>
    </row>
    <row r="46" spans="2:10" ht="13.5">
      <c r="B46" s="22"/>
      <c r="C46" s="22"/>
      <c r="D46" s="49" t="s">
        <v>871</v>
      </c>
      <c r="E46" s="176"/>
      <c r="F46" s="256"/>
      <c r="G46" s="49"/>
      <c r="H46" s="49"/>
      <c r="I46" s="54"/>
      <c r="J46" s="49"/>
    </row>
    <row r="47" spans="2:10" ht="13.5">
      <c r="B47" s="22"/>
      <c r="C47" s="22"/>
      <c r="D47" s="49" t="s">
        <v>872</v>
      </c>
      <c r="E47" s="176"/>
      <c r="F47" s="256"/>
      <c r="G47" s="49"/>
      <c r="H47" s="49"/>
      <c r="I47" s="54"/>
      <c r="J47" s="49"/>
    </row>
    <row r="48" spans="2:10" ht="13.5">
      <c r="B48" s="22"/>
      <c r="C48" s="22"/>
      <c r="D48" s="49" t="s">
        <v>873</v>
      </c>
      <c r="E48" s="176"/>
      <c r="F48" s="256"/>
      <c r="G48" s="49"/>
      <c r="H48" s="49"/>
      <c r="I48" s="54"/>
      <c r="J48" s="49"/>
    </row>
    <row r="49" spans="2:10" ht="13.5">
      <c r="B49" s="24"/>
      <c r="C49" s="24"/>
      <c r="D49" s="50"/>
      <c r="E49" s="178"/>
      <c r="F49" s="342"/>
      <c r="G49" s="50"/>
      <c r="H49" s="50"/>
      <c r="I49" s="55"/>
      <c r="J49" s="50"/>
    </row>
    <row r="50" spans="2:10" ht="13.5">
      <c r="B50" s="30">
        <v>7</v>
      </c>
      <c r="C50" s="30" t="s">
        <v>874</v>
      </c>
      <c r="D50" s="48" t="s">
        <v>875</v>
      </c>
      <c r="E50" s="174"/>
      <c r="F50" s="255"/>
      <c r="G50" s="48"/>
      <c r="H50" s="48"/>
      <c r="I50" s="53"/>
      <c r="J50" s="48"/>
    </row>
    <row r="51" spans="2:10" ht="13.5">
      <c r="B51" s="22"/>
      <c r="C51" s="22"/>
      <c r="D51" s="49" t="s">
        <v>876</v>
      </c>
      <c r="E51" s="176"/>
      <c r="F51" s="256"/>
      <c r="G51" s="49"/>
      <c r="H51" s="49"/>
      <c r="I51" s="54"/>
      <c r="J51" s="49"/>
    </row>
    <row r="52" spans="2:10" ht="13.5">
      <c r="B52" s="22"/>
      <c r="C52" s="22"/>
      <c r="D52" s="49" t="s">
        <v>845</v>
      </c>
      <c r="E52" s="176"/>
      <c r="F52" s="256"/>
      <c r="G52" s="49"/>
      <c r="H52" s="49"/>
      <c r="I52" s="54"/>
      <c r="J52" s="49"/>
    </row>
    <row r="53" spans="2:10" ht="13.5">
      <c r="B53" s="24"/>
      <c r="C53" s="24"/>
      <c r="D53" s="50"/>
      <c r="E53" s="178"/>
      <c r="F53" s="342"/>
      <c r="G53" s="50"/>
      <c r="H53" s="50"/>
      <c r="I53" s="55"/>
      <c r="J53" s="50"/>
    </row>
    <row r="54" spans="2:10" ht="13.5">
      <c r="B54" s="30">
        <v>8</v>
      </c>
      <c r="C54" s="30" t="s">
        <v>877</v>
      </c>
      <c r="D54" s="48" t="s">
        <v>867</v>
      </c>
      <c r="E54" s="174"/>
      <c r="F54" s="255"/>
      <c r="G54" s="48"/>
      <c r="H54" s="48"/>
      <c r="I54" s="53"/>
      <c r="J54" s="48"/>
    </row>
    <row r="55" spans="2:10" ht="13.5">
      <c r="B55" s="22"/>
      <c r="C55" s="22"/>
      <c r="D55" s="49" t="s">
        <v>878</v>
      </c>
      <c r="E55" s="176"/>
      <c r="F55" s="256"/>
      <c r="G55" s="49"/>
      <c r="H55" s="49"/>
      <c r="I55" s="54"/>
      <c r="J55" s="49"/>
    </row>
    <row r="56" spans="2:10" ht="13.5">
      <c r="B56" s="22"/>
      <c r="C56" s="22"/>
      <c r="D56" s="49" t="s">
        <v>879</v>
      </c>
      <c r="E56" s="176"/>
      <c r="F56" s="256"/>
      <c r="G56" s="49"/>
      <c r="H56" s="49"/>
      <c r="I56" s="54"/>
      <c r="J56" s="49"/>
    </row>
    <row r="57" spans="2:10" ht="13.5">
      <c r="B57" s="22"/>
      <c r="C57" s="22"/>
      <c r="D57" s="49" t="s">
        <v>873</v>
      </c>
      <c r="E57" s="176"/>
      <c r="F57" s="256"/>
      <c r="G57" s="49"/>
      <c r="H57" s="49"/>
      <c r="I57" s="54"/>
      <c r="J57" s="49"/>
    </row>
    <row r="58" spans="2:10" ht="13.5">
      <c r="B58" s="22"/>
      <c r="C58" s="22"/>
      <c r="D58" s="49" t="s">
        <v>880</v>
      </c>
      <c r="E58" s="176"/>
      <c r="F58" s="256"/>
      <c r="G58" s="49"/>
      <c r="H58" s="49"/>
      <c r="I58" s="54"/>
      <c r="J58" s="49"/>
    </row>
    <row r="59" spans="2:10" ht="13.5">
      <c r="B59" s="22"/>
      <c r="C59" s="22"/>
      <c r="D59" s="49" t="s">
        <v>881</v>
      </c>
      <c r="E59" s="176"/>
      <c r="F59" s="256"/>
      <c r="G59" s="49"/>
      <c r="H59" s="49"/>
      <c r="I59" s="54"/>
      <c r="J59" s="49"/>
    </row>
    <row r="60" spans="2:10" ht="13.5">
      <c r="B60" s="24"/>
      <c r="C60" s="24"/>
      <c r="D60" s="50"/>
      <c r="E60" s="178"/>
      <c r="F60" s="342"/>
      <c r="G60" s="50"/>
      <c r="H60" s="50"/>
      <c r="I60" s="55"/>
      <c r="J60" s="50"/>
    </row>
    <row r="61" spans="2:10" ht="13.5">
      <c r="B61" s="30">
        <v>9</v>
      </c>
      <c r="C61" s="30" t="s">
        <v>882</v>
      </c>
      <c r="D61" s="48" t="s">
        <v>867</v>
      </c>
      <c r="E61" s="174"/>
      <c r="F61" s="255"/>
      <c r="G61" s="48"/>
      <c r="H61" s="48"/>
      <c r="I61" s="53"/>
      <c r="J61" s="48"/>
    </row>
    <row r="62" spans="2:10" ht="13.5">
      <c r="B62" s="22"/>
      <c r="C62" s="22"/>
      <c r="D62" s="49" t="s">
        <v>883</v>
      </c>
      <c r="E62" s="176"/>
      <c r="F62" s="256"/>
      <c r="G62" s="49"/>
      <c r="H62" s="49"/>
      <c r="I62" s="54"/>
      <c r="J62" s="49"/>
    </row>
    <row r="63" spans="2:10" ht="13.5">
      <c r="B63" s="22"/>
      <c r="C63" s="22"/>
      <c r="D63" s="49" t="s">
        <v>884</v>
      </c>
      <c r="E63" s="176"/>
      <c r="F63" s="256"/>
      <c r="G63" s="49"/>
      <c r="H63" s="49"/>
      <c r="I63" s="54"/>
      <c r="J63" s="49"/>
    </row>
    <row r="64" spans="2:10" ht="13.5">
      <c r="B64" s="24"/>
      <c r="C64" s="24"/>
      <c r="D64" s="50"/>
      <c r="E64" s="178"/>
      <c r="F64" s="342"/>
      <c r="G64" s="50"/>
      <c r="H64" s="50"/>
      <c r="I64" s="55"/>
      <c r="J64" s="50"/>
    </row>
    <row r="65" spans="2:10" ht="13.5">
      <c r="B65" s="30">
        <v>10</v>
      </c>
      <c r="C65" s="30" t="s">
        <v>885</v>
      </c>
      <c r="D65" s="48" t="s">
        <v>867</v>
      </c>
      <c r="E65" s="174"/>
      <c r="F65" s="255"/>
      <c r="G65" s="48"/>
      <c r="H65" s="48"/>
      <c r="I65" s="53"/>
      <c r="J65" s="48"/>
    </row>
    <row r="66" spans="2:10" ht="13.5">
      <c r="B66" s="24"/>
      <c r="C66" s="24"/>
      <c r="D66" s="50"/>
      <c r="E66" s="178"/>
      <c r="F66" s="342"/>
      <c r="G66" s="50"/>
      <c r="H66" s="50"/>
      <c r="I66" s="55"/>
      <c r="J66" s="50"/>
    </row>
    <row r="67" spans="2:10" ht="13.5">
      <c r="B67" s="30">
        <v>11</v>
      </c>
      <c r="C67" s="30" t="s">
        <v>886</v>
      </c>
      <c r="D67" s="48" t="s">
        <v>866</v>
      </c>
      <c r="E67" s="174"/>
      <c r="F67" s="255"/>
      <c r="G67" s="48"/>
      <c r="H67" s="48"/>
      <c r="I67" s="53"/>
      <c r="J67" s="48"/>
    </row>
    <row r="68" spans="2:10" ht="13.5">
      <c r="B68" s="24"/>
      <c r="C68" s="24"/>
      <c r="D68" s="50"/>
      <c r="E68" s="178"/>
      <c r="F68" s="342"/>
      <c r="G68" s="50"/>
      <c r="H68" s="50"/>
      <c r="I68" s="55"/>
      <c r="J68" s="50"/>
    </row>
    <row r="69" spans="2:10" ht="13.5">
      <c r="B69" s="30">
        <v>12</v>
      </c>
      <c r="C69" s="30" t="s">
        <v>887</v>
      </c>
      <c r="D69" s="48" t="s">
        <v>878</v>
      </c>
      <c r="E69" s="174"/>
      <c r="F69" s="255"/>
      <c r="G69" s="48"/>
      <c r="H69" s="48"/>
      <c r="I69" s="53"/>
      <c r="J69" s="48"/>
    </row>
    <row r="70" spans="2:10" ht="13.5">
      <c r="B70" s="22"/>
      <c r="C70" s="22"/>
      <c r="D70" s="49" t="s">
        <v>879</v>
      </c>
      <c r="E70" s="176"/>
      <c r="F70" s="256"/>
      <c r="G70" s="49"/>
      <c r="H70" s="49"/>
      <c r="I70" s="54"/>
      <c r="J70" s="49"/>
    </row>
    <row r="71" spans="2:10" ht="13.5">
      <c r="B71" s="22"/>
      <c r="C71" s="22"/>
      <c r="D71" s="49" t="s">
        <v>888</v>
      </c>
      <c r="E71" s="176"/>
      <c r="F71" s="256"/>
      <c r="G71" s="49"/>
      <c r="H71" s="49"/>
      <c r="I71" s="54"/>
      <c r="J71" s="49"/>
    </row>
    <row r="72" spans="2:10" ht="13.5">
      <c r="B72" s="24"/>
      <c r="C72" s="24"/>
      <c r="D72" s="50"/>
      <c r="E72" s="178"/>
      <c r="F72" s="342"/>
      <c r="G72" s="50"/>
      <c r="H72" s="50"/>
      <c r="I72" s="55"/>
      <c r="J72" s="50"/>
    </row>
    <row r="73" spans="2:10" ht="13.5">
      <c r="B73" s="30">
        <v>13</v>
      </c>
      <c r="C73" s="30" t="s">
        <v>889</v>
      </c>
      <c r="D73" s="48" t="s">
        <v>866</v>
      </c>
      <c r="E73" s="174"/>
      <c r="F73" s="255"/>
      <c r="G73" s="48"/>
      <c r="H73" s="48"/>
      <c r="I73" s="53"/>
      <c r="J73" s="48"/>
    </row>
    <row r="74" spans="2:10" ht="13.5">
      <c r="B74" s="22"/>
      <c r="C74" s="22"/>
      <c r="D74" s="49" t="s">
        <v>867</v>
      </c>
      <c r="E74" s="176"/>
      <c r="F74" s="256"/>
      <c r="G74" s="49"/>
      <c r="H74" s="49"/>
      <c r="I74" s="54"/>
      <c r="J74" s="49"/>
    </row>
    <row r="75" spans="2:10" ht="13.5">
      <c r="B75" s="24"/>
      <c r="C75" s="24"/>
      <c r="D75" s="50"/>
      <c r="E75" s="178"/>
      <c r="F75" s="342"/>
      <c r="G75" s="50"/>
      <c r="H75" s="50"/>
      <c r="I75" s="55"/>
      <c r="J75" s="50"/>
    </row>
    <row r="76" spans="2:10" ht="13.5">
      <c r="B76" s="30">
        <v>14</v>
      </c>
      <c r="C76" s="30" t="s">
        <v>890</v>
      </c>
      <c r="D76" s="48" t="s">
        <v>866</v>
      </c>
      <c r="E76" s="174"/>
      <c r="F76" s="255"/>
      <c r="G76" s="48"/>
      <c r="H76" s="48"/>
      <c r="I76" s="53"/>
      <c r="J76" s="48"/>
    </row>
    <row r="77" spans="2:10" ht="13.5">
      <c r="B77" s="22"/>
      <c r="C77" s="22"/>
      <c r="D77" s="49" t="s">
        <v>867</v>
      </c>
      <c r="E77" s="176"/>
      <c r="F77" s="256"/>
      <c r="G77" s="49"/>
      <c r="H77" s="49"/>
      <c r="I77" s="54"/>
      <c r="J77" s="49"/>
    </row>
    <row r="78" spans="2:10" ht="13.5">
      <c r="B78" s="24"/>
      <c r="C78" s="24"/>
      <c r="D78" s="50"/>
      <c r="E78" s="178"/>
      <c r="F78" s="342"/>
      <c r="G78" s="50"/>
      <c r="H78" s="50"/>
      <c r="I78" s="55"/>
      <c r="J78" s="50"/>
    </row>
    <row r="79" spans="2:10" ht="13.5">
      <c r="B79" s="30">
        <v>15</v>
      </c>
      <c r="C79" s="30" t="s">
        <v>891</v>
      </c>
      <c r="D79" s="48" t="s">
        <v>866</v>
      </c>
      <c r="E79" s="174"/>
      <c r="F79" s="255"/>
      <c r="G79" s="48"/>
      <c r="H79" s="48"/>
      <c r="I79" s="53"/>
      <c r="J79" s="48"/>
    </row>
    <row r="80" spans="2:10" ht="13.5">
      <c r="B80" s="22"/>
      <c r="C80" s="22"/>
      <c r="D80" s="49" t="s">
        <v>867</v>
      </c>
      <c r="E80" s="176"/>
      <c r="F80" s="256"/>
      <c r="G80" s="49"/>
      <c r="H80" s="49"/>
      <c r="I80" s="54"/>
      <c r="J80" s="49"/>
    </row>
    <row r="81" spans="2:10" ht="13.5">
      <c r="B81" s="24"/>
      <c r="C81" s="24"/>
      <c r="D81" s="50"/>
      <c r="E81" s="178"/>
      <c r="F81" s="342"/>
      <c r="G81" s="50"/>
      <c r="H81" s="50"/>
      <c r="I81" s="55"/>
      <c r="J81" s="50"/>
    </row>
    <row r="82" spans="2:10" ht="13.5">
      <c r="B82" s="30">
        <v>16</v>
      </c>
      <c r="C82" s="30" t="s">
        <v>892</v>
      </c>
      <c r="D82" s="48" t="s">
        <v>766</v>
      </c>
      <c r="E82" s="174"/>
      <c r="F82" s="255"/>
      <c r="G82" s="48"/>
      <c r="H82" s="48"/>
      <c r="I82" s="53"/>
      <c r="J82" s="48"/>
    </row>
    <row r="83" spans="2:10" ht="13.5">
      <c r="B83" s="22"/>
      <c r="C83" s="22"/>
      <c r="D83" s="49" t="s">
        <v>893</v>
      </c>
      <c r="E83" s="176"/>
      <c r="F83" s="256"/>
      <c r="G83" s="49"/>
      <c r="H83" s="49"/>
      <c r="I83" s="54"/>
      <c r="J83" s="49"/>
    </row>
    <row r="84" spans="2:10" ht="13.5">
      <c r="B84" s="22"/>
      <c r="C84" s="22"/>
      <c r="D84" s="49" t="s">
        <v>894</v>
      </c>
      <c r="E84" s="176"/>
      <c r="F84" s="256"/>
      <c r="G84" s="49"/>
      <c r="H84" s="49"/>
      <c r="I84" s="54"/>
      <c r="J84" s="49"/>
    </row>
    <row r="85" spans="2:10" ht="13.5">
      <c r="B85" s="22"/>
      <c r="C85" s="22"/>
      <c r="D85" s="49" t="s">
        <v>856</v>
      </c>
      <c r="E85" s="176"/>
      <c r="F85" s="256"/>
      <c r="G85" s="49"/>
      <c r="H85" s="49"/>
      <c r="I85" s="54"/>
      <c r="J85" s="49"/>
    </row>
    <row r="86" spans="2:10" ht="13.5">
      <c r="B86" s="22"/>
      <c r="C86" s="22"/>
      <c r="D86" s="49" t="s">
        <v>862</v>
      </c>
      <c r="E86" s="176"/>
      <c r="F86" s="256"/>
      <c r="G86" s="49"/>
      <c r="H86" s="49"/>
      <c r="I86" s="54"/>
      <c r="J86" s="49"/>
    </row>
    <row r="87" spans="2:10" ht="13.5">
      <c r="B87" s="22"/>
      <c r="C87" s="22"/>
      <c r="D87" s="49" t="s">
        <v>895</v>
      </c>
      <c r="E87" s="176"/>
      <c r="F87" s="256"/>
      <c r="G87" s="49"/>
      <c r="H87" s="49"/>
      <c r="I87" s="54"/>
      <c r="J87" s="49"/>
    </row>
    <row r="88" spans="2:10" ht="13.5">
      <c r="B88" s="22"/>
      <c r="C88" s="22"/>
      <c r="D88" s="49" t="s">
        <v>845</v>
      </c>
      <c r="E88" s="176"/>
      <c r="F88" s="256"/>
      <c r="G88" s="49"/>
      <c r="H88" s="49"/>
      <c r="I88" s="54"/>
      <c r="J88" s="49"/>
    </row>
    <row r="89" spans="2:10" ht="13.5">
      <c r="B89" s="22"/>
      <c r="C89" s="22"/>
      <c r="D89" s="49" t="s">
        <v>863</v>
      </c>
      <c r="E89" s="176"/>
      <c r="F89" s="256"/>
      <c r="G89" s="49"/>
      <c r="H89" s="49"/>
      <c r="I89" s="54"/>
      <c r="J89" s="49"/>
    </row>
    <row r="90" spans="2:10" ht="13.5">
      <c r="B90" s="22"/>
      <c r="C90" s="22"/>
      <c r="D90" s="49" t="s">
        <v>896</v>
      </c>
      <c r="E90" s="176"/>
      <c r="F90" s="256"/>
      <c r="G90" s="49"/>
      <c r="H90" s="49"/>
      <c r="I90" s="54"/>
      <c r="J90" s="49"/>
    </row>
    <row r="91" spans="2:10" ht="13.5">
      <c r="B91" s="22"/>
      <c r="C91" s="22"/>
      <c r="D91" s="49" t="s">
        <v>897</v>
      </c>
      <c r="E91" s="176"/>
      <c r="F91" s="256"/>
      <c r="G91" s="49"/>
      <c r="H91" s="49"/>
      <c r="I91" s="54"/>
      <c r="J91" s="49"/>
    </row>
    <row r="92" spans="2:10" ht="13.5">
      <c r="B92" s="22"/>
      <c r="C92" s="22"/>
      <c r="D92" s="49" t="s">
        <v>898</v>
      </c>
      <c r="E92" s="176"/>
      <c r="F92" s="256"/>
      <c r="G92" s="49"/>
      <c r="H92" s="49"/>
      <c r="I92" s="54"/>
      <c r="J92" s="49"/>
    </row>
    <row r="93" spans="2:10" ht="13.5">
      <c r="B93" s="22"/>
      <c r="C93" s="22"/>
      <c r="D93" s="49" t="s">
        <v>884</v>
      </c>
      <c r="E93" s="176"/>
      <c r="F93" s="256"/>
      <c r="G93" s="49"/>
      <c r="H93" s="49"/>
      <c r="I93" s="54"/>
      <c r="J93" s="49"/>
    </row>
    <row r="94" spans="2:10" ht="13.5">
      <c r="B94" s="22"/>
      <c r="C94" s="22"/>
      <c r="D94" s="49" t="s">
        <v>899</v>
      </c>
      <c r="E94" s="176"/>
      <c r="F94" s="256"/>
      <c r="G94" s="49"/>
      <c r="H94" s="49"/>
      <c r="I94" s="54"/>
      <c r="J94" s="49"/>
    </row>
    <row r="95" spans="2:10" ht="13.5">
      <c r="B95" s="22"/>
      <c r="C95" s="22"/>
      <c r="D95" s="49" t="s">
        <v>900</v>
      </c>
      <c r="E95" s="176"/>
      <c r="F95" s="256"/>
      <c r="G95" s="49"/>
      <c r="H95" s="49"/>
      <c r="I95" s="54"/>
      <c r="J95" s="49"/>
    </row>
    <row r="96" spans="2:10" ht="13.5">
      <c r="B96" s="22"/>
      <c r="C96" s="22"/>
      <c r="D96" s="49" t="s">
        <v>901</v>
      </c>
      <c r="E96" s="176"/>
      <c r="F96" s="256"/>
      <c r="G96" s="49"/>
      <c r="H96" s="49"/>
      <c r="I96" s="54"/>
      <c r="J96" s="49"/>
    </row>
    <row r="97" spans="2:10" ht="13.5">
      <c r="B97" s="22"/>
      <c r="C97" s="22"/>
      <c r="D97" s="49" t="s">
        <v>902</v>
      </c>
      <c r="E97" s="176"/>
      <c r="F97" s="256"/>
      <c r="G97" s="49"/>
      <c r="H97" s="49"/>
      <c r="I97" s="54"/>
      <c r="J97" s="49"/>
    </row>
    <row r="98" spans="2:10" ht="13.5">
      <c r="B98" s="22"/>
      <c r="C98" s="22"/>
      <c r="D98" s="49" t="s">
        <v>903</v>
      </c>
      <c r="E98" s="176"/>
      <c r="F98" s="256"/>
      <c r="G98" s="49"/>
      <c r="H98" s="49"/>
      <c r="I98" s="54"/>
      <c r="J98" s="49"/>
    </row>
    <row r="99" spans="2:10" ht="13.5">
      <c r="B99" s="22"/>
      <c r="C99" s="22"/>
      <c r="D99" s="49" t="s">
        <v>904</v>
      </c>
      <c r="E99" s="176"/>
      <c r="F99" s="256"/>
      <c r="G99" s="49"/>
      <c r="H99" s="49"/>
      <c r="I99" s="54"/>
      <c r="J99" s="49"/>
    </row>
    <row r="100" spans="2:10" ht="13.5">
      <c r="B100" s="22"/>
      <c r="C100" s="22"/>
      <c r="D100" s="49" t="s">
        <v>905</v>
      </c>
      <c r="E100" s="176"/>
      <c r="F100" s="256"/>
      <c r="G100" s="49"/>
      <c r="H100" s="49"/>
      <c r="I100" s="54"/>
      <c r="J100" s="49"/>
    </row>
    <row r="101" spans="2:10" ht="13.5">
      <c r="B101" s="24"/>
      <c r="C101" s="24"/>
      <c r="D101" s="50"/>
      <c r="E101" s="178"/>
      <c r="F101" s="342"/>
      <c r="G101" s="50"/>
      <c r="H101" s="50"/>
      <c r="I101" s="55"/>
      <c r="J101" s="50"/>
    </row>
    <row r="102" spans="2:10" ht="13.5">
      <c r="B102" s="30">
        <v>17</v>
      </c>
      <c r="C102" s="30" t="s">
        <v>906</v>
      </c>
      <c r="D102" s="48" t="s">
        <v>766</v>
      </c>
      <c r="E102" s="174"/>
      <c r="F102" s="255"/>
      <c r="G102" s="48"/>
      <c r="H102" s="48"/>
      <c r="I102" s="53"/>
      <c r="J102" s="48"/>
    </row>
    <row r="103" spans="2:10" ht="13.5">
      <c r="B103" s="22"/>
      <c r="C103" s="22"/>
      <c r="D103" s="49" t="s">
        <v>859</v>
      </c>
      <c r="E103" s="176"/>
      <c r="F103" s="256"/>
      <c r="G103" s="49"/>
      <c r="H103" s="49"/>
      <c r="I103" s="54"/>
      <c r="J103" s="49"/>
    </row>
    <row r="104" spans="2:10" ht="13.5">
      <c r="B104" s="22"/>
      <c r="C104" s="22"/>
      <c r="D104" s="49" t="s">
        <v>860</v>
      </c>
      <c r="E104" s="176"/>
      <c r="F104" s="256"/>
      <c r="G104" s="49"/>
      <c r="H104" s="49"/>
      <c r="I104" s="54"/>
      <c r="J104" s="49"/>
    </row>
    <row r="105" spans="2:10" ht="13.5">
      <c r="B105" s="22"/>
      <c r="C105" s="22"/>
      <c r="D105" s="49" t="s">
        <v>862</v>
      </c>
      <c r="E105" s="176"/>
      <c r="F105" s="256"/>
      <c r="G105" s="49"/>
      <c r="H105" s="49"/>
      <c r="I105" s="54"/>
      <c r="J105" s="49"/>
    </row>
    <row r="106" spans="2:10" ht="13.5">
      <c r="B106" s="22"/>
      <c r="C106" s="22"/>
      <c r="D106" s="49" t="s">
        <v>895</v>
      </c>
      <c r="E106" s="176"/>
      <c r="F106" s="256"/>
      <c r="G106" s="49"/>
      <c r="H106" s="49"/>
      <c r="I106" s="54"/>
      <c r="J106" s="49"/>
    </row>
    <row r="107" spans="2:10" ht="13.5">
      <c r="B107" s="22"/>
      <c r="C107" s="22"/>
      <c r="D107" s="49" t="s">
        <v>845</v>
      </c>
      <c r="E107" s="176"/>
      <c r="F107" s="256"/>
      <c r="G107" s="49"/>
      <c r="H107" s="49"/>
      <c r="I107" s="54"/>
      <c r="J107" s="49"/>
    </row>
    <row r="108" spans="2:10" ht="13.5">
      <c r="B108" s="22"/>
      <c r="C108" s="22"/>
      <c r="D108" s="49" t="s">
        <v>907</v>
      </c>
      <c r="E108" s="176"/>
      <c r="F108" s="256"/>
      <c r="G108" s="49"/>
      <c r="H108" s="49"/>
      <c r="I108" s="54"/>
      <c r="J108" s="49"/>
    </row>
    <row r="109" spans="2:10" ht="13.5">
      <c r="B109" s="22"/>
      <c r="C109" s="22"/>
      <c r="D109" s="49" t="s">
        <v>908</v>
      </c>
      <c r="E109" s="176"/>
      <c r="F109" s="256"/>
      <c r="G109" s="49"/>
      <c r="H109" s="49"/>
      <c r="I109" s="54"/>
      <c r="J109" s="49"/>
    </row>
    <row r="110" spans="2:10" ht="13.5">
      <c r="B110" s="22"/>
      <c r="C110" s="22"/>
      <c r="D110" s="49" t="s">
        <v>863</v>
      </c>
      <c r="E110" s="176"/>
      <c r="F110" s="256"/>
      <c r="G110" s="49"/>
      <c r="H110" s="49"/>
      <c r="I110" s="54"/>
      <c r="J110" s="49"/>
    </row>
    <row r="111" spans="2:10" ht="13.5">
      <c r="B111" s="22"/>
      <c r="C111" s="22"/>
      <c r="D111" s="49" t="s">
        <v>897</v>
      </c>
      <c r="E111" s="176"/>
      <c r="F111" s="256"/>
      <c r="G111" s="49"/>
      <c r="H111" s="49"/>
      <c r="I111" s="54"/>
      <c r="J111" s="49"/>
    </row>
    <row r="112" spans="2:10" ht="13.5">
      <c r="B112" s="22"/>
      <c r="C112" s="22"/>
      <c r="D112" s="49" t="s">
        <v>898</v>
      </c>
      <c r="E112" s="176"/>
      <c r="F112" s="256"/>
      <c r="G112" s="49"/>
      <c r="H112" s="49"/>
      <c r="I112" s="54"/>
      <c r="J112" s="49"/>
    </row>
    <row r="113" spans="2:10" ht="13.5">
      <c r="B113" s="22"/>
      <c r="C113" s="22"/>
      <c r="D113" s="49" t="s">
        <v>884</v>
      </c>
      <c r="E113" s="176"/>
      <c r="F113" s="256"/>
      <c r="G113" s="49"/>
      <c r="H113" s="49"/>
      <c r="I113" s="54"/>
      <c r="J113" s="49"/>
    </row>
    <row r="114" spans="2:10" ht="13.5">
      <c r="B114" s="22"/>
      <c r="C114" s="22"/>
      <c r="D114" s="49" t="s">
        <v>899</v>
      </c>
      <c r="E114" s="176"/>
      <c r="F114" s="256"/>
      <c r="G114" s="49"/>
      <c r="H114" s="49"/>
      <c r="I114" s="54"/>
      <c r="J114" s="49"/>
    </row>
    <row r="115" spans="2:10" ht="13.5">
      <c r="B115" s="22"/>
      <c r="C115" s="22"/>
      <c r="D115" s="49" t="s">
        <v>900</v>
      </c>
      <c r="E115" s="176"/>
      <c r="F115" s="256"/>
      <c r="G115" s="49"/>
      <c r="H115" s="49"/>
      <c r="I115" s="54"/>
      <c r="J115" s="49"/>
    </row>
    <row r="116" spans="2:10" ht="13.5">
      <c r="B116" s="22"/>
      <c r="C116" s="22"/>
      <c r="D116" s="49" t="s">
        <v>901</v>
      </c>
      <c r="E116" s="176"/>
      <c r="F116" s="256"/>
      <c r="G116" s="49"/>
      <c r="H116" s="49"/>
      <c r="I116" s="54"/>
      <c r="J116" s="49"/>
    </row>
    <row r="117" spans="2:10" ht="13.5">
      <c r="B117" s="22"/>
      <c r="C117" s="22"/>
      <c r="D117" s="49" t="s">
        <v>902</v>
      </c>
      <c r="E117" s="176"/>
      <c r="F117" s="256"/>
      <c r="G117" s="49"/>
      <c r="H117" s="49"/>
      <c r="I117" s="54"/>
      <c r="J117" s="49"/>
    </row>
    <row r="118" spans="2:10" ht="13.5">
      <c r="B118" s="22"/>
      <c r="C118" s="22"/>
      <c r="D118" s="49" t="s">
        <v>903</v>
      </c>
      <c r="E118" s="176"/>
      <c r="F118" s="256"/>
      <c r="G118" s="49"/>
      <c r="H118" s="49"/>
      <c r="I118" s="54"/>
      <c r="J118" s="49"/>
    </row>
    <row r="119" spans="2:10" ht="13.5">
      <c r="B119" s="22"/>
      <c r="C119" s="22"/>
      <c r="D119" s="49" t="s">
        <v>904</v>
      </c>
      <c r="E119" s="176"/>
      <c r="F119" s="256"/>
      <c r="G119" s="49"/>
      <c r="H119" s="49"/>
      <c r="I119" s="54"/>
      <c r="J119" s="49"/>
    </row>
    <row r="120" spans="2:10" ht="13.5">
      <c r="B120" s="22"/>
      <c r="C120" s="22"/>
      <c r="D120" s="49" t="s">
        <v>905</v>
      </c>
      <c r="E120" s="176"/>
      <c r="F120" s="256"/>
      <c r="G120" s="49"/>
      <c r="H120" s="49"/>
      <c r="I120" s="54"/>
      <c r="J120" s="49"/>
    </row>
    <row r="121" spans="2:10" ht="13.5">
      <c r="B121" s="24"/>
      <c r="C121" s="24"/>
      <c r="D121" s="50"/>
      <c r="E121" s="178"/>
      <c r="F121" s="342"/>
      <c r="G121" s="50"/>
      <c r="H121" s="50"/>
      <c r="I121" s="55"/>
      <c r="J121" s="50"/>
    </row>
    <row r="122" spans="2:10" ht="13.5">
      <c r="B122" s="30">
        <v>18</v>
      </c>
      <c r="C122" s="30" t="s">
        <v>909</v>
      </c>
      <c r="D122" s="48" t="s">
        <v>766</v>
      </c>
      <c r="E122" s="174"/>
      <c r="F122" s="255"/>
      <c r="G122" s="48"/>
      <c r="H122" s="48"/>
      <c r="I122" s="53"/>
      <c r="J122" s="48"/>
    </row>
    <row r="123" spans="2:10" ht="13.5">
      <c r="B123" s="22"/>
      <c r="C123" s="22"/>
      <c r="D123" s="49" t="s">
        <v>859</v>
      </c>
      <c r="E123" s="176"/>
      <c r="F123" s="256"/>
      <c r="G123" s="49"/>
      <c r="H123" s="49"/>
      <c r="I123" s="54"/>
      <c r="J123" s="49"/>
    </row>
    <row r="124" spans="2:10" ht="13.5">
      <c r="B124" s="22"/>
      <c r="C124" s="22"/>
      <c r="D124" s="49" t="s">
        <v>860</v>
      </c>
      <c r="E124" s="176"/>
      <c r="F124" s="256"/>
      <c r="G124" s="49"/>
      <c r="H124" s="49"/>
      <c r="I124" s="54"/>
      <c r="J124" s="49"/>
    </row>
    <row r="125" spans="2:10" ht="13.5">
      <c r="B125" s="22"/>
      <c r="C125" s="22"/>
      <c r="D125" s="49" t="s">
        <v>862</v>
      </c>
      <c r="E125" s="176"/>
      <c r="F125" s="256"/>
      <c r="G125" s="49"/>
      <c r="H125" s="49"/>
      <c r="I125" s="54"/>
      <c r="J125" s="49"/>
    </row>
    <row r="126" spans="2:10" ht="13.5">
      <c r="B126" s="22"/>
      <c r="C126" s="22"/>
      <c r="D126" s="49" t="s">
        <v>895</v>
      </c>
      <c r="E126" s="176"/>
      <c r="F126" s="256"/>
      <c r="G126" s="49"/>
      <c r="H126" s="49"/>
      <c r="I126" s="54"/>
      <c r="J126" s="49"/>
    </row>
    <row r="127" spans="2:10" ht="13.5">
      <c r="B127" s="22"/>
      <c r="C127" s="22"/>
      <c r="D127" s="49" t="s">
        <v>845</v>
      </c>
      <c r="E127" s="176"/>
      <c r="F127" s="256"/>
      <c r="G127" s="49"/>
      <c r="H127" s="49"/>
      <c r="I127" s="54"/>
      <c r="J127" s="49"/>
    </row>
    <row r="128" spans="2:10" ht="13.5">
      <c r="B128" s="22"/>
      <c r="C128" s="22"/>
      <c r="D128" s="49" t="s">
        <v>907</v>
      </c>
      <c r="E128" s="176"/>
      <c r="F128" s="256"/>
      <c r="G128" s="49"/>
      <c r="H128" s="49"/>
      <c r="I128" s="54"/>
      <c r="J128" s="49"/>
    </row>
    <row r="129" spans="2:10" ht="13.5">
      <c r="B129" s="22"/>
      <c r="C129" s="22"/>
      <c r="D129" s="49" t="s">
        <v>908</v>
      </c>
      <c r="E129" s="176"/>
      <c r="F129" s="256"/>
      <c r="G129" s="49"/>
      <c r="H129" s="49"/>
      <c r="I129" s="54"/>
      <c r="J129" s="49"/>
    </row>
    <row r="130" spans="2:10" ht="13.5">
      <c r="B130" s="22"/>
      <c r="C130" s="22"/>
      <c r="D130" s="49" t="s">
        <v>863</v>
      </c>
      <c r="E130" s="176"/>
      <c r="F130" s="256"/>
      <c r="G130" s="49"/>
      <c r="H130" s="49"/>
      <c r="I130" s="54"/>
      <c r="J130" s="49"/>
    </row>
    <row r="131" spans="2:10" ht="13.5">
      <c r="B131" s="22"/>
      <c r="C131" s="22"/>
      <c r="D131" s="49" t="s">
        <v>897</v>
      </c>
      <c r="E131" s="176"/>
      <c r="F131" s="256"/>
      <c r="G131" s="49"/>
      <c r="H131" s="49"/>
      <c r="I131" s="54"/>
      <c r="J131" s="49"/>
    </row>
    <row r="132" spans="2:10" ht="13.5">
      <c r="B132" s="22"/>
      <c r="C132" s="22"/>
      <c r="D132" s="49" t="s">
        <v>898</v>
      </c>
      <c r="E132" s="176"/>
      <c r="F132" s="256"/>
      <c r="G132" s="49"/>
      <c r="H132" s="49"/>
      <c r="I132" s="54"/>
      <c r="J132" s="49"/>
    </row>
    <row r="133" spans="2:10" ht="13.5">
      <c r="B133" s="22"/>
      <c r="C133" s="22"/>
      <c r="D133" s="49" t="s">
        <v>884</v>
      </c>
      <c r="E133" s="176"/>
      <c r="F133" s="256"/>
      <c r="G133" s="49"/>
      <c r="H133" s="49"/>
      <c r="I133" s="54"/>
      <c r="J133" s="49"/>
    </row>
    <row r="134" spans="2:10" ht="13.5">
      <c r="B134" s="22"/>
      <c r="C134" s="22"/>
      <c r="D134" s="49" t="s">
        <v>899</v>
      </c>
      <c r="E134" s="176"/>
      <c r="F134" s="256"/>
      <c r="G134" s="49"/>
      <c r="H134" s="49"/>
      <c r="I134" s="54"/>
      <c r="J134" s="49"/>
    </row>
    <row r="135" spans="2:10" ht="13.5">
      <c r="B135" s="22"/>
      <c r="C135" s="22"/>
      <c r="D135" s="49" t="s">
        <v>900</v>
      </c>
      <c r="E135" s="176"/>
      <c r="F135" s="256"/>
      <c r="G135" s="49"/>
      <c r="H135" s="49"/>
      <c r="I135" s="54"/>
      <c r="J135" s="49"/>
    </row>
    <row r="136" spans="2:10" ht="13.5">
      <c r="B136" s="22"/>
      <c r="C136" s="22"/>
      <c r="D136" s="49" t="s">
        <v>901</v>
      </c>
      <c r="E136" s="176"/>
      <c r="F136" s="256"/>
      <c r="G136" s="49"/>
      <c r="H136" s="49"/>
      <c r="I136" s="54"/>
      <c r="J136" s="49"/>
    </row>
    <row r="137" spans="2:10" ht="13.5">
      <c r="B137" s="22"/>
      <c r="C137" s="22"/>
      <c r="D137" s="49" t="s">
        <v>902</v>
      </c>
      <c r="E137" s="176"/>
      <c r="F137" s="256"/>
      <c r="G137" s="49"/>
      <c r="H137" s="49"/>
      <c r="I137" s="54"/>
      <c r="J137" s="49"/>
    </row>
    <row r="138" spans="2:10" ht="13.5">
      <c r="B138" s="22"/>
      <c r="C138" s="22"/>
      <c r="D138" s="49" t="s">
        <v>903</v>
      </c>
      <c r="E138" s="176"/>
      <c r="F138" s="256"/>
      <c r="G138" s="49"/>
      <c r="H138" s="49"/>
      <c r="I138" s="54"/>
      <c r="J138" s="49"/>
    </row>
    <row r="139" spans="2:10" ht="13.5">
      <c r="B139" s="22"/>
      <c r="C139" s="22"/>
      <c r="D139" s="49" t="s">
        <v>904</v>
      </c>
      <c r="E139" s="176"/>
      <c r="F139" s="256"/>
      <c r="G139" s="49"/>
      <c r="H139" s="49"/>
      <c r="I139" s="54"/>
      <c r="J139" s="49"/>
    </row>
    <row r="140" spans="2:10" ht="13.5">
      <c r="B140" s="22"/>
      <c r="C140" s="22"/>
      <c r="D140" s="49" t="s">
        <v>905</v>
      </c>
      <c r="E140" s="176"/>
      <c r="F140" s="256"/>
      <c r="G140" s="49"/>
      <c r="H140" s="49"/>
      <c r="I140" s="54"/>
      <c r="J140" s="49"/>
    </row>
    <row r="141" spans="2:10" ht="13.5">
      <c r="B141" s="24"/>
      <c r="C141" s="24"/>
      <c r="D141" s="50"/>
      <c r="E141" s="178"/>
      <c r="F141" s="342"/>
      <c r="G141" s="50"/>
      <c r="H141" s="50"/>
      <c r="I141" s="55"/>
      <c r="J141" s="50"/>
    </row>
    <row r="142" spans="2:10" ht="13.5">
      <c r="B142" s="30">
        <v>19</v>
      </c>
      <c r="C142" s="30" t="s">
        <v>910</v>
      </c>
      <c r="D142" s="48" t="s">
        <v>859</v>
      </c>
      <c r="E142" s="174"/>
      <c r="F142" s="255"/>
      <c r="G142" s="48"/>
      <c r="H142" s="48"/>
      <c r="I142" s="53"/>
      <c r="J142" s="48"/>
    </row>
    <row r="143" spans="2:10" ht="13.5">
      <c r="B143" s="22"/>
      <c r="C143" s="22"/>
      <c r="D143" s="49" t="s">
        <v>911</v>
      </c>
      <c r="E143" s="176"/>
      <c r="F143" s="256"/>
      <c r="G143" s="49"/>
      <c r="H143" s="49"/>
      <c r="I143" s="54"/>
      <c r="J143" s="49"/>
    </row>
    <row r="144" spans="2:10" ht="13.5">
      <c r="B144" s="22"/>
      <c r="C144" s="22"/>
      <c r="D144" s="49" t="s">
        <v>845</v>
      </c>
      <c r="E144" s="176"/>
      <c r="F144" s="256"/>
      <c r="G144" s="49"/>
      <c r="H144" s="49"/>
      <c r="I144" s="54"/>
      <c r="J144" s="49"/>
    </row>
    <row r="145" spans="2:10" ht="13.5">
      <c r="B145" s="22"/>
      <c r="C145" s="22"/>
      <c r="D145" s="49" t="s">
        <v>863</v>
      </c>
      <c r="E145" s="176"/>
      <c r="F145" s="256"/>
      <c r="G145" s="49"/>
      <c r="H145" s="49"/>
      <c r="I145" s="54"/>
      <c r="J145" s="49"/>
    </row>
    <row r="146" spans="2:10" ht="13.5">
      <c r="B146" s="22"/>
      <c r="C146" s="22"/>
      <c r="D146" s="49" t="s">
        <v>861</v>
      </c>
      <c r="E146" s="176"/>
      <c r="F146" s="256"/>
      <c r="G146" s="49"/>
      <c r="H146" s="49"/>
      <c r="I146" s="54"/>
      <c r="J146" s="49"/>
    </row>
    <row r="147" spans="2:10" ht="13.5">
      <c r="B147" s="22"/>
      <c r="C147" s="22"/>
      <c r="D147" s="49" t="s">
        <v>912</v>
      </c>
      <c r="E147" s="176"/>
      <c r="F147" s="256"/>
      <c r="G147" s="49"/>
      <c r="H147" s="49"/>
      <c r="I147" s="54"/>
      <c r="J147" s="49"/>
    </row>
    <row r="148" spans="2:10" ht="13.5">
      <c r="B148" s="22"/>
      <c r="C148" s="22"/>
      <c r="D148" s="49" t="s">
        <v>862</v>
      </c>
      <c r="E148" s="176"/>
      <c r="F148" s="256"/>
      <c r="G148" s="49"/>
      <c r="H148" s="49"/>
      <c r="I148" s="54"/>
      <c r="J148" s="49"/>
    </row>
    <row r="149" spans="2:10" ht="13.5">
      <c r="B149" s="24"/>
      <c r="C149" s="24"/>
      <c r="D149" s="50"/>
      <c r="E149" s="178"/>
      <c r="F149" s="342"/>
      <c r="G149" s="50"/>
      <c r="H149" s="50"/>
      <c r="I149" s="55"/>
      <c r="J149" s="50"/>
    </row>
    <row r="150" spans="2:10" ht="13.5">
      <c r="B150" s="30">
        <v>20</v>
      </c>
      <c r="C150" s="30" t="s">
        <v>913</v>
      </c>
      <c r="D150" s="48" t="s">
        <v>894</v>
      </c>
      <c r="E150" s="174"/>
      <c r="F150" s="255"/>
      <c r="G150" s="48"/>
      <c r="H150" s="48"/>
      <c r="I150" s="53"/>
      <c r="J150" s="48"/>
    </row>
    <row r="151" spans="2:10" ht="13.5">
      <c r="B151" s="22"/>
      <c r="C151" s="22"/>
      <c r="D151" s="49" t="s">
        <v>856</v>
      </c>
      <c r="E151" s="176"/>
      <c r="F151" s="256"/>
      <c r="G151" s="49"/>
      <c r="H151" s="49"/>
      <c r="I151" s="54"/>
      <c r="J151" s="49"/>
    </row>
    <row r="152" spans="2:10" ht="13.5">
      <c r="B152" s="22"/>
      <c r="C152" s="22"/>
      <c r="D152" s="49" t="s">
        <v>914</v>
      </c>
      <c r="E152" s="176"/>
      <c r="F152" s="256"/>
      <c r="G152" s="49"/>
      <c r="H152" s="49"/>
      <c r="I152" s="54"/>
      <c r="J152" s="49"/>
    </row>
    <row r="153" spans="2:10" ht="13.5">
      <c r="B153" s="22"/>
      <c r="C153" s="22"/>
      <c r="D153" s="49" t="s">
        <v>845</v>
      </c>
      <c r="E153" s="176"/>
      <c r="F153" s="256"/>
      <c r="G153" s="49"/>
      <c r="H153" s="49"/>
      <c r="I153" s="54"/>
      <c r="J153" s="49"/>
    </row>
    <row r="154" spans="2:10" ht="13.5">
      <c r="B154" s="22"/>
      <c r="C154" s="22"/>
      <c r="D154" s="49" t="s">
        <v>863</v>
      </c>
      <c r="E154" s="176"/>
      <c r="F154" s="256"/>
      <c r="G154" s="49"/>
      <c r="H154" s="49"/>
      <c r="I154" s="54"/>
      <c r="J154" s="49"/>
    </row>
    <row r="155" spans="2:10" ht="13.5">
      <c r="B155" s="22"/>
      <c r="C155" s="22"/>
      <c r="D155" s="49" t="s">
        <v>896</v>
      </c>
      <c r="E155" s="176"/>
      <c r="F155" s="256"/>
      <c r="G155" s="49"/>
      <c r="H155" s="49"/>
      <c r="I155" s="54"/>
      <c r="J155" s="49"/>
    </row>
    <row r="156" spans="2:10" ht="13.5">
      <c r="B156" s="24"/>
      <c r="C156" s="24"/>
      <c r="D156" s="50"/>
      <c r="E156" s="178"/>
      <c r="F156" s="342"/>
      <c r="G156" s="50"/>
      <c r="H156" s="50"/>
      <c r="I156" s="55"/>
      <c r="J156" s="50"/>
    </row>
    <row r="157" spans="2:10" ht="13.5">
      <c r="B157" s="30">
        <v>21</v>
      </c>
      <c r="C157" s="30" t="s">
        <v>915</v>
      </c>
      <c r="D157" s="48" t="s">
        <v>916</v>
      </c>
      <c r="E157" s="174"/>
      <c r="F157" s="255"/>
      <c r="G157" s="48"/>
      <c r="H157" s="48"/>
      <c r="I157" s="53"/>
      <c r="J157" s="48"/>
    </row>
    <row r="158" spans="2:10" ht="13.5">
      <c r="B158" s="22"/>
      <c r="C158" s="22"/>
      <c r="D158" s="49" t="s">
        <v>917</v>
      </c>
      <c r="E158" s="176"/>
      <c r="F158" s="256"/>
      <c r="G158" s="49"/>
      <c r="H158" s="49"/>
      <c r="I158" s="54"/>
      <c r="J158" s="49"/>
    </row>
    <row r="159" spans="2:10" ht="13.5">
      <c r="B159" s="22"/>
      <c r="C159" s="22"/>
      <c r="D159" s="49" t="s">
        <v>918</v>
      </c>
      <c r="E159" s="176"/>
      <c r="F159" s="256"/>
      <c r="G159" s="49"/>
      <c r="H159" s="49"/>
      <c r="I159" s="54"/>
      <c r="J159" s="49"/>
    </row>
    <row r="160" spans="2:10" ht="13.5">
      <c r="B160" s="22"/>
      <c r="C160" s="22"/>
      <c r="D160" s="49" t="s">
        <v>845</v>
      </c>
      <c r="E160" s="176"/>
      <c r="F160" s="256"/>
      <c r="G160" s="49"/>
      <c r="H160" s="49"/>
      <c r="I160" s="54"/>
      <c r="J160" s="49"/>
    </row>
    <row r="161" spans="2:10" ht="13.5">
      <c r="B161" s="22"/>
      <c r="C161" s="22"/>
      <c r="D161" s="49" t="s">
        <v>863</v>
      </c>
      <c r="E161" s="176"/>
      <c r="F161" s="256"/>
      <c r="G161" s="49"/>
      <c r="H161" s="49"/>
      <c r="I161" s="54"/>
      <c r="J161" s="49"/>
    </row>
    <row r="162" spans="2:10" ht="13.5">
      <c r="B162" s="22"/>
      <c r="C162" s="22"/>
      <c r="D162" s="49" t="s">
        <v>861</v>
      </c>
      <c r="E162" s="176"/>
      <c r="F162" s="256"/>
      <c r="G162" s="49"/>
      <c r="H162" s="49"/>
      <c r="I162" s="54"/>
      <c r="J162" s="49"/>
    </row>
    <row r="163" spans="2:10" ht="13.5">
      <c r="B163" s="22"/>
      <c r="C163" s="22"/>
      <c r="D163" s="49" t="s">
        <v>862</v>
      </c>
      <c r="E163" s="176"/>
      <c r="F163" s="256"/>
      <c r="G163" s="49"/>
      <c r="H163" s="49"/>
      <c r="I163" s="54"/>
      <c r="J163" s="49"/>
    </row>
    <row r="164" spans="2:10" ht="13.5">
      <c r="B164" s="24"/>
      <c r="C164" s="24"/>
      <c r="D164" s="50"/>
      <c r="E164" s="178"/>
      <c r="F164" s="342"/>
      <c r="G164" s="50"/>
      <c r="H164" s="50"/>
      <c r="I164" s="55"/>
      <c r="J164" s="50"/>
    </row>
    <row r="165" spans="2:10" ht="13.5">
      <c r="B165" s="30">
        <v>22</v>
      </c>
      <c r="C165" s="30" t="s">
        <v>919</v>
      </c>
      <c r="D165" s="48" t="s">
        <v>875</v>
      </c>
      <c r="E165" s="174"/>
      <c r="F165" s="255"/>
      <c r="G165" s="48"/>
      <c r="H165" s="48"/>
      <c r="I165" s="53"/>
      <c r="J165" s="48"/>
    </row>
    <row r="166" spans="2:10" ht="13.5">
      <c r="B166" s="22"/>
      <c r="C166" s="22"/>
      <c r="D166" s="49" t="s">
        <v>876</v>
      </c>
      <c r="E166" s="176"/>
      <c r="F166" s="256"/>
      <c r="G166" s="49"/>
      <c r="H166" s="49"/>
      <c r="I166" s="54"/>
      <c r="J166" s="49"/>
    </row>
    <row r="167" spans="2:10" ht="13.5">
      <c r="B167" s="22"/>
      <c r="C167" s="22"/>
      <c r="D167" s="49" t="s">
        <v>845</v>
      </c>
      <c r="E167" s="176"/>
      <c r="F167" s="256"/>
      <c r="G167" s="49"/>
      <c r="H167" s="49"/>
      <c r="I167" s="54"/>
      <c r="J167" s="49"/>
    </row>
    <row r="168" spans="2:10" ht="13.5">
      <c r="B168" s="24"/>
      <c r="C168" s="24"/>
      <c r="D168" s="50"/>
      <c r="E168" s="178"/>
      <c r="F168" s="342"/>
      <c r="G168" s="50"/>
      <c r="H168" s="50"/>
      <c r="I168" s="55"/>
      <c r="J168" s="50"/>
    </row>
    <row r="169" spans="2:10" ht="13.5">
      <c r="B169" s="30">
        <v>23</v>
      </c>
      <c r="C169" s="30" t="s">
        <v>920</v>
      </c>
      <c r="D169" s="48" t="s">
        <v>867</v>
      </c>
      <c r="E169" s="174"/>
      <c r="F169" s="255"/>
      <c r="G169" s="48"/>
      <c r="H169" s="48"/>
      <c r="I169" s="53"/>
      <c r="J169" s="48"/>
    </row>
    <row r="170" spans="2:10" ht="13.5">
      <c r="B170" s="22"/>
      <c r="C170" s="22"/>
      <c r="D170" s="49" t="s">
        <v>921</v>
      </c>
      <c r="E170" s="176"/>
      <c r="F170" s="256"/>
      <c r="G170" s="49"/>
      <c r="H170" s="49"/>
      <c r="I170" s="54"/>
      <c r="J170" s="49"/>
    </row>
    <row r="171" spans="2:10" ht="13.5">
      <c r="B171" s="24"/>
      <c r="C171" s="24"/>
      <c r="D171" s="50"/>
      <c r="E171" s="178"/>
      <c r="F171" s="342"/>
      <c r="G171" s="50"/>
      <c r="H171" s="50"/>
      <c r="I171" s="55"/>
      <c r="J171" s="50"/>
    </row>
    <row r="172" spans="2:10" ht="13.5">
      <c r="B172" s="30">
        <v>24</v>
      </c>
      <c r="C172" s="30" t="s">
        <v>922</v>
      </c>
      <c r="D172" s="48" t="s">
        <v>923</v>
      </c>
      <c r="E172" s="174"/>
      <c r="F172" s="255"/>
      <c r="G172" s="48"/>
      <c r="H172" s="48"/>
      <c r="I172" s="53"/>
      <c r="J172" s="48"/>
    </row>
    <row r="173" spans="2:10" ht="13.5">
      <c r="B173" s="22"/>
      <c r="C173" s="22"/>
      <c r="D173" s="49" t="s">
        <v>845</v>
      </c>
      <c r="E173" s="176"/>
      <c r="F173" s="256"/>
      <c r="G173" s="49"/>
      <c r="H173" s="49"/>
      <c r="I173" s="54"/>
      <c r="J173" s="49"/>
    </row>
    <row r="174" spans="2:10" ht="13.5">
      <c r="B174" s="22"/>
      <c r="C174" s="22"/>
      <c r="D174" s="49" t="s">
        <v>924</v>
      </c>
      <c r="E174" s="176"/>
      <c r="F174" s="256"/>
      <c r="G174" s="49"/>
      <c r="H174" s="49"/>
      <c r="I174" s="54"/>
      <c r="J174" s="49"/>
    </row>
    <row r="175" spans="2:10" ht="13.5">
      <c r="B175" s="24"/>
      <c r="C175" s="24"/>
      <c r="D175" s="50"/>
      <c r="E175" s="178"/>
      <c r="F175" s="342"/>
      <c r="G175" s="50"/>
      <c r="H175" s="50"/>
      <c r="I175" s="55"/>
      <c r="J175" s="50"/>
    </row>
    <row r="176" spans="2:10" ht="13.5">
      <c r="B176" s="30">
        <v>25</v>
      </c>
      <c r="C176" s="30" t="s">
        <v>925</v>
      </c>
      <c r="D176" s="48" t="s">
        <v>926</v>
      </c>
      <c r="E176" s="174"/>
      <c r="F176" s="255"/>
      <c r="G176" s="48"/>
      <c r="H176" s="48"/>
      <c r="I176" s="53"/>
      <c r="J176" s="48"/>
    </row>
    <row r="177" spans="2:10" ht="13.5">
      <c r="B177" s="22"/>
      <c r="C177" s="22"/>
      <c r="D177" s="49" t="s">
        <v>927</v>
      </c>
      <c r="E177" s="176"/>
      <c r="F177" s="256"/>
      <c r="G177" s="49"/>
      <c r="H177" s="49"/>
      <c r="I177" s="54"/>
      <c r="J177" s="49"/>
    </row>
    <row r="178" spans="2:10" ht="13.5">
      <c r="B178" s="24"/>
      <c r="C178" s="24"/>
      <c r="D178" s="50"/>
      <c r="E178" s="178"/>
      <c r="F178" s="342"/>
      <c r="G178" s="50"/>
      <c r="H178" s="50"/>
      <c r="I178" s="55"/>
      <c r="J178" s="50"/>
    </row>
    <row r="179" spans="2:10" ht="13.5">
      <c r="B179" s="30">
        <v>26</v>
      </c>
      <c r="C179" s="30" t="s">
        <v>928</v>
      </c>
      <c r="D179" s="48" t="s">
        <v>929</v>
      </c>
      <c r="E179" s="174"/>
      <c r="F179" s="255"/>
      <c r="G179" s="48"/>
      <c r="H179" s="48"/>
      <c r="I179" s="53"/>
      <c r="J179" s="48"/>
    </row>
    <row r="180" spans="2:10" ht="13.5">
      <c r="B180" s="22"/>
      <c r="C180" s="22"/>
      <c r="D180" s="49" t="s">
        <v>930</v>
      </c>
      <c r="E180" s="176"/>
      <c r="F180" s="256"/>
      <c r="G180" s="49"/>
      <c r="H180" s="49"/>
      <c r="I180" s="54"/>
      <c r="J180" s="49"/>
    </row>
    <row r="181" spans="2:10" ht="13.5">
      <c r="B181" s="22"/>
      <c r="C181" s="22"/>
      <c r="D181" s="49" t="s">
        <v>867</v>
      </c>
      <c r="E181" s="176"/>
      <c r="F181" s="256"/>
      <c r="G181" s="49"/>
      <c r="H181" s="49"/>
      <c r="I181" s="54"/>
      <c r="J181" s="49"/>
    </row>
    <row r="182" spans="2:10" ht="13.5">
      <c r="B182" s="22"/>
      <c r="C182" s="22"/>
      <c r="D182" s="49" t="s">
        <v>845</v>
      </c>
      <c r="E182" s="176"/>
      <c r="F182" s="256"/>
      <c r="G182" s="49"/>
      <c r="H182" s="49"/>
      <c r="I182" s="54"/>
      <c r="J182" s="49"/>
    </row>
    <row r="183" spans="2:10" ht="13.5">
      <c r="B183" s="24"/>
      <c r="C183" s="24"/>
      <c r="D183" s="50"/>
      <c r="E183" s="178"/>
      <c r="F183" s="342"/>
      <c r="G183" s="50"/>
      <c r="H183" s="50"/>
      <c r="I183" s="55"/>
      <c r="J183" s="50"/>
    </row>
    <row r="184" spans="2:10" ht="13.5">
      <c r="B184" s="30">
        <v>27</v>
      </c>
      <c r="C184" s="30" t="s">
        <v>931</v>
      </c>
      <c r="D184" s="48" t="s">
        <v>932</v>
      </c>
      <c r="E184" s="174"/>
      <c r="F184" s="255"/>
      <c r="G184" s="48"/>
      <c r="H184" s="48"/>
      <c r="I184" s="53"/>
      <c r="J184" s="48"/>
    </row>
    <row r="185" spans="2:10" ht="13.5">
      <c r="B185" s="22"/>
      <c r="C185" s="22"/>
      <c r="D185" s="49" t="s">
        <v>847</v>
      </c>
      <c r="E185" s="176"/>
      <c r="F185" s="256"/>
      <c r="G185" s="49"/>
      <c r="H185" s="49"/>
      <c r="I185" s="54"/>
      <c r="J185" s="49"/>
    </row>
    <row r="186" spans="2:10" ht="13.5">
      <c r="B186" s="22"/>
      <c r="C186" s="22"/>
      <c r="D186" s="49" t="s">
        <v>933</v>
      </c>
      <c r="E186" s="176"/>
      <c r="F186" s="256"/>
      <c r="G186" s="49"/>
      <c r="H186" s="49"/>
      <c r="I186" s="54"/>
      <c r="J186" s="49"/>
    </row>
    <row r="187" spans="2:10" ht="13.5">
      <c r="B187" s="22"/>
      <c r="C187" s="22"/>
      <c r="D187" s="49" t="s">
        <v>845</v>
      </c>
      <c r="E187" s="176"/>
      <c r="F187" s="256"/>
      <c r="G187" s="49"/>
      <c r="H187" s="49"/>
      <c r="I187" s="54"/>
      <c r="J187" s="49"/>
    </row>
    <row r="188" spans="2:10" ht="13.5">
      <c r="B188" s="24"/>
      <c r="C188" s="24"/>
      <c r="D188" s="50"/>
      <c r="E188" s="178"/>
      <c r="F188" s="342"/>
      <c r="G188" s="50"/>
      <c r="H188" s="50"/>
      <c r="I188" s="55"/>
      <c r="J188" s="50"/>
    </row>
    <row r="189" spans="2:10" ht="13.5">
      <c r="B189" s="30">
        <v>28</v>
      </c>
      <c r="C189" s="30" t="s">
        <v>934</v>
      </c>
      <c r="D189" s="48" t="s">
        <v>935</v>
      </c>
      <c r="E189" s="174"/>
      <c r="F189" s="255"/>
      <c r="G189" s="48"/>
      <c r="H189" s="48"/>
      <c r="I189" s="53"/>
      <c r="J189" s="48"/>
    </row>
    <row r="190" spans="2:10" ht="13.5">
      <c r="B190" s="22"/>
      <c r="C190" s="22"/>
      <c r="D190" s="49" t="s">
        <v>936</v>
      </c>
      <c r="E190" s="176"/>
      <c r="F190" s="256"/>
      <c r="G190" s="49"/>
      <c r="H190" s="49"/>
      <c r="I190" s="54"/>
      <c r="J190" s="49"/>
    </row>
    <row r="191" spans="2:10" ht="13.5">
      <c r="B191" s="22"/>
      <c r="C191" s="22"/>
      <c r="D191" s="49" t="s">
        <v>845</v>
      </c>
      <c r="E191" s="176"/>
      <c r="F191" s="256"/>
      <c r="G191" s="49"/>
      <c r="H191" s="49"/>
      <c r="I191" s="54"/>
      <c r="J191" s="49"/>
    </row>
    <row r="192" spans="2:10" ht="13.5">
      <c r="B192" s="24"/>
      <c r="C192" s="24"/>
      <c r="D192" s="50"/>
      <c r="E192" s="178"/>
      <c r="F192" s="342"/>
      <c r="G192" s="50"/>
      <c r="H192" s="50"/>
      <c r="I192" s="55"/>
      <c r="J192" s="50"/>
    </row>
    <row r="193" spans="2:10" ht="13.5">
      <c r="H193" s="330" t="s">
        <v>705</v>
      </c>
      <c r="I193" s="35"/>
    </row>
    <row r="195" spans="2:10" ht="14.25">
      <c r="B195" s="64" t="s">
        <v>937</v>
      </c>
    </row>
    <row r="196" spans="2:10">
      <c r="B196" s="651" t="s">
        <v>839</v>
      </c>
      <c r="C196" s="651"/>
      <c r="D196" s="651" t="s">
        <v>840</v>
      </c>
      <c r="E196" s="651" t="s">
        <v>643</v>
      </c>
      <c r="F196" s="651"/>
      <c r="G196" s="651"/>
      <c r="H196" s="651"/>
      <c r="I196" s="651"/>
      <c r="J196" s="651"/>
    </row>
    <row r="197" spans="2:10">
      <c r="B197" s="651"/>
      <c r="C197" s="651"/>
      <c r="D197" s="651"/>
      <c r="E197" s="285" t="s">
        <v>240</v>
      </c>
      <c r="F197" s="287" t="s">
        <v>278</v>
      </c>
      <c r="G197" s="330" t="s">
        <v>646</v>
      </c>
      <c r="H197" s="330" t="s">
        <v>647</v>
      </c>
      <c r="I197" s="330" t="s">
        <v>644</v>
      </c>
      <c r="J197" s="330" t="s">
        <v>209</v>
      </c>
    </row>
    <row r="198" spans="2:10" ht="13.5">
      <c r="B198" s="30">
        <v>1</v>
      </c>
      <c r="C198" s="30" t="s">
        <v>842</v>
      </c>
      <c r="D198" s="48" t="s">
        <v>841</v>
      </c>
      <c r="E198" s="174"/>
      <c r="F198" s="255"/>
      <c r="G198" s="48"/>
      <c r="H198" s="48"/>
      <c r="I198" s="53"/>
      <c r="J198" s="48"/>
    </row>
    <row r="199" spans="2:10" ht="13.5">
      <c r="B199" s="22"/>
      <c r="C199" s="22"/>
      <c r="D199" s="49" t="s">
        <v>843</v>
      </c>
      <c r="E199" s="176"/>
      <c r="F199" s="256"/>
      <c r="G199" s="49"/>
      <c r="H199" s="49"/>
      <c r="I199" s="54"/>
      <c r="J199" s="49"/>
    </row>
    <row r="200" spans="2:10" ht="13.5">
      <c r="B200" s="22"/>
      <c r="C200" s="22"/>
      <c r="D200" s="49" t="s">
        <v>844</v>
      </c>
      <c r="E200" s="176"/>
      <c r="F200" s="256"/>
      <c r="G200" s="49"/>
      <c r="H200" s="49"/>
      <c r="I200" s="54"/>
      <c r="J200" s="49"/>
    </row>
    <row r="201" spans="2:10" ht="13.5">
      <c r="B201" s="22"/>
      <c r="C201" s="22"/>
      <c r="D201" s="49" t="s">
        <v>845</v>
      </c>
      <c r="E201" s="176"/>
      <c r="F201" s="256"/>
      <c r="G201" s="49"/>
      <c r="H201" s="49"/>
      <c r="I201" s="54"/>
      <c r="J201" s="49"/>
    </row>
    <row r="202" spans="2:10" ht="13.5">
      <c r="B202" s="24"/>
      <c r="C202" s="24"/>
      <c r="D202" s="50"/>
      <c r="E202" s="178"/>
      <c r="F202" s="342"/>
      <c r="G202" s="50"/>
      <c r="H202" s="50"/>
      <c r="I202" s="55"/>
      <c r="J202" s="50"/>
    </row>
    <row r="203" spans="2:10" ht="13.5">
      <c r="B203" s="30">
        <v>2</v>
      </c>
      <c r="C203" s="30" t="s">
        <v>846</v>
      </c>
      <c r="D203" s="48" t="s">
        <v>847</v>
      </c>
      <c r="E203" s="174"/>
      <c r="F203" s="255"/>
      <c r="G203" s="48"/>
      <c r="H203" s="48"/>
      <c r="I203" s="53"/>
      <c r="J203" s="48"/>
    </row>
    <row r="204" spans="2:10" ht="13.5">
      <c r="B204" s="22"/>
      <c r="C204" s="22"/>
      <c r="D204" s="49" t="s">
        <v>849</v>
      </c>
      <c r="E204" s="176"/>
      <c r="F204" s="256"/>
      <c r="G204" s="49"/>
      <c r="H204" s="49"/>
      <c r="I204" s="54"/>
      <c r="J204" s="49"/>
    </row>
    <row r="205" spans="2:10" ht="13.5">
      <c r="B205" s="22"/>
      <c r="C205" s="22"/>
      <c r="D205" s="49" t="s">
        <v>850</v>
      </c>
      <c r="E205" s="176"/>
      <c r="F205" s="256"/>
      <c r="G205" s="49"/>
      <c r="H205" s="49"/>
      <c r="I205" s="54"/>
      <c r="J205" s="49"/>
    </row>
    <row r="206" spans="2:10" ht="13.5">
      <c r="B206" s="22"/>
      <c r="C206" s="22"/>
      <c r="D206" s="49" t="s">
        <v>851</v>
      </c>
      <c r="E206" s="176"/>
      <c r="F206" s="256"/>
      <c r="G206" s="49"/>
      <c r="H206" s="49"/>
      <c r="I206" s="54"/>
      <c r="J206" s="49"/>
    </row>
    <row r="207" spans="2:10" ht="13.5">
      <c r="B207" s="22"/>
      <c r="C207" s="22"/>
      <c r="D207" s="49" t="s">
        <v>852</v>
      </c>
      <c r="E207" s="176"/>
      <c r="F207" s="256"/>
      <c r="G207" s="49"/>
      <c r="H207" s="49"/>
      <c r="I207" s="54"/>
      <c r="J207" s="49"/>
    </row>
    <row r="208" spans="2:10" ht="13.5">
      <c r="B208" s="22"/>
      <c r="C208" s="22"/>
      <c r="D208" s="49" t="s">
        <v>845</v>
      </c>
      <c r="E208" s="176"/>
      <c r="F208" s="256"/>
      <c r="G208" s="49"/>
      <c r="H208" s="49"/>
      <c r="I208" s="54"/>
      <c r="J208" s="49"/>
    </row>
    <row r="209" spans="2:10" ht="13.5">
      <c r="B209" s="22"/>
      <c r="C209" s="22"/>
      <c r="D209" s="49" t="s">
        <v>853</v>
      </c>
      <c r="E209" s="176"/>
      <c r="F209" s="256"/>
      <c r="G209" s="49"/>
      <c r="H209" s="49"/>
      <c r="I209" s="54"/>
      <c r="J209" s="49"/>
    </row>
    <row r="210" spans="2:10" ht="13.5">
      <c r="B210" s="24"/>
      <c r="C210" s="24"/>
      <c r="D210" s="50"/>
      <c r="E210" s="178"/>
      <c r="F210" s="342"/>
      <c r="G210" s="50"/>
      <c r="H210" s="50"/>
      <c r="I210" s="55"/>
      <c r="J210" s="50"/>
    </row>
    <row r="211" spans="2:10" ht="13.5">
      <c r="B211" s="30">
        <v>3</v>
      </c>
      <c r="C211" s="30" t="s">
        <v>858</v>
      </c>
      <c r="D211" s="48" t="s">
        <v>859</v>
      </c>
      <c r="E211" s="174"/>
      <c r="F211" s="255"/>
      <c r="G211" s="48"/>
      <c r="H211" s="48"/>
      <c r="I211" s="53"/>
      <c r="J211" s="48"/>
    </row>
    <row r="212" spans="2:10" ht="13.5">
      <c r="B212" s="22"/>
      <c r="C212" s="22"/>
      <c r="D212" s="49" t="s">
        <v>860</v>
      </c>
      <c r="E212" s="176"/>
      <c r="F212" s="256"/>
      <c r="G212" s="49"/>
      <c r="H212" s="49"/>
      <c r="I212" s="54"/>
      <c r="J212" s="49"/>
    </row>
    <row r="213" spans="2:10" ht="13.5">
      <c r="B213" s="22"/>
      <c r="C213" s="22"/>
      <c r="D213" s="49" t="s">
        <v>861</v>
      </c>
      <c r="E213" s="176"/>
      <c r="F213" s="256"/>
      <c r="G213" s="49"/>
      <c r="H213" s="49"/>
      <c r="I213" s="54"/>
      <c r="J213" s="49"/>
    </row>
    <row r="214" spans="2:10" ht="13.5">
      <c r="B214" s="22"/>
      <c r="C214" s="22"/>
      <c r="D214" s="49" t="s">
        <v>845</v>
      </c>
      <c r="E214" s="176"/>
      <c r="F214" s="256"/>
      <c r="G214" s="49"/>
      <c r="H214" s="49"/>
      <c r="I214" s="54"/>
      <c r="J214" s="49"/>
    </row>
    <row r="215" spans="2:10" ht="13.5">
      <c r="B215" s="22"/>
      <c r="C215" s="22"/>
      <c r="D215" s="49" t="s">
        <v>862</v>
      </c>
      <c r="E215" s="176"/>
      <c r="F215" s="256"/>
      <c r="G215" s="49"/>
      <c r="H215" s="49"/>
      <c r="I215" s="54"/>
      <c r="J215" s="49"/>
    </row>
    <row r="216" spans="2:10" ht="13.5">
      <c r="B216" s="22"/>
      <c r="C216" s="22"/>
      <c r="D216" s="49" t="s">
        <v>863</v>
      </c>
      <c r="E216" s="176"/>
      <c r="F216" s="256"/>
      <c r="G216" s="49"/>
      <c r="H216" s="49"/>
      <c r="I216" s="54"/>
      <c r="J216" s="49"/>
    </row>
    <row r="217" spans="2:10" ht="13.5">
      <c r="B217" s="24"/>
      <c r="C217" s="24"/>
      <c r="D217" s="50"/>
      <c r="E217" s="178"/>
      <c r="F217" s="342"/>
      <c r="G217" s="50"/>
      <c r="H217" s="50"/>
      <c r="I217" s="55"/>
      <c r="J217" s="50"/>
    </row>
    <row r="218" spans="2:10" ht="13.5">
      <c r="B218" s="30">
        <v>4</v>
      </c>
      <c r="C218" s="30" t="s">
        <v>865</v>
      </c>
      <c r="D218" s="48" t="s">
        <v>856</v>
      </c>
      <c r="E218" s="174"/>
      <c r="F218" s="255"/>
      <c r="G218" s="48"/>
      <c r="H218" s="48"/>
      <c r="I218" s="53"/>
      <c r="J218" s="48"/>
    </row>
    <row r="219" spans="2:10" ht="13.5">
      <c r="B219" s="22"/>
      <c r="C219" s="22"/>
      <c r="D219" s="49" t="s">
        <v>866</v>
      </c>
      <c r="E219" s="176"/>
      <c r="F219" s="256"/>
      <c r="G219" s="49"/>
      <c r="H219" s="49"/>
      <c r="I219" s="54"/>
      <c r="J219" s="49"/>
    </row>
    <row r="220" spans="2:10" ht="13.5">
      <c r="B220" s="22"/>
      <c r="C220" s="22"/>
      <c r="D220" s="49" t="s">
        <v>867</v>
      </c>
      <c r="E220" s="176"/>
      <c r="F220" s="256"/>
      <c r="G220" s="49"/>
      <c r="H220" s="49"/>
      <c r="I220" s="54"/>
      <c r="J220" s="49"/>
    </row>
    <row r="221" spans="2:10" ht="13.5">
      <c r="B221" s="22"/>
      <c r="C221" s="22"/>
      <c r="D221" s="49" t="s">
        <v>868</v>
      </c>
      <c r="E221" s="176"/>
      <c r="F221" s="256"/>
      <c r="G221" s="49"/>
      <c r="H221" s="49"/>
      <c r="I221" s="54"/>
      <c r="J221" s="49"/>
    </row>
    <row r="222" spans="2:10" ht="13.5">
      <c r="B222" s="22"/>
      <c r="C222" s="22"/>
      <c r="D222" s="49" t="s">
        <v>869</v>
      </c>
      <c r="E222" s="176"/>
      <c r="F222" s="256"/>
      <c r="G222" s="49"/>
      <c r="H222" s="49"/>
      <c r="I222" s="54"/>
      <c r="J222" s="49"/>
    </row>
    <row r="223" spans="2:10" ht="13.5">
      <c r="B223" s="22"/>
      <c r="C223" s="22"/>
      <c r="D223" s="49" t="s">
        <v>870</v>
      </c>
      <c r="E223" s="176"/>
      <c r="F223" s="256"/>
      <c r="G223" s="49"/>
      <c r="H223" s="49"/>
      <c r="I223" s="54"/>
      <c r="J223" s="49"/>
    </row>
    <row r="224" spans="2:10" ht="13.5">
      <c r="B224" s="22"/>
      <c r="C224" s="22"/>
      <c r="D224" s="49" t="s">
        <v>871</v>
      </c>
      <c r="E224" s="176"/>
      <c r="F224" s="256"/>
      <c r="G224" s="49"/>
      <c r="H224" s="49"/>
      <c r="I224" s="54"/>
      <c r="J224" s="49"/>
    </row>
    <row r="225" spans="2:10" ht="13.5">
      <c r="B225" s="22"/>
      <c r="C225" s="22"/>
      <c r="D225" s="49" t="s">
        <v>872</v>
      </c>
      <c r="E225" s="176"/>
      <c r="F225" s="256"/>
      <c r="G225" s="49"/>
      <c r="H225" s="49"/>
      <c r="I225" s="54"/>
      <c r="J225" s="49"/>
    </row>
    <row r="226" spans="2:10" ht="13.5">
      <c r="B226" s="22"/>
      <c r="C226" s="22"/>
      <c r="D226" s="49" t="s">
        <v>873</v>
      </c>
      <c r="E226" s="176"/>
      <c r="F226" s="256"/>
      <c r="G226" s="49"/>
      <c r="H226" s="49"/>
      <c r="I226" s="54"/>
      <c r="J226" s="49"/>
    </row>
    <row r="227" spans="2:10" ht="13.5">
      <c r="B227" s="24"/>
      <c r="C227" s="24"/>
      <c r="D227" s="50"/>
      <c r="E227" s="178"/>
      <c r="F227" s="342"/>
      <c r="G227" s="50"/>
      <c r="H227" s="50"/>
      <c r="I227" s="55"/>
      <c r="J227" s="50"/>
    </row>
    <row r="228" spans="2:10" ht="13.5">
      <c r="B228" s="30">
        <v>5</v>
      </c>
      <c r="C228" s="30" t="s">
        <v>874</v>
      </c>
      <c r="D228" s="48" t="s">
        <v>875</v>
      </c>
      <c r="E228" s="174"/>
      <c r="F228" s="255"/>
      <c r="G228" s="48"/>
      <c r="H228" s="48"/>
      <c r="I228" s="53"/>
      <c r="J228" s="48"/>
    </row>
    <row r="229" spans="2:10" ht="13.5">
      <c r="B229" s="22"/>
      <c r="C229" s="22"/>
      <c r="D229" s="49" t="s">
        <v>876</v>
      </c>
      <c r="E229" s="176"/>
      <c r="F229" s="256"/>
      <c r="G229" s="49"/>
      <c r="H229" s="49"/>
      <c r="I229" s="54"/>
      <c r="J229" s="49"/>
    </row>
    <row r="230" spans="2:10" ht="13.5">
      <c r="B230" s="22"/>
      <c r="C230" s="22"/>
      <c r="D230" s="49" t="s">
        <v>845</v>
      </c>
      <c r="E230" s="176"/>
      <c r="F230" s="256"/>
      <c r="G230" s="49"/>
      <c r="H230" s="49"/>
      <c r="I230" s="54"/>
      <c r="J230" s="49"/>
    </row>
    <row r="231" spans="2:10" ht="13.5">
      <c r="B231" s="24"/>
      <c r="C231" s="24"/>
      <c r="D231" s="50"/>
      <c r="E231" s="178"/>
      <c r="F231" s="342"/>
      <c r="G231" s="50"/>
      <c r="H231" s="50"/>
      <c r="I231" s="55"/>
      <c r="J231" s="50"/>
    </row>
    <row r="232" spans="2:10" ht="13.5">
      <c r="B232" s="30">
        <v>6</v>
      </c>
      <c r="C232" s="30" t="s">
        <v>877</v>
      </c>
      <c r="D232" s="48" t="s">
        <v>867</v>
      </c>
      <c r="E232" s="174"/>
      <c r="F232" s="255"/>
      <c r="G232" s="48"/>
      <c r="H232" s="48"/>
      <c r="I232" s="53"/>
      <c r="J232" s="48"/>
    </row>
    <row r="233" spans="2:10" ht="13.5">
      <c r="B233" s="22"/>
      <c r="C233" s="22"/>
      <c r="D233" s="49" t="s">
        <v>878</v>
      </c>
      <c r="E233" s="176"/>
      <c r="F233" s="256"/>
      <c r="G233" s="49"/>
      <c r="H233" s="49"/>
      <c r="I233" s="54"/>
      <c r="J233" s="49"/>
    </row>
    <row r="234" spans="2:10" ht="13.5">
      <c r="B234" s="22"/>
      <c r="C234" s="22"/>
      <c r="D234" s="49" t="s">
        <v>879</v>
      </c>
      <c r="E234" s="176"/>
      <c r="F234" s="256"/>
      <c r="G234" s="49"/>
      <c r="H234" s="49"/>
      <c r="I234" s="54"/>
      <c r="J234" s="49"/>
    </row>
    <row r="235" spans="2:10" ht="13.5">
      <c r="B235" s="22"/>
      <c r="C235" s="22"/>
      <c r="D235" s="49" t="s">
        <v>873</v>
      </c>
      <c r="E235" s="176"/>
      <c r="F235" s="256"/>
      <c r="G235" s="49"/>
      <c r="H235" s="49"/>
      <c r="I235" s="54"/>
      <c r="J235" s="49"/>
    </row>
    <row r="236" spans="2:10" ht="13.5">
      <c r="B236" s="22"/>
      <c r="C236" s="22"/>
      <c r="D236" s="49" t="s">
        <v>880</v>
      </c>
      <c r="E236" s="176"/>
      <c r="F236" s="256"/>
      <c r="G236" s="49"/>
      <c r="H236" s="49"/>
      <c r="I236" s="54"/>
      <c r="J236" s="49"/>
    </row>
    <row r="237" spans="2:10" ht="13.5">
      <c r="B237" s="22"/>
      <c r="C237" s="22"/>
      <c r="D237" s="49" t="s">
        <v>881</v>
      </c>
      <c r="E237" s="176"/>
      <c r="F237" s="256"/>
      <c r="G237" s="49"/>
      <c r="H237" s="49"/>
      <c r="I237" s="54"/>
      <c r="J237" s="49"/>
    </row>
    <row r="238" spans="2:10" ht="13.5">
      <c r="B238" s="24"/>
      <c r="C238" s="24"/>
      <c r="D238" s="50"/>
      <c r="E238" s="178"/>
      <c r="F238" s="342"/>
      <c r="G238" s="50"/>
      <c r="H238" s="50"/>
      <c r="I238" s="55"/>
      <c r="J238" s="50"/>
    </row>
    <row r="239" spans="2:10" ht="13.5">
      <c r="B239" s="30">
        <v>7</v>
      </c>
      <c r="C239" s="30" t="s">
        <v>882</v>
      </c>
      <c r="D239" s="48" t="s">
        <v>867</v>
      </c>
      <c r="E239" s="174"/>
      <c r="F239" s="255"/>
      <c r="G239" s="48"/>
      <c r="H239" s="48"/>
      <c r="I239" s="53"/>
      <c r="J239" s="48"/>
    </row>
    <row r="240" spans="2:10" ht="13.5">
      <c r="B240" s="22"/>
      <c r="C240" s="22"/>
      <c r="D240" s="49" t="s">
        <v>883</v>
      </c>
      <c r="E240" s="176"/>
      <c r="F240" s="256"/>
      <c r="G240" s="49"/>
      <c r="H240" s="49"/>
      <c r="I240" s="54"/>
      <c r="J240" s="49"/>
    </row>
    <row r="241" spans="2:10" ht="13.5">
      <c r="B241" s="22"/>
      <c r="C241" s="22"/>
      <c r="D241" s="49" t="s">
        <v>884</v>
      </c>
      <c r="E241" s="176"/>
      <c r="F241" s="256"/>
      <c r="G241" s="49"/>
      <c r="H241" s="49"/>
      <c r="I241" s="54"/>
      <c r="J241" s="49"/>
    </row>
    <row r="242" spans="2:10" ht="13.5">
      <c r="B242" s="24"/>
      <c r="C242" s="24"/>
      <c r="D242" s="50"/>
      <c r="E242" s="178"/>
      <c r="F242" s="342"/>
      <c r="G242" s="50"/>
      <c r="H242" s="50"/>
      <c r="I242" s="55"/>
      <c r="J242" s="50"/>
    </row>
    <row r="243" spans="2:10" ht="13.5">
      <c r="B243" s="30">
        <v>8</v>
      </c>
      <c r="C243" s="30" t="s">
        <v>886</v>
      </c>
      <c r="D243" s="48" t="s">
        <v>866</v>
      </c>
      <c r="E243" s="174"/>
      <c r="F243" s="255"/>
      <c r="G243" s="48"/>
      <c r="H243" s="48"/>
      <c r="I243" s="53"/>
      <c r="J243" s="48"/>
    </row>
    <row r="244" spans="2:10" ht="13.5">
      <c r="B244" s="24"/>
      <c r="C244" s="24"/>
      <c r="D244" s="50"/>
      <c r="E244" s="178"/>
      <c r="F244" s="342"/>
      <c r="G244" s="50"/>
      <c r="H244" s="50"/>
      <c r="I244" s="55"/>
      <c r="J244" s="50"/>
    </row>
    <row r="245" spans="2:10" ht="13.5">
      <c r="B245" s="30">
        <v>9</v>
      </c>
      <c r="C245" s="30" t="s">
        <v>887</v>
      </c>
      <c r="D245" s="48" t="s">
        <v>878</v>
      </c>
      <c r="E245" s="174"/>
      <c r="F245" s="255"/>
      <c r="G245" s="48"/>
      <c r="H245" s="48"/>
      <c r="I245" s="53"/>
      <c r="J245" s="48"/>
    </row>
    <row r="246" spans="2:10" ht="13.5">
      <c r="B246" s="22"/>
      <c r="C246" s="22"/>
      <c r="D246" s="49" t="s">
        <v>879</v>
      </c>
      <c r="E246" s="176"/>
      <c r="F246" s="256"/>
      <c r="G246" s="49"/>
      <c r="H246" s="49"/>
      <c r="I246" s="54"/>
      <c r="J246" s="49"/>
    </row>
    <row r="247" spans="2:10" ht="13.5">
      <c r="B247" s="22"/>
      <c r="C247" s="22"/>
      <c r="D247" s="49" t="s">
        <v>888</v>
      </c>
      <c r="E247" s="176"/>
      <c r="F247" s="256"/>
      <c r="G247" s="49"/>
      <c r="H247" s="49"/>
      <c r="I247" s="54"/>
      <c r="J247" s="49"/>
    </row>
    <row r="248" spans="2:10" ht="13.5">
      <c r="B248" s="24"/>
      <c r="C248" s="24"/>
      <c r="D248" s="50"/>
      <c r="E248" s="178"/>
      <c r="F248" s="342"/>
      <c r="G248" s="50"/>
      <c r="H248" s="50"/>
      <c r="I248" s="55"/>
      <c r="J248" s="50"/>
    </row>
    <row r="249" spans="2:10" ht="13.5">
      <c r="B249" s="30">
        <v>10</v>
      </c>
      <c r="C249" s="30" t="s">
        <v>938</v>
      </c>
      <c r="D249" s="48" t="s">
        <v>866</v>
      </c>
      <c r="E249" s="174"/>
      <c r="F249" s="255"/>
      <c r="G249" s="48"/>
      <c r="H249" s="48"/>
      <c r="I249" s="53"/>
      <c r="J249" s="48"/>
    </row>
    <row r="250" spans="2:10" ht="13.5">
      <c r="B250" s="22"/>
      <c r="C250" s="22"/>
      <c r="D250" s="49" t="s">
        <v>867</v>
      </c>
      <c r="E250" s="176"/>
      <c r="F250" s="256"/>
      <c r="G250" s="49"/>
      <c r="H250" s="49"/>
      <c r="I250" s="54"/>
      <c r="J250" s="49"/>
    </row>
    <row r="251" spans="2:10" ht="13.5">
      <c r="B251" s="24"/>
      <c r="C251" s="24"/>
      <c r="D251" s="50"/>
      <c r="E251" s="178"/>
      <c r="F251" s="342"/>
      <c r="G251" s="50"/>
      <c r="H251" s="50"/>
      <c r="I251" s="55"/>
      <c r="J251" s="50"/>
    </row>
    <row r="252" spans="2:10" ht="13.5">
      <c r="B252" s="30">
        <v>11</v>
      </c>
      <c r="C252" s="30" t="s">
        <v>939</v>
      </c>
      <c r="D252" s="48" t="s">
        <v>766</v>
      </c>
      <c r="E252" s="174"/>
      <c r="F252" s="255"/>
      <c r="G252" s="48"/>
      <c r="H252" s="48"/>
      <c r="I252" s="53"/>
      <c r="J252" s="48"/>
    </row>
    <row r="253" spans="2:10" ht="13.5">
      <c r="B253" s="22"/>
      <c r="C253" s="22"/>
      <c r="D253" s="49" t="s">
        <v>893</v>
      </c>
      <c r="E253" s="176"/>
      <c r="F253" s="256"/>
      <c r="G253" s="49"/>
      <c r="H253" s="49"/>
      <c r="I253" s="54"/>
      <c r="J253" s="49"/>
    </row>
    <row r="254" spans="2:10" ht="13.5">
      <c r="B254" s="22"/>
      <c r="C254" s="22"/>
      <c r="D254" s="49" t="s">
        <v>894</v>
      </c>
      <c r="E254" s="176"/>
      <c r="F254" s="256"/>
      <c r="G254" s="49"/>
      <c r="H254" s="49"/>
      <c r="I254" s="54"/>
      <c r="J254" s="49"/>
    </row>
    <row r="255" spans="2:10" ht="13.5">
      <c r="B255" s="22"/>
      <c r="C255" s="22"/>
      <c r="D255" s="49" t="s">
        <v>856</v>
      </c>
      <c r="E255" s="176"/>
      <c r="F255" s="256"/>
      <c r="G255" s="49"/>
      <c r="H255" s="49"/>
      <c r="I255" s="54"/>
      <c r="J255" s="49"/>
    </row>
    <row r="256" spans="2:10" ht="13.5">
      <c r="B256" s="22"/>
      <c r="C256" s="22"/>
      <c r="D256" s="49" t="s">
        <v>862</v>
      </c>
      <c r="E256" s="176"/>
      <c r="F256" s="256"/>
      <c r="G256" s="49"/>
      <c r="H256" s="49"/>
      <c r="I256" s="54"/>
      <c r="J256" s="49"/>
    </row>
    <row r="257" spans="2:10" ht="13.5">
      <c r="B257" s="22"/>
      <c r="C257" s="22"/>
      <c r="D257" s="49" t="s">
        <v>895</v>
      </c>
      <c r="E257" s="176"/>
      <c r="F257" s="256"/>
      <c r="G257" s="49"/>
      <c r="H257" s="49"/>
      <c r="I257" s="54"/>
      <c r="J257" s="49"/>
    </row>
    <row r="258" spans="2:10" ht="13.5">
      <c r="B258" s="22"/>
      <c r="C258" s="22"/>
      <c r="D258" s="49" t="s">
        <v>845</v>
      </c>
      <c r="E258" s="176"/>
      <c r="F258" s="256"/>
      <c r="G258" s="49"/>
      <c r="H258" s="49"/>
      <c r="I258" s="54"/>
      <c r="J258" s="49"/>
    </row>
    <row r="259" spans="2:10" ht="13.5">
      <c r="B259" s="22"/>
      <c r="C259" s="22"/>
      <c r="D259" s="49" t="s">
        <v>863</v>
      </c>
      <c r="E259" s="176"/>
      <c r="F259" s="256"/>
      <c r="G259" s="49"/>
      <c r="H259" s="49"/>
      <c r="I259" s="54"/>
      <c r="J259" s="49"/>
    </row>
    <row r="260" spans="2:10" ht="13.5">
      <c r="B260" s="22"/>
      <c r="C260" s="22"/>
      <c r="D260" s="49" t="s">
        <v>896</v>
      </c>
      <c r="E260" s="176"/>
      <c r="F260" s="256"/>
      <c r="G260" s="49"/>
      <c r="H260" s="49"/>
      <c r="I260" s="54"/>
      <c r="J260" s="49"/>
    </row>
    <row r="261" spans="2:10" ht="13.5">
      <c r="B261" s="22"/>
      <c r="C261" s="22"/>
      <c r="D261" s="49" t="s">
        <v>897</v>
      </c>
      <c r="E261" s="176"/>
      <c r="F261" s="256"/>
      <c r="G261" s="49"/>
      <c r="H261" s="49"/>
      <c r="I261" s="54"/>
      <c r="J261" s="49"/>
    </row>
    <row r="262" spans="2:10" ht="13.5">
      <c r="B262" s="22"/>
      <c r="C262" s="22"/>
      <c r="D262" s="49" t="s">
        <v>898</v>
      </c>
      <c r="E262" s="176"/>
      <c r="F262" s="256"/>
      <c r="G262" s="49"/>
      <c r="H262" s="49"/>
      <c r="I262" s="54"/>
      <c r="J262" s="49"/>
    </row>
    <row r="263" spans="2:10" ht="13.5">
      <c r="B263" s="22"/>
      <c r="C263" s="22"/>
      <c r="D263" s="49" t="s">
        <v>884</v>
      </c>
      <c r="E263" s="176"/>
      <c r="F263" s="256"/>
      <c r="G263" s="49"/>
      <c r="H263" s="49"/>
      <c r="I263" s="54"/>
      <c r="J263" s="49"/>
    </row>
    <row r="264" spans="2:10" ht="13.5">
      <c r="B264" s="22"/>
      <c r="C264" s="22"/>
      <c r="D264" s="49" t="s">
        <v>899</v>
      </c>
      <c r="E264" s="176"/>
      <c r="F264" s="256"/>
      <c r="G264" s="49"/>
      <c r="H264" s="49"/>
      <c r="I264" s="54"/>
      <c r="J264" s="49"/>
    </row>
    <row r="265" spans="2:10" ht="13.5">
      <c r="B265" s="22"/>
      <c r="C265" s="22"/>
      <c r="D265" s="49" t="s">
        <v>900</v>
      </c>
      <c r="E265" s="176"/>
      <c r="F265" s="256"/>
      <c r="G265" s="49"/>
      <c r="H265" s="49"/>
      <c r="I265" s="54"/>
      <c r="J265" s="49"/>
    </row>
    <row r="266" spans="2:10" ht="13.5">
      <c r="B266" s="22"/>
      <c r="C266" s="22"/>
      <c r="D266" s="49" t="s">
        <v>901</v>
      </c>
      <c r="E266" s="176"/>
      <c r="F266" s="256"/>
      <c r="G266" s="49"/>
      <c r="H266" s="49"/>
      <c r="I266" s="54"/>
      <c r="J266" s="49"/>
    </row>
    <row r="267" spans="2:10" ht="13.5">
      <c r="B267" s="22"/>
      <c r="C267" s="22"/>
      <c r="D267" s="49" t="s">
        <v>902</v>
      </c>
      <c r="E267" s="176"/>
      <c r="F267" s="256"/>
      <c r="G267" s="49"/>
      <c r="H267" s="49"/>
      <c r="I267" s="54"/>
      <c r="J267" s="49"/>
    </row>
    <row r="268" spans="2:10" ht="13.5">
      <c r="B268" s="22"/>
      <c r="C268" s="22"/>
      <c r="D268" s="49" t="s">
        <v>903</v>
      </c>
      <c r="E268" s="176"/>
      <c r="F268" s="256"/>
      <c r="G268" s="49"/>
      <c r="H268" s="49"/>
      <c r="I268" s="54"/>
      <c r="J268" s="49"/>
    </row>
    <row r="269" spans="2:10" ht="13.5">
      <c r="B269" s="22"/>
      <c r="C269" s="22"/>
      <c r="D269" s="49" t="s">
        <v>904</v>
      </c>
      <c r="E269" s="176"/>
      <c r="F269" s="256"/>
      <c r="G269" s="49"/>
      <c r="H269" s="49"/>
      <c r="I269" s="54"/>
      <c r="J269" s="49"/>
    </row>
    <row r="270" spans="2:10" ht="13.5">
      <c r="B270" s="22"/>
      <c r="C270" s="22"/>
      <c r="D270" s="49" t="s">
        <v>905</v>
      </c>
      <c r="E270" s="176"/>
      <c r="F270" s="256"/>
      <c r="G270" s="49"/>
      <c r="H270" s="49"/>
      <c r="I270" s="54"/>
      <c r="J270" s="49"/>
    </row>
    <row r="271" spans="2:10" ht="13.5">
      <c r="B271" s="24"/>
      <c r="C271" s="24"/>
      <c r="D271" s="50"/>
      <c r="E271" s="178"/>
      <c r="F271" s="342"/>
      <c r="G271" s="50"/>
      <c r="H271" s="50"/>
      <c r="I271" s="55"/>
      <c r="J271" s="50"/>
    </row>
    <row r="272" spans="2:10" ht="13.5">
      <c r="B272" s="30">
        <v>12</v>
      </c>
      <c r="C272" s="30" t="s">
        <v>906</v>
      </c>
      <c r="D272" s="48" t="s">
        <v>766</v>
      </c>
      <c r="E272" s="174"/>
      <c r="F272" s="255"/>
      <c r="G272" s="48"/>
      <c r="H272" s="48"/>
      <c r="I272" s="53"/>
      <c r="J272" s="48"/>
    </row>
    <row r="273" spans="2:10" ht="13.5">
      <c r="B273" s="22"/>
      <c r="C273" s="22"/>
      <c r="D273" s="49" t="s">
        <v>859</v>
      </c>
      <c r="E273" s="176"/>
      <c r="F273" s="256"/>
      <c r="G273" s="49"/>
      <c r="H273" s="49"/>
      <c r="I273" s="54"/>
      <c r="J273" s="49"/>
    </row>
    <row r="274" spans="2:10" ht="13.5">
      <c r="B274" s="22"/>
      <c r="C274" s="22"/>
      <c r="D274" s="49" t="s">
        <v>860</v>
      </c>
      <c r="E274" s="176"/>
      <c r="F274" s="256"/>
      <c r="G274" s="49"/>
      <c r="H274" s="49"/>
      <c r="I274" s="54"/>
      <c r="J274" s="49"/>
    </row>
    <row r="275" spans="2:10" ht="13.5">
      <c r="B275" s="22"/>
      <c r="C275" s="22"/>
      <c r="D275" s="49" t="s">
        <v>862</v>
      </c>
      <c r="E275" s="176"/>
      <c r="F275" s="256"/>
      <c r="G275" s="49"/>
      <c r="H275" s="49"/>
      <c r="I275" s="54"/>
      <c r="J275" s="49"/>
    </row>
    <row r="276" spans="2:10" ht="13.5">
      <c r="B276" s="22"/>
      <c r="C276" s="22"/>
      <c r="D276" s="49" t="s">
        <v>895</v>
      </c>
      <c r="E276" s="176"/>
      <c r="F276" s="256"/>
      <c r="G276" s="49"/>
      <c r="H276" s="49"/>
      <c r="I276" s="54"/>
      <c r="J276" s="49"/>
    </row>
    <row r="277" spans="2:10" ht="13.5">
      <c r="B277" s="22"/>
      <c r="C277" s="22"/>
      <c r="D277" s="49" t="s">
        <v>845</v>
      </c>
      <c r="E277" s="176"/>
      <c r="F277" s="256"/>
      <c r="G277" s="49"/>
      <c r="H277" s="49"/>
      <c r="I277" s="54"/>
      <c r="J277" s="49"/>
    </row>
    <row r="278" spans="2:10" ht="13.5">
      <c r="B278" s="22"/>
      <c r="C278" s="22"/>
      <c r="D278" s="49" t="s">
        <v>907</v>
      </c>
      <c r="E278" s="176"/>
      <c r="F278" s="256"/>
      <c r="G278" s="49"/>
      <c r="H278" s="49"/>
      <c r="I278" s="54"/>
      <c r="J278" s="49"/>
    </row>
    <row r="279" spans="2:10" ht="13.5">
      <c r="B279" s="22"/>
      <c r="C279" s="22"/>
      <c r="D279" s="49" t="s">
        <v>908</v>
      </c>
      <c r="E279" s="176"/>
      <c r="F279" s="256"/>
      <c r="G279" s="49"/>
      <c r="H279" s="49"/>
      <c r="I279" s="54"/>
      <c r="J279" s="49"/>
    </row>
    <row r="280" spans="2:10" ht="13.5">
      <c r="B280" s="22"/>
      <c r="C280" s="22"/>
      <c r="D280" s="49" t="s">
        <v>863</v>
      </c>
      <c r="E280" s="176"/>
      <c r="F280" s="256"/>
      <c r="G280" s="49"/>
      <c r="H280" s="49"/>
      <c r="I280" s="54"/>
      <c r="J280" s="49"/>
    </row>
    <row r="281" spans="2:10" ht="13.5">
      <c r="B281" s="22"/>
      <c r="C281" s="22"/>
      <c r="D281" s="49" t="s">
        <v>897</v>
      </c>
      <c r="E281" s="176"/>
      <c r="F281" s="256"/>
      <c r="G281" s="49"/>
      <c r="H281" s="49"/>
      <c r="I281" s="54"/>
      <c r="J281" s="49"/>
    </row>
    <row r="282" spans="2:10" ht="13.5">
      <c r="B282" s="22"/>
      <c r="C282" s="22"/>
      <c r="D282" s="49" t="s">
        <v>898</v>
      </c>
      <c r="E282" s="176"/>
      <c r="F282" s="256"/>
      <c r="G282" s="49"/>
      <c r="H282" s="49"/>
      <c r="I282" s="54"/>
      <c r="J282" s="49"/>
    </row>
    <row r="283" spans="2:10" ht="13.5">
      <c r="B283" s="22"/>
      <c r="C283" s="22"/>
      <c r="D283" s="49" t="s">
        <v>884</v>
      </c>
      <c r="E283" s="176"/>
      <c r="F283" s="256"/>
      <c r="G283" s="49"/>
      <c r="H283" s="49"/>
      <c r="I283" s="54"/>
      <c r="J283" s="49"/>
    </row>
    <row r="284" spans="2:10" ht="13.5">
      <c r="B284" s="22"/>
      <c r="C284" s="22"/>
      <c r="D284" s="49" t="s">
        <v>899</v>
      </c>
      <c r="E284" s="176"/>
      <c r="F284" s="256"/>
      <c r="G284" s="49"/>
      <c r="H284" s="49"/>
      <c r="I284" s="54"/>
      <c r="J284" s="49"/>
    </row>
    <row r="285" spans="2:10" ht="13.5">
      <c r="B285" s="22"/>
      <c r="C285" s="22"/>
      <c r="D285" s="49" t="s">
        <v>900</v>
      </c>
      <c r="E285" s="176"/>
      <c r="F285" s="256"/>
      <c r="G285" s="49"/>
      <c r="H285" s="49"/>
      <c r="I285" s="54"/>
      <c r="J285" s="49"/>
    </row>
    <row r="286" spans="2:10" ht="13.5">
      <c r="B286" s="22"/>
      <c r="C286" s="22"/>
      <c r="D286" s="49" t="s">
        <v>901</v>
      </c>
      <c r="E286" s="176"/>
      <c r="F286" s="256"/>
      <c r="G286" s="49"/>
      <c r="H286" s="49"/>
      <c r="I286" s="54"/>
      <c r="J286" s="49"/>
    </row>
    <row r="287" spans="2:10" ht="13.5">
      <c r="B287" s="22"/>
      <c r="C287" s="22"/>
      <c r="D287" s="49" t="s">
        <v>902</v>
      </c>
      <c r="E287" s="176"/>
      <c r="F287" s="256"/>
      <c r="G287" s="49"/>
      <c r="H287" s="49"/>
      <c r="I287" s="54"/>
      <c r="J287" s="49"/>
    </row>
    <row r="288" spans="2:10" ht="13.5">
      <c r="B288" s="22"/>
      <c r="C288" s="22"/>
      <c r="D288" s="49" t="s">
        <v>903</v>
      </c>
      <c r="E288" s="176"/>
      <c r="F288" s="256"/>
      <c r="G288" s="49"/>
      <c r="H288" s="49"/>
      <c r="I288" s="54"/>
      <c r="J288" s="49"/>
    </row>
    <row r="289" spans="2:10" ht="13.5">
      <c r="B289" s="22"/>
      <c r="C289" s="22"/>
      <c r="D289" s="49" t="s">
        <v>904</v>
      </c>
      <c r="E289" s="176"/>
      <c r="F289" s="256"/>
      <c r="G289" s="49"/>
      <c r="H289" s="49"/>
      <c r="I289" s="54"/>
      <c r="J289" s="49"/>
    </row>
    <row r="290" spans="2:10" ht="13.5">
      <c r="B290" s="22"/>
      <c r="C290" s="22"/>
      <c r="D290" s="49" t="s">
        <v>905</v>
      </c>
      <c r="E290" s="176"/>
      <c r="F290" s="256"/>
      <c r="G290" s="49"/>
      <c r="H290" s="49"/>
      <c r="I290" s="54"/>
      <c r="J290" s="49"/>
    </row>
    <row r="291" spans="2:10" ht="13.5">
      <c r="B291" s="24"/>
      <c r="C291" s="24"/>
      <c r="D291" s="50"/>
      <c r="E291" s="178"/>
      <c r="F291" s="342"/>
      <c r="G291" s="50"/>
      <c r="H291" s="50"/>
      <c r="I291" s="55"/>
      <c r="J291" s="50"/>
    </row>
    <row r="292" spans="2:10" ht="13.5">
      <c r="B292" s="30">
        <v>13</v>
      </c>
      <c r="C292" s="30" t="s">
        <v>910</v>
      </c>
      <c r="D292" s="48" t="s">
        <v>859</v>
      </c>
      <c r="E292" s="174"/>
      <c r="F292" s="255"/>
      <c r="G292" s="48"/>
      <c r="H292" s="48"/>
      <c r="I292" s="53"/>
      <c r="J292" s="48"/>
    </row>
    <row r="293" spans="2:10" ht="13.5">
      <c r="B293" s="22"/>
      <c r="C293" s="22"/>
      <c r="D293" s="49" t="s">
        <v>911</v>
      </c>
      <c r="E293" s="176"/>
      <c r="F293" s="256"/>
      <c r="G293" s="49"/>
      <c r="H293" s="49"/>
      <c r="I293" s="54"/>
      <c r="J293" s="49"/>
    </row>
    <row r="294" spans="2:10" ht="13.5">
      <c r="B294" s="22"/>
      <c r="C294" s="22"/>
      <c r="D294" s="49" t="s">
        <v>845</v>
      </c>
      <c r="E294" s="176"/>
      <c r="F294" s="256"/>
      <c r="G294" s="49"/>
      <c r="H294" s="49"/>
      <c r="I294" s="54"/>
      <c r="J294" s="49"/>
    </row>
    <row r="295" spans="2:10" ht="13.5">
      <c r="B295" s="22"/>
      <c r="C295" s="22"/>
      <c r="D295" s="49" t="s">
        <v>863</v>
      </c>
      <c r="E295" s="176"/>
      <c r="F295" s="256"/>
      <c r="G295" s="49"/>
      <c r="H295" s="49"/>
      <c r="I295" s="54"/>
      <c r="J295" s="49"/>
    </row>
    <row r="296" spans="2:10" ht="13.5">
      <c r="B296" s="22"/>
      <c r="C296" s="22"/>
      <c r="D296" s="49" t="s">
        <v>861</v>
      </c>
      <c r="E296" s="176"/>
      <c r="F296" s="256"/>
      <c r="G296" s="49"/>
      <c r="H296" s="49"/>
      <c r="I296" s="54"/>
      <c r="J296" s="49"/>
    </row>
    <row r="297" spans="2:10" ht="13.5">
      <c r="B297" s="22"/>
      <c r="C297" s="22"/>
      <c r="D297" s="49" t="s">
        <v>912</v>
      </c>
      <c r="E297" s="176"/>
      <c r="F297" s="256"/>
      <c r="G297" s="49"/>
      <c r="H297" s="49"/>
      <c r="I297" s="54"/>
      <c r="J297" s="49"/>
    </row>
    <row r="298" spans="2:10" ht="13.5">
      <c r="B298" s="22"/>
      <c r="C298" s="22"/>
      <c r="D298" s="49" t="s">
        <v>862</v>
      </c>
      <c r="E298" s="176"/>
      <c r="F298" s="256"/>
      <c r="G298" s="49"/>
      <c r="H298" s="49"/>
      <c r="I298" s="54"/>
      <c r="J298" s="49"/>
    </row>
    <row r="299" spans="2:10" ht="13.5">
      <c r="B299" s="24"/>
      <c r="C299" s="24"/>
      <c r="D299" s="50"/>
      <c r="E299" s="178"/>
      <c r="F299" s="342"/>
      <c r="G299" s="50"/>
      <c r="H299" s="50"/>
      <c r="I299" s="55"/>
      <c r="J299" s="50"/>
    </row>
    <row r="300" spans="2:10" ht="13.5">
      <c r="B300" s="30">
        <v>14</v>
      </c>
      <c r="C300" s="30" t="s">
        <v>913</v>
      </c>
      <c r="D300" s="48" t="s">
        <v>894</v>
      </c>
      <c r="E300" s="174"/>
      <c r="F300" s="255"/>
      <c r="G300" s="48"/>
      <c r="H300" s="48"/>
      <c r="I300" s="53"/>
      <c r="J300" s="48"/>
    </row>
    <row r="301" spans="2:10" ht="13.5">
      <c r="B301" s="22"/>
      <c r="C301" s="22"/>
      <c r="D301" s="49" t="s">
        <v>856</v>
      </c>
      <c r="E301" s="176"/>
      <c r="F301" s="256"/>
      <c r="G301" s="49"/>
      <c r="H301" s="49"/>
      <c r="I301" s="54"/>
      <c r="J301" s="49"/>
    </row>
    <row r="302" spans="2:10" ht="13.5">
      <c r="B302" s="22"/>
      <c r="C302" s="22"/>
      <c r="D302" s="49" t="s">
        <v>914</v>
      </c>
      <c r="E302" s="176"/>
      <c r="F302" s="256"/>
      <c r="G302" s="49"/>
      <c r="H302" s="49"/>
      <c r="I302" s="54"/>
      <c r="J302" s="49"/>
    </row>
    <row r="303" spans="2:10" ht="13.5">
      <c r="B303" s="22"/>
      <c r="C303" s="22"/>
      <c r="D303" s="49" t="s">
        <v>845</v>
      </c>
      <c r="E303" s="176"/>
      <c r="F303" s="256"/>
      <c r="G303" s="49"/>
      <c r="H303" s="49"/>
      <c r="I303" s="54"/>
      <c r="J303" s="49"/>
    </row>
    <row r="304" spans="2:10" ht="13.5">
      <c r="B304" s="22"/>
      <c r="C304" s="22"/>
      <c r="D304" s="49" t="s">
        <v>863</v>
      </c>
      <c r="E304" s="176"/>
      <c r="F304" s="256"/>
      <c r="G304" s="49"/>
      <c r="H304" s="49"/>
      <c r="I304" s="54"/>
      <c r="J304" s="49"/>
    </row>
    <row r="305" spans="2:10" ht="13.5">
      <c r="B305" s="22"/>
      <c r="C305" s="22"/>
      <c r="D305" s="49" t="s">
        <v>896</v>
      </c>
      <c r="E305" s="176"/>
      <c r="F305" s="256"/>
      <c r="G305" s="49"/>
      <c r="H305" s="49"/>
      <c r="I305" s="54"/>
      <c r="J305" s="49"/>
    </row>
    <row r="306" spans="2:10" ht="13.5">
      <c r="B306" s="24"/>
      <c r="C306" s="24"/>
      <c r="D306" s="50"/>
      <c r="E306" s="178"/>
      <c r="F306" s="342"/>
      <c r="G306" s="50"/>
      <c r="H306" s="50"/>
      <c r="I306" s="55"/>
      <c r="J306" s="50"/>
    </row>
    <row r="307" spans="2:10" ht="13.5">
      <c r="B307" s="30">
        <v>15</v>
      </c>
      <c r="C307" s="30" t="s">
        <v>915</v>
      </c>
      <c r="D307" s="48" t="s">
        <v>916</v>
      </c>
      <c r="E307" s="174"/>
      <c r="F307" s="255"/>
      <c r="G307" s="48"/>
      <c r="H307" s="48"/>
      <c r="I307" s="53"/>
      <c r="J307" s="48"/>
    </row>
    <row r="308" spans="2:10" ht="13.5">
      <c r="B308" s="22"/>
      <c r="C308" s="22"/>
      <c r="D308" s="49" t="s">
        <v>917</v>
      </c>
      <c r="E308" s="176"/>
      <c r="F308" s="256"/>
      <c r="G308" s="49"/>
      <c r="H308" s="49"/>
      <c r="I308" s="54"/>
      <c r="J308" s="49"/>
    </row>
    <row r="309" spans="2:10" ht="13.5">
      <c r="B309" s="22"/>
      <c r="C309" s="22"/>
      <c r="D309" s="49" t="s">
        <v>918</v>
      </c>
      <c r="E309" s="176"/>
      <c r="F309" s="256"/>
      <c r="G309" s="49"/>
      <c r="H309" s="49"/>
      <c r="I309" s="54"/>
      <c r="J309" s="49"/>
    </row>
    <row r="310" spans="2:10" ht="13.5">
      <c r="B310" s="22"/>
      <c r="C310" s="22"/>
      <c r="D310" s="49" t="s">
        <v>845</v>
      </c>
      <c r="E310" s="176"/>
      <c r="F310" s="256"/>
      <c r="G310" s="49"/>
      <c r="H310" s="49"/>
      <c r="I310" s="54"/>
      <c r="J310" s="49"/>
    </row>
    <row r="311" spans="2:10" ht="13.5">
      <c r="B311" s="22"/>
      <c r="C311" s="22"/>
      <c r="D311" s="49" t="s">
        <v>863</v>
      </c>
      <c r="E311" s="176"/>
      <c r="F311" s="256"/>
      <c r="G311" s="49"/>
      <c r="H311" s="49"/>
      <c r="I311" s="54"/>
      <c r="J311" s="49"/>
    </row>
    <row r="312" spans="2:10" ht="13.5">
      <c r="B312" s="22"/>
      <c r="C312" s="22"/>
      <c r="D312" s="49" t="s">
        <v>861</v>
      </c>
      <c r="E312" s="176"/>
      <c r="F312" s="256"/>
      <c r="G312" s="49"/>
      <c r="H312" s="49"/>
      <c r="I312" s="54"/>
      <c r="J312" s="49"/>
    </row>
    <row r="313" spans="2:10" ht="13.5">
      <c r="B313" s="22"/>
      <c r="C313" s="22"/>
      <c r="D313" s="49" t="s">
        <v>862</v>
      </c>
      <c r="E313" s="176"/>
      <c r="F313" s="256"/>
      <c r="G313" s="49"/>
      <c r="H313" s="49"/>
      <c r="I313" s="54"/>
      <c r="J313" s="49"/>
    </row>
    <row r="314" spans="2:10" ht="13.5">
      <c r="B314" s="24"/>
      <c r="C314" s="24"/>
      <c r="D314" s="50"/>
      <c r="E314" s="178"/>
      <c r="F314" s="342"/>
      <c r="G314" s="50"/>
      <c r="H314" s="50"/>
      <c r="I314" s="55"/>
      <c r="J314" s="50"/>
    </row>
    <row r="315" spans="2:10" ht="13.5">
      <c r="B315" s="30">
        <v>16</v>
      </c>
      <c r="C315" s="30" t="s">
        <v>919</v>
      </c>
      <c r="D315" s="48" t="s">
        <v>875</v>
      </c>
      <c r="E315" s="174"/>
      <c r="F315" s="255"/>
      <c r="G315" s="48"/>
      <c r="H315" s="48"/>
      <c r="I315" s="53"/>
      <c r="J315" s="48"/>
    </row>
    <row r="316" spans="2:10" ht="13.5">
      <c r="B316" s="22"/>
      <c r="C316" s="22"/>
      <c r="D316" s="49" t="s">
        <v>876</v>
      </c>
      <c r="E316" s="176"/>
      <c r="F316" s="256"/>
      <c r="G316" s="49"/>
      <c r="H316" s="49"/>
      <c r="I316" s="54"/>
      <c r="J316" s="49"/>
    </row>
    <row r="317" spans="2:10" ht="13.5">
      <c r="B317" s="22"/>
      <c r="C317" s="22"/>
      <c r="D317" s="49" t="s">
        <v>845</v>
      </c>
      <c r="E317" s="176"/>
      <c r="F317" s="256"/>
      <c r="G317" s="49"/>
      <c r="H317" s="49"/>
      <c r="I317" s="54"/>
      <c r="J317" s="49"/>
    </row>
    <row r="318" spans="2:10" ht="13.5">
      <c r="B318" s="24"/>
      <c r="C318" s="24"/>
      <c r="D318" s="50"/>
      <c r="E318" s="178"/>
      <c r="F318" s="342"/>
      <c r="G318" s="50"/>
      <c r="H318" s="50"/>
      <c r="I318" s="55"/>
      <c r="J318" s="50"/>
    </row>
    <row r="319" spans="2:10" ht="13.5">
      <c r="B319" s="30">
        <v>17</v>
      </c>
      <c r="C319" s="30" t="s">
        <v>920</v>
      </c>
      <c r="D319" s="48" t="s">
        <v>867</v>
      </c>
      <c r="E319" s="174"/>
      <c r="F319" s="255"/>
      <c r="G319" s="48"/>
      <c r="H319" s="48"/>
      <c r="I319" s="53"/>
      <c r="J319" s="48"/>
    </row>
    <row r="320" spans="2:10" ht="13.5">
      <c r="B320" s="22"/>
      <c r="C320" s="22"/>
      <c r="D320" s="49" t="s">
        <v>921</v>
      </c>
      <c r="E320" s="176"/>
      <c r="F320" s="256"/>
      <c r="G320" s="49"/>
      <c r="H320" s="49"/>
      <c r="I320" s="54"/>
      <c r="J320" s="49"/>
    </row>
    <row r="321" spans="2:10" ht="13.5">
      <c r="B321" s="24"/>
      <c r="C321" s="24"/>
      <c r="D321" s="50"/>
      <c r="E321" s="178"/>
      <c r="F321" s="342"/>
      <c r="G321" s="50"/>
      <c r="H321" s="50"/>
      <c r="I321" s="55"/>
      <c r="J321" s="50"/>
    </row>
    <row r="322" spans="2:10" ht="13.5">
      <c r="B322" s="30">
        <v>18</v>
      </c>
      <c r="C322" s="30" t="s">
        <v>922</v>
      </c>
      <c r="D322" s="48" t="s">
        <v>923</v>
      </c>
      <c r="E322" s="174"/>
      <c r="F322" s="255"/>
      <c r="G322" s="48"/>
      <c r="H322" s="48"/>
      <c r="I322" s="53"/>
      <c r="J322" s="48"/>
    </row>
    <row r="323" spans="2:10" ht="13.5">
      <c r="B323" s="22"/>
      <c r="C323" s="22"/>
      <c r="D323" s="49" t="s">
        <v>845</v>
      </c>
      <c r="E323" s="176"/>
      <c r="F323" s="256"/>
      <c r="G323" s="49"/>
      <c r="H323" s="49"/>
      <c r="I323" s="54"/>
      <c r="J323" s="49"/>
    </row>
    <row r="324" spans="2:10" ht="13.5">
      <c r="B324" s="22"/>
      <c r="C324" s="22"/>
      <c r="D324" s="49" t="s">
        <v>924</v>
      </c>
      <c r="E324" s="176"/>
      <c r="F324" s="256"/>
      <c r="G324" s="49"/>
      <c r="H324" s="49"/>
      <c r="I324" s="54"/>
      <c r="J324" s="49"/>
    </row>
    <row r="325" spans="2:10" ht="13.5">
      <c r="B325" s="24"/>
      <c r="C325" s="24"/>
      <c r="D325" s="50"/>
      <c r="E325" s="178"/>
      <c r="F325" s="342"/>
      <c r="G325" s="50"/>
      <c r="H325" s="50"/>
      <c r="I325" s="55"/>
      <c r="J325" s="50"/>
    </row>
    <row r="326" spans="2:10" ht="13.5">
      <c r="B326" s="30">
        <v>19</v>
      </c>
      <c r="C326" s="30" t="s">
        <v>925</v>
      </c>
      <c r="D326" s="48" t="s">
        <v>926</v>
      </c>
      <c r="E326" s="174"/>
      <c r="F326" s="255"/>
      <c r="G326" s="48"/>
      <c r="H326" s="48"/>
      <c r="I326" s="53"/>
      <c r="J326" s="48"/>
    </row>
    <row r="327" spans="2:10" ht="13.5">
      <c r="B327" s="22"/>
      <c r="C327" s="22"/>
      <c r="D327" s="49" t="s">
        <v>927</v>
      </c>
      <c r="E327" s="176"/>
      <c r="F327" s="256"/>
      <c r="G327" s="49"/>
      <c r="H327" s="49"/>
      <c r="I327" s="54"/>
      <c r="J327" s="49"/>
    </row>
    <row r="328" spans="2:10" ht="13.5">
      <c r="B328" s="24"/>
      <c r="C328" s="24"/>
      <c r="D328" s="50"/>
      <c r="E328" s="178"/>
      <c r="F328" s="342"/>
      <c r="G328" s="50"/>
      <c r="H328" s="50"/>
      <c r="I328" s="55"/>
      <c r="J328" s="50"/>
    </row>
    <row r="329" spans="2:10" ht="13.5">
      <c r="B329" s="30">
        <v>20</v>
      </c>
      <c r="C329" s="30" t="s">
        <v>928</v>
      </c>
      <c r="D329" s="48" t="s">
        <v>929</v>
      </c>
      <c r="E329" s="174"/>
      <c r="F329" s="255"/>
      <c r="G329" s="48"/>
      <c r="H329" s="48"/>
      <c r="I329" s="53"/>
      <c r="J329" s="48"/>
    </row>
    <row r="330" spans="2:10" ht="13.5">
      <c r="B330" s="22"/>
      <c r="C330" s="22"/>
      <c r="D330" s="49" t="s">
        <v>930</v>
      </c>
      <c r="E330" s="176"/>
      <c r="F330" s="256"/>
      <c r="G330" s="49"/>
      <c r="H330" s="49"/>
      <c r="I330" s="54"/>
      <c r="J330" s="49"/>
    </row>
    <row r="331" spans="2:10" ht="13.5">
      <c r="B331" s="22"/>
      <c r="C331" s="22"/>
      <c r="D331" s="49" t="s">
        <v>867</v>
      </c>
      <c r="E331" s="176"/>
      <c r="F331" s="256"/>
      <c r="G331" s="49"/>
      <c r="H331" s="49"/>
      <c r="I331" s="54"/>
      <c r="J331" s="49"/>
    </row>
    <row r="332" spans="2:10" ht="13.5">
      <c r="B332" s="22"/>
      <c r="C332" s="22"/>
      <c r="D332" s="49" t="s">
        <v>845</v>
      </c>
      <c r="E332" s="176"/>
      <c r="F332" s="256"/>
      <c r="G332" s="49"/>
      <c r="H332" s="49"/>
      <c r="I332" s="54"/>
      <c r="J332" s="49"/>
    </row>
    <row r="333" spans="2:10" ht="13.5">
      <c r="B333" s="24"/>
      <c r="C333" s="24"/>
      <c r="D333" s="50"/>
      <c r="E333" s="178"/>
      <c r="F333" s="342"/>
      <c r="G333" s="50"/>
      <c r="H333" s="50"/>
      <c r="I333" s="55"/>
      <c r="J333" s="50"/>
    </row>
    <row r="334" spans="2:10" ht="13.5">
      <c r="B334" s="30">
        <v>21</v>
      </c>
      <c r="C334" s="30" t="s">
        <v>931</v>
      </c>
      <c r="D334" s="48" t="s">
        <v>932</v>
      </c>
      <c r="E334" s="174"/>
      <c r="F334" s="255"/>
      <c r="G334" s="48"/>
      <c r="H334" s="48"/>
      <c r="I334" s="53"/>
      <c r="J334" s="48"/>
    </row>
    <row r="335" spans="2:10" ht="13.5">
      <c r="B335" s="22"/>
      <c r="C335" s="22"/>
      <c r="D335" s="49" t="s">
        <v>847</v>
      </c>
      <c r="E335" s="176"/>
      <c r="F335" s="256"/>
      <c r="G335" s="49"/>
      <c r="H335" s="49"/>
      <c r="I335" s="54"/>
      <c r="J335" s="49"/>
    </row>
    <row r="336" spans="2:10" ht="13.5">
      <c r="B336" s="22"/>
      <c r="C336" s="22"/>
      <c r="D336" s="49" t="s">
        <v>933</v>
      </c>
      <c r="E336" s="176"/>
      <c r="F336" s="256"/>
      <c r="G336" s="49"/>
      <c r="H336" s="49"/>
      <c r="I336" s="54"/>
      <c r="J336" s="49"/>
    </row>
    <row r="337" spans="2:10" ht="13.5">
      <c r="B337" s="22"/>
      <c r="C337" s="22"/>
      <c r="D337" s="49" t="s">
        <v>845</v>
      </c>
      <c r="E337" s="176"/>
      <c r="F337" s="256"/>
      <c r="G337" s="49"/>
      <c r="H337" s="49"/>
      <c r="I337" s="54"/>
      <c r="J337" s="49"/>
    </row>
    <row r="338" spans="2:10" ht="13.5">
      <c r="B338" s="24"/>
      <c r="C338" s="24"/>
      <c r="D338" s="50"/>
      <c r="E338" s="178"/>
      <c r="F338" s="342"/>
      <c r="G338" s="50"/>
      <c r="H338" s="50"/>
      <c r="I338" s="55"/>
      <c r="J338" s="50"/>
    </row>
    <row r="339" spans="2:10" ht="13.5">
      <c r="B339" s="30">
        <v>22</v>
      </c>
      <c r="C339" s="30" t="s">
        <v>934</v>
      </c>
      <c r="D339" s="48" t="s">
        <v>935</v>
      </c>
      <c r="E339" s="174"/>
      <c r="F339" s="255"/>
      <c r="G339" s="48"/>
      <c r="H339" s="48"/>
      <c r="I339" s="53"/>
      <c r="J339" s="48"/>
    </row>
    <row r="340" spans="2:10" ht="13.5">
      <c r="B340" s="22"/>
      <c r="C340" s="22"/>
      <c r="D340" s="49" t="s">
        <v>936</v>
      </c>
      <c r="E340" s="176"/>
      <c r="F340" s="256"/>
      <c r="G340" s="49"/>
      <c r="H340" s="49"/>
      <c r="I340" s="54"/>
      <c r="J340" s="49"/>
    </row>
    <row r="341" spans="2:10" ht="13.5">
      <c r="B341" s="22"/>
      <c r="C341" s="22"/>
      <c r="D341" s="49" t="s">
        <v>845</v>
      </c>
      <c r="E341" s="176"/>
      <c r="F341" s="256"/>
      <c r="G341" s="49"/>
      <c r="H341" s="49"/>
      <c r="I341" s="54"/>
      <c r="J341" s="49"/>
    </row>
    <row r="342" spans="2:10" ht="13.5">
      <c r="B342" s="24"/>
      <c r="C342" s="24"/>
      <c r="D342" s="50"/>
      <c r="E342" s="178"/>
      <c r="F342" s="342"/>
      <c r="G342" s="50"/>
      <c r="H342" s="50"/>
      <c r="I342" s="55"/>
      <c r="J342" s="50"/>
    </row>
    <row r="343" spans="2:10" ht="13.5">
      <c r="H343" s="330" t="s">
        <v>706</v>
      </c>
      <c r="I343" s="35"/>
    </row>
    <row r="345" spans="2:10" ht="14.25">
      <c r="B345" s="64" t="s">
        <v>940</v>
      </c>
    </row>
    <row r="346" spans="2:10">
      <c r="B346" s="651" t="s">
        <v>839</v>
      </c>
      <c r="C346" s="651"/>
      <c r="D346" s="651" t="s">
        <v>840</v>
      </c>
      <c r="E346" s="651" t="s">
        <v>643</v>
      </c>
      <c r="F346" s="651"/>
      <c r="G346" s="651"/>
      <c r="H346" s="651"/>
      <c r="I346" s="651"/>
      <c r="J346" s="651"/>
    </row>
    <row r="347" spans="2:10">
      <c r="B347" s="651"/>
      <c r="C347" s="651"/>
      <c r="D347" s="651"/>
      <c r="E347" s="285" t="s">
        <v>240</v>
      </c>
      <c r="F347" s="287" t="s">
        <v>278</v>
      </c>
      <c r="G347" s="330" t="s">
        <v>646</v>
      </c>
      <c r="H347" s="330" t="s">
        <v>647</v>
      </c>
      <c r="I347" s="330" t="s">
        <v>644</v>
      </c>
      <c r="J347" s="330" t="s">
        <v>209</v>
      </c>
    </row>
    <row r="348" spans="2:10" ht="13.5">
      <c r="B348" s="30">
        <v>1</v>
      </c>
      <c r="C348" s="30" t="s">
        <v>941</v>
      </c>
      <c r="D348" s="48" t="s">
        <v>942</v>
      </c>
      <c r="E348" s="174"/>
      <c r="F348" s="255"/>
      <c r="G348" s="48"/>
      <c r="H348" s="48"/>
      <c r="I348" s="53"/>
      <c r="J348" s="48"/>
    </row>
    <row r="349" spans="2:10" ht="13.5">
      <c r="B349" s="22"/>
      <c r="C349" s="22"/>
      <c r="D349" s="49" t="s">
        <v>895</v>
      </c>
      <c r="E349" s="176"/>
      <c r="F349" s="256"/>
      <c r="G349" s="49"/>
      <c r="H349" s="49"/>
      <c r="I349" s="54"/>
      <c r="J349" s="49"/>
    </row>
    <row r="350" spans="2:10" ht="13.5">
      <c r="B350" s="22"/>
      <c r="C350" s="22"/>
      <c r="D350" s="49" t="s">
        <v>943</v>
      </c>
      <c r="E350" s="176"/>
      <c r="F350" s="256"/>
      <c r="G350" s="49"/>
      <c r="H350" s="49"/>
      <c r="I350" s="54"/>
      <c r="J350" s="49"/>
    </row>
    <row r="351" spans="2:10" ht="13.5">
      <c r="B351" s="22"/>
      <c r="C351" s="22"/>
      <c r="D351" s="49" t="s">
        <v>859</v>
      </c>
      <c r="E351" s="176"/>
      <c r="F351" s="256"/>
      <c r="G351" s="49"/>
      <c r="H351" s="49"/>
      <c r="I351" s="54"/>
      <c r="J351" s="49"/>
    </row>
    <row r="352" spans="2:10" ht="13.5">
      <c r="B352" s="22"/>
      <c r="C352" s="22"/>
      <c r="D352" s="49" t="s">
        <v>860</v>
      </c>
      <c r="E352" s="176"/>
      <c r="F352" s="256"/>
      <c r="G352" s="49"/>
      <c r="H352" s="49"/>
      <c r="I352" s="54"/>
      <c r="J352" s="49"/>
    </row>
    <row r="353" spans="2:10" ht="13.5">
      <c r="B353" s="22"/>
      <c r="C353" s="22"/>
      <c r="D353" s="49" t="s">
        <v>914</v>
      </c>
      <c r="E353" s="176"/>
      <c r="F353" s="256"/>
      <c r="G353" s="49"/>
      <c r="H353" s="49"/>
      <c r="I353" s="54"/>
      <c r="J353" s="49"/>
    </row>
    <row r="354" spans="2:10" ht="13.5">
      <c r="B354" s="22"/>
      <c r="C354" s="22"/>
      <c r="D354" s="49" t="s">
        <v>944</v>
      </c>
      <c r="E354" s="176"/>
      <c r="F354" s="256"/>
      <c r="G354" s="49"/>
      <c r="H354" s="49"/>
      <c r="I354" s="54"/>
      <c r="J354" s="49"/>
    </row>
    <row r="355" spans="2:10" ht="13.5">
      <c r="B355" s="22"/>
      <c r="C355" s="22"/>
      <c r="D355" s="49" t="s">
        <v>945</v>
      </c>
      <c r="E355" s="176"/>
      <c r="F355" s="256"/>
      <c r="G355" s="49"/>
      <c r="H355" s="49"/>
      <c r="I355" s="54"/>
      <c r="J355" s="49"/>
    </row>
    <row r="356" spans="2:10" ht="13.5">
      <c r="B356" s="22"/>
      <c r="C356" s="24"/>
      <c r="D356" s="50"/>
      <c r="E356" s="178"/>
      <c r="F356" s="342"/>
      <c r="G356" s="50"/>
      <c r="H356" s="50"/>
      <c r="I356" s="55"/>
      <c r="J356" s="50"/>
    </row>
    <row r="357" spans="2:10" ht="13.5">
      <c r="B357" s="22"/>
      <c r="C357" s="30" t="s">
        <v>946</v>
      </c>
      <c r="D357" s="48" t="s">
        <v>856</v>
      </c>
      <c r="E357" s="174"/>
      <c r="F357" s="255"/>
      <c r="G357" s="48"/>
      <c r="H357" s="48"/>
      <c r="I357" s="53"/>
      <c r="J357" s="48"/>
    </row>
    <row r="358" spans="2:10" ht="13.5">
      <c r="B358" s="22"/>
      <c r="C358" s="22"/>
      <c r="D358" s="49" t="s">
        <v>847</v>
      </c>
      <c r="E358" s="176"/>
      <c r="F358" s="256"/>
      <c r="G358" s="49"/>
      <c r="H358" s="49"/>
      <c r="I358" s="54"/>
      <c r="J358" s="49"/>
    </row>
    <row r="359" spans="2:10" ht="13.5">
      <c r="B359" s="22"/>
      <c r="C359" s="24"/>
      <c r="D359" s="50"/>
      <c r="E359" s="178"/>
      <c r="F359" s="342"/>
      <c r="G359" s="50"/>
      <c r="H359" s="50"/>
      <c r="I359" s="55"/>
      <c r="J359" s="50"/>
    </row>
    <row r="360" spans="2:10" ht="13.5">
      <c r="B360" s="22"/>
      <c r="C360" s="30" t="s">
        <v>947</v>
      </c>
      <c r="D360" s="48" t="s">
        <v>867</v>
      </c>
      <c r="E360" s="174"/>
      <c r="F360" s="255"/>
      <c r="G360" s="48"/>
      <c r="H360" s="48"/>
      <c r="I360" s="53"/>
      <c r="J360" s="48"/>
    </row>
    <row r="361" spans="2:10" ht="13.5">
      <c r="B361" s="22"/>
      <c r="C361" s="22"/>
      <c r="D361" s="49" t="s">
        <v>948</v>
      </c>
      <c r="E361" s="176"/>
      <c r="F361" s="256"/>
      <c r="G361" s="49"/>
      <c r="H361" s="49"/>
      <c r="I361" s="54"/>
      <c r="J361" s="49"/>
    </row>
    <row r="362" spans="2:10" ht="13.5">
      <c r="B362" s="22"/>
      <c r="C362" s="22"/>
      <c r="D362" s="49" t="s">
        <v>880</v>
      </c>
      <c r="E362" s="176"/>
      <c r="F362" s="256"/>
      <c r="G362" s="49"/>
      <c r="H362" s="49"/>
      <c r="I362" s="54"/>
      <c r="J362" s="49"/>
    </row>
    <row r="363" spans="2:10" ht="13.5">
      <c r="B363" s="22"/>
      <c r="C363" s="22"/>
      <c r="D363" s="49" t="s">
        <v>881</v>
      </c>
      <c r="E363" s="176"/>
      <c r="F363" s="256"/>
      <c r="G363" s="49"/>
      <c r="H363" s="49"/>
      <c r="I363" s="54"/>
      <c r="J363" s="49"/>
    </row>
    <row r="364" spans="2:10" ht="13.5">
      <c r="B364" s="24"/>
      <c r="C364" s="24"/>
      <c r="D364" s="50"/>
      <c r="E364" s="178"/>
      <c r="F364" s="342"/>
      <c r="G364" s="50"/>
      <c r="H364" s="50"/>
      <c r="I364" s="55"/>
      <c r="J364" s="50"/>
    </row>
    <row r="365" spans="2:10" ht="13.5">
      <c r="B365" s="30">
        <v>2</v>
      </c>
      <c r="C365" s="30" t="s">
        <v>949</v>
      </c>
      <c r="D365" s="48" t="s">
        <v>766</v>
      </c>
      <c r="E365" s="174"/>
      <c r="F365" s="255"/>
      <c r="G365" s="48"/>
      <c r="H365" s="48"/>
      <c r="I365" s="53"/>
      <c r="J365" s="48"/>
    </row>
    <row r="366" spans="2:10" ht="13.5">
      <c r="B366" s="22"/>
      <c r="C366" s="22"/>
      <c r="D366" s="49" t="s">
        <v>950</v>
      </c>
      <c r="E366" s="176"/>
      <c r="F366" s="256"/>
      <c r="G366" s="49"/>
      <c r="H366" s="49"/>
      <c r="I366" s="54"/>
      <c r="J366" s="49"/>
    </row>
    <row r="367" spans="2:10" ht="13.5">
      <c r="B367" s="22"/>
      <c r="C367" s="22"/>
      <c r="D367" s="49" t="s">
        <v>951</v>
      </c>
      <c r="E367" s="176"/>
      <c r="F367" s="256"/>
      <c r="G367" s="49"/>
      <c r="H367" s="49"/>
      <c r="I367" s="54"/>
      <c r="J367" s="49"/>
    </row>
    <row r="368" spans="2:10" ht="13.5">
      <c r="B368" s="22"/>
      <c r="C368" s="22"/>
      <c r="D368" s="49" t="s">
        <v>952</v>
      </c>
      <c r="E368" s="176"/>
      <c r="F368" s="256"/>
      <c r="G368" s="49"/>
      <c r="H368" s="49"/>
      <c r="I368" s="54"/>
      <c r="J368" s="49"/>
    </row>
    <row r="369" spans="2:10" ht="13.5">
      <c r="B369" s="24"/>
      <c r="C369" s="24"/>
      <c r="D369" s="50"/>
      <c r="E369" s="178"/>
      <c r="F369" s="342"/>
      <c r="G369" s="50"/>
      <c r="H369" s="50"/>
      <c r="I369" s="55"/>
      <c r="J369" s="50"/>
    </row>
    <row r="370" spans="2:10" ht="13.5">
      <c r="B370" s="30">
        <v>3</v>
      </c>
      <c r="C370" s="30" t="s">
        <v>953</v>
      </c>
      <c r="D370" s="48" t="s">
        <v>766</v>
      </c>
      <c r="E370" s="174"/>
      <c r="F370" s="255"/>
      <c r="G370" s="48"/>
      <c r="H370" s="48"/>
      <c r="I370" s="53"/>
      <c r="J370" s="48"/>
    </row>
    <row r="371" spans="2:10" ht="13.5">
      <c r="B371" s="22"/>
      <c r="C371" s="22"/>
      <c r="D371" s="49" t="s">
        <v>950</v>
      </c>
      <c r="E371" s="176"/>
      <c r="F371" s="256"/>
      <c r="G371" s="49"/>
      <c r="H371" s="49"/>
      <c r="I371" s="54"/>
      <c r="J371" s="49"/>
    </row>
    <row r="372" spans="2:10" ht="13.5">
      <c r="B372" s="22"/>
      <c r="C372" s="22"/>
      <c r="D372" s="49" t="s">
        <v>951</v>
      </c>
      <c r="E372" s="176"/>
      <c r="F372" s="256"/>
      <c r="G372" s="49"/>
      <c r="H372" s="49"/>
      <c r="I372" s="54"/>
      <c r="J372" s="49"/>
    </row>
    <row r="373" spans="2:10" ht="13.5">
      <c r="B373" s="22"/>
      <c r="C373" s="22"/>
      <c r="D373" s="49" t="s">
        <v>952</v>
      </c>
      <c r="E373" s="176"/>
      <c r="F373" s="256"/>
      <c r="G373" s="49"/>
      <c r="H373" s="49"/>
      <c r="I373" s="54"/>
      <c r="J373" s="49"/>
    </row>
    <row r="374" spans="2:10" ht="13.5">
      <c r="B374" s="24"/>
      <c r="C374" s="24"/>
      <c r="D374" s="50"/>
      <c r="E374" s="178"/>
      <c r="F374" s="342"/>
      <c r="G374" s="50"/>
      <c r="H374" s="50"/>
      <c r="I374" s="55"/>
      <c r="J374" s="50"/>
    </row>
    <row r="375" spans="2:10" ht="13.5">
      <c r="B375" s="30">
        <v>4</v>
      </c>
      <c r="C375" s="30" t="s">
        <v>954</v>
      </c>
      <c r="D375" s="48" t="s">
        <v>766</v>
      </c>
      <c r="E375" s="174"/>
      <c r="F375" s="255"/>
      <c r="G375" s="48"/>
      <c r="H375" s="48"/>
      <c r="I375" s="53"/>
      <c r="J375" s="48"/>
    </row>
    <row r="376" spans="2:10" ht="13.5">
      <c r="B376" s="22"/>
      <c r="C376" s="22"/>
      <c r="D376" s="49" t="s">
        <v>950</v>
      </c>
      <c r="E376" s="176"/>
      <c r="F376" s="256"/>
      <c r="G376" s="49"/>
      <c r="H376" s="49"/>
      <c r="I376" s="54"/>
      <c r="J376" s="49"/>
    </row>
    <row r="377" spans="2:10" ht="13.5">
      <c r="B377" s="22"/>
      <c r="C377" s="22"/>
      <c r="D377" s="49" t="s">
        <v>951</v>
      </c>
      <c r="E377" s="176"/>
      <c r="F377" s="256"/>
      <c r="G377" s="49"/>
      <c r="H377" s="49"/>
      <c r="I377" s="54"/>
      <c r="J377" s="49"/>
    </row>
    <row r="378" spans="2:10" ht="13.5">
      <c r="B378" s="22"/>
      <c r="C378" s="22"/>
      <c r="D378" s="49" t="s">
        <v>952</v>
      </c>
      <c r="E378" s="176"/>
      <c r="F378" s="256"/>
      <c r="G378" s="49"/>
      <c r="H378" s="49"/>
      <c r="I378" s="54"/>
      <c r="J378" s="49"/>
    </row>
    <row r="379" spans="2:10" ht="13.5">
      <c r="B379" s="24"/>
      <c r="C379" s="24"/>
      <c r="D379" s="50"/>
      <c r="E379" s="178"/>
      <c r="F379" s="342"/>
      <c r="G379" s="50"/>
      <c r="H379" s="50"/>
      <c r="I379" s="55"/>
      <c r="J379" s="50"/>
    </row>
    <row r="380" spans="2:10" ht="13.5">
      <c r="B380" s="30">
        <v>5</v>
      </c>
      <c r="C380" s="30" t="s">
        <v>955</v>
      </c>
      <c r="D380" s="48" t="s">
        <v>859</v>
      </c>
      <c r="E380" s="174"/>
      <c r="F380" s="255"/>
      <c r="G380" s="48"/>
      <c r="H380" s="48"/>
      <c r="I380" s="53"/>
      <c r="J380" s="48"/>
    </row>
    <row r="381" spans="2:10" ht="13.5">
      <c r="B381" s="22"/>
      <c r="C381" s="22"/>
      <c r="D381" s="49" t="s">
        <v>860</v>
      </c>
      <c r="E381" s="176"/>
      <c r="F381" s="256"/>
      <c r="G381" s="49"/>
      <c r="H381" s="49"/>
      <c r="I381" s="54"/>
      <c r="J381" s="49"/>
    </row>
    <row r="382" spans="2:10" ht="13.5">
      <c r="B382" s="22"/>
      <c r="C382" s="22"/>
      <c r="D382" s="49" t="s">
        <v>914</v>
      </c>
      <c r="E382" s="176"/>
      <c r="F382" s="256"/>
      <c r="G382" s="49"/>
      <c r="H382" s="49"/>
      <c r="I382" s="54"/>
      <c r="J382" s="49"/>
    </row>
    <row r="383" spans="2:10" ht="13.5">
      <c r="B383" s="24"/>
      <c r="C383" s="24"/>
      <c r="D383" s="50"/>
      <c r="E383" s="178"/>
      <c r="F383" s="342"/>
      <c r="G383" s="50"/>
      <c r="H383" s="50"/>
      <c r="I383" s="55"/>
      <c r="J383" s="50"/>
    </row>
    <row r="384" spans="2:10" ht="13.5">
      <c r="B384" s="30">
        <v>6</v>
      </c>
      <c r="C384" s="30" t="s">
        <v>956</v>
      </c>
      <c r="D384" s="48" t="s">
        <v>859</v>
      </c>
      <c r="E384" s="174"/>
      <c r="F384" s="255"/>
      <c r="G384" s="48"/>
      <c r="H384" s="48"/>
      <c r="I384" s="53"/>
      <c r="J384" s="48"/>
    </row>
    <row r="385" spans="2:10" ht="13.5">
      <c r="B385" s="22"/>
      <c r="C385" s="22"/>
      <c r="D385" s="49" t="s">
        <v>860</v>
      </c>
      <c r="E385" s="176"/>
      <c r="F385" s="256"/>
      <c r="G385" s="49"/>
      <c r="H385" s="49"/>
      <c r="I385" s="54"/>
      <c r="J385" s="49"/>
    </row>
    <row r="386" spans="2:10" ht="13.5">
      <c r="B386" s="22"/>
      <c r="C386" s="22"/>
      <c r="D386" s="49" t="s">
        <v>914</v>
      </c>
      <c r="E386" s="176"/>
      <c r="F386" s="256"/>
      <c r="G386" s="49"/>
      <c r="H386" s="49"/>
      <c r="I386" s="54"/>
      <c r="J386" s="49"/>
    </row>
    <row r="387" spans="2:10" ht="13.5">
      <c r="B387" s="24"/>
      <c r="C387" s="24"/>
      <c r="D387" s="50"/>
      <c r="E387" s="178"/>
      <c r="F387" s="342"/>
      <c r="G387" s="50"/>
      <c r="H387" s="50"/>
      <c r="I387" s="55"/>
      <c r="J387" s="50"/>
    </row>
    <row r="388" spans="2:10" ht="13.5">
      <c r="B388" s="30">
        <v>7</v>
      </c>
      <c r="C388" s="30" t="s">
        <v>957</v>
      </c>
      <c r="D388" s="48" t="s">
        <v>859</v>
      </c>
      <c r="E388" s="174"/>
      <c r="F388" s="255"/>
      <c r="G388" s="48"/>
      <c r="H388" s="48"/>
      <c r="I388" s="53"/>
      <c r="J388" s="48"/>
    </row>
    <row r="389" spans="2:10" ht="13.5">
      <c r="B389" s="22"/>
      <c r="C389" s="22"/>
      <c r="D389" s="49" t="s">
        <v>860</v>
      </c>
      <c r="E389" s="176"/>
      <c r="F389" s="256"/>
      <c r="G389" s="49"/>
      <c r="H389" s="49"/>
      <c r="I389" s="54"/>
      <c r="J389" s="49"/>
    </row>
    <row r="390" spans="2:10" ht="13.5">
      <c r="B390" s="22"/>
      <c r="C390" s="22"/>
      <c r="D390" s="49" t="s">
        <v>914</v>
      </c>
      <c r="E390" s="176"/>
      <c r="F390" s="256"/>
      <c r="G390" s="49"/>
      <c r="H390" s="49"/>
      <c r="I390" s="54"/>
      <c r="J390" s="49"/>
    </row>
    <row r="391" spans="2:10" ht="13.5">
      <c r="B391" s="24"/>
      <c r="C391" s="24"/>
      <c r="D391" s="50"/>
      <c r="E391" s="178"/>
      <c r="F391" s="342"/>
      <c r="G391" s="50"/>
      <c r="H391" s="50"/>
      <c r="I391" s="55"/>
      <c r="J391" s="50"/>
    </row>
    <row r="392" spans="2:10" ht="13.5">
      <c r="B392" s="30">
        <v>8</v>
      </c>
      <c r="C392" s="30" t="s">
        <v>958</v>
      </c>
      <c r="D392" s="48" t="s">
        <v>942</v>
      </c>
      <c r="E392" s="174"/>
      <c r="F392" s="255"/>
      <c r="G392" s="48"/>
      <c r="H392" s="48"/>
      <c r="I392" s="53"/>
      <c r="J392" s="48"/>
    </row>
    <row r="393" spans="2:10" ht="13.5">
      <c r="B393" s="22"/>
      <c r="C393" s="22"/>
      <c r="D393" s="49" t="s">
        <v>959</v>
      </c>
      <c r="E393" s="176"/>
      <c r="F393" s="256"/>
      <c r="G393" s="49"/>
      <c r="H393" s="49"/>
      <c r="I393" s="54"/>
      <c r="J393" s="49"/>
    </row>
    <row r="394" spans="2:10" ht="13.5">
      <c r="B394" s="22"/>
      <c r="C394" s="22"/>
      <c r="D394" s="49" t="s">
        <v>960</v>
      </c>
      <c r="E394" s="176"/>
      <c r="F394" s="256"/>
      <c r="G394" s="49"/>
      <c r="H394" s="49"/>
      <c r="I394" s="54"/>
      <c r="J394" s="49"/>
    </row>
    <row r="395" spans="2:10" ht="13.5">
      <c r="B395" s="22"/>
      <c r="C395" s="22"/>
      <c r="D395" s="49" t="s">
        <v>859</v>
      </c>
      <c r="E395" s="176"/>
      <c r="F395" s="256"/>
      <c r="G395" s="49"/>
      <c r="H395" s="49"/>
      <c r="I395" s="54"/>
      <c r="J395" s="49"/>
    </row>
    <row r="396" spans="2:10" ht="13.5">
      <c r="B396" s="22"/>
      <c r="C396" s="22"/>
      <c r="D396" s="49" t="s">
        <v>860</v>
      </c>
      <c r="E396" s="176"/>
      <c r="F396" s="256"/>
      <c r="G396" s="49"/>
      <c r="H396" s="49"/>
      <c r="I396" s="54"/>
      <c r="J396" s="49"/>
    </row>
    <row r="397" spans="2:10" ht="13.5">
      <c r="B397" s="22"/>
      <c r="C397" s="22"/>
      <c r="D397" s="49" t="s">
        <v>914</v>
      </c>
      <c r="E397" s="176"/>
      <c r="F397" s="256"/>
      <c r="G397" s="49"/>
      <c r="H397" s="49"/>
      <c r="I397" s="54"/>
      <c r="J397" s="49"/>
    </row>
    <row r="398" spans="2:10" ht="13.5">
      <c r="B398" s="22"/>
      <c r="C398" s="22"/>
      <c r="D398" s="49" t="s">
        <v>789</v>
      </c>
      <c r="E398" s="176"/>
      <c r="F398" s="256"/>
      <c r="G398" s="49"/>
      <c r="H398" s="49"/>
      <c r="I398" s="54"/>
      <c r="J398" s="49"/>
    </row>
    <row r="399" spans="2:10" ht="13.5">
      <c r="B399" s="22"/>
      <c r="C399" s="22"/>
      <c r="D399" s="49" t="s">
        <v>790</v>
      </c>
      <c r="E399" s="176"/>
      <c r="F399" s="256"/>
      <c r="G399" s="49"/>
      <c r="H399" s="49"/>
      <c r="I399" s="54"/>
      <c r="J399" s="49"/>
    </row>
    <row r="400" spans="2:10" ht="13.5">
      <c r="B400" s="24"/>
      <c r="C400" s="24"/>
      <c r="D400" s="50"/>
      <c r="E400" s="178"/>
      <c r="F400" s="342"/>
      <c r="G400" s="50"/>
      <c r="H400" s="50"/>
      <c r="I400" s="55"/>
      <c r="J400" s="50"/>
    </row>
    <row r="401" spans="2:10" ht="13.5">
      <c r="B401" s="30">
        <v>9</v>
      </c>
      <c r="C401" s="30" t="s">
        <v>961</v>
      </c>
      <c r="D401" s="48" t="s">
        <v>942</v>
      </c>
      <c r="E401" s="174"/>
      <c r="F401" s="255"/>
      <c r="G401" s="48"/>
      <c r="H401" s="48"/>
      <c r="I401" s="53"/>
      <c r="J401" s="48"/>
    </row>
    <row r="402" spans="2:10" ht="13.5">
      <c r="B402" s="22"/>
      <c r="C402" s="22"/>
      <c r="D402" s="49" t="s">
        <v>959</v>
      </c>
      <c r="E402" s="176"/>
      <c r="F402" s="256"/>
      <c r="G402" s="49"/>
      <c r="H402" s="49"/>
      <c r="I402" s="54"/>
      <c r="J402" s="49"/>
    </row>
    <row r="403" spans="2:10" ht="13.5">
      <c r="B403" s="22"/>
      <c r="C403" s="22"/>
      <c r="D403" s="49" t="s">
        <v>960</v>
      </c>
      <c r="E403" s="176"/>
      <c r="F403" s="256"/>
      <c r="G403" s="49"/>
      <c r="H403" s="49"/>
      <c r="I403" s="54"/>
      <c r="J403" s="49"/>
    </row>
    <row r="404" spans="2:10" ht="13.5">
      <c r="B404" s="22"/>
      <c r="C404" s="22"/>
      <c r="D404" s="49" t="s">
        <v>859</v>
      </c>
      <c r="E404" s="176"/>
      <c r="F404" s="256"/>
      <c r="G404" s="49"/>
      <c r="H404" s="49"/>
      <c r="I404" s="54"/>
      <c r="J404" s="49"/>
    </row>
    <row r="405" spans="2:10" ht="13.5">
      <c r="B405" s="22"/>
      <c r="C405" s="22"/>
      <c r="D405" s="49" t="s">
        <v>860</v>
      </c>
      <c r="E405" s="176"/>
      <c r="F405" s="256"/>
      <c r="G405" s="49"/>
      <c r="H405" s="49"/>
      <c r="I405" s="54"/>
      <c r="J405" s="49"/>
    </row>
    <row r="406" spans="2:10" ht="13.5">
      <c r="B406" s="22"/>
      <c r="C406" s="22"/>
      <c r="D406" s="49" t="s">
        <v>914</v>
      </c>
      <c r="E406" s="176"/>
      <c r="F406" s="256"/>
      <c r="G406" s="49"/>
      <c r="H406" s="49"/>
      <c r="I406" s="54"/>
      <c r="J406" s="49"/>
    </row>
    <row r="407" spans="2:10" ht="13.5">
      <c r="B407" s="22"/>
      <c r="C407" s="22"/>
      <c r="D407" s="49" t="s">
        <v>789</v>
      </c>
      <c r="E407" s="176"/>
      <c r="F407" s="256"/>
      <c r="G407" s="49"/>
      <c r="H407" s="49"/>
      <c r="I407" s="54"/>
      <c r="J407" s="49"/>
    </row>
    <row r="408" spans="2:10" ht="13.5">
      <c r="B408" s="22"/>
      <c r="C408" s="22"/>
      <c r="D408" s="49" t="s">
        <v>790</v>
      </c>
      <c r="E408" s="176"/>
      <c r="F408" s="256"/>
      <c r="G408" s="49"/>
      <c r="H408" s="49"/>
      <c r="I408" s="54"/>
      <c r="J408" s="49"/>
    </row>
    <row r="409" spans="2:10" ht="13.5">
      <c r="B409" s="24"/>
      <c r="C409" s="24"/>
      <c r="D409" s="50"/>
      <c r="E409" s="178"/>
      <c r="F409" s="342"/>
      <c r="G409" s="50"/>
      <c r="H409" s="50"/>
      <c r="I409" s="55"/>
      <c r="J409" s="50"/>
    </row>
    <row r="410" spans="2:10" ht="13.5">
      <c r="B410" s="30">
        <v>10</v>
      </c>
      <c r="C410" s="30" t="s">
        <v>962</v>
      </c>
      <c r="D410" s="48" t="s">
        <v>942</v>
      </c>
      <c r="E410" s="174"/>
      <c r="F410" s="255"/>
      <c r="G410" s="48"/>
      <c r="H410" s="48"/>
      <c r="I410" s="53"/>
      <c r="J410" s="48"/>
    </row>
    <row r="411" spans="2:10" ht="13.5">
      <c r="B411" s="22"/>
      <c r="C411" s="22"/>
      <c r="D411" s="49" t="s">
        <v>959</v>
      </c>
      <c r="E411" s="176"/>
      <c r="F411" s="256"/>
      <c r="G411" s="49"/>
      <c r="H411" s="49"/>
      <c r="I411" s="54"/>
      <c r="J411" s="49"/>
    </row>
    <row r="412" spans="2:10" ht="13.5">
      <c r="B412" s="22"/>
      <c r="C412" s="22"/>
      <c r="D412" s="49" t="s">
        <v>960</v>
      </c>
      <c r="E412" s="176"/>
      <c r="F412" s="256"/>
      <c r="G412" s="49"/>
      <c r="H412" s="49"/>
      <c r="I412" s="54"/>
      <c r="J412" s="49"/>
    </row>
    <row r="413" spans="2:10" ht="13.5">
      <c r="B413" s="22"/>
      <c r="C413" s="22"/>
      <c r="D413" s="49" t="s">
        <v>859</v>
      </c>
      <c r="E413" s="176"/>
      <c r="F413" s="256"/>
      <c r="G413" s="49"/>
      <c r="H413" s="49"/>
      <c r="I413" s="54"/>
      <c r="J413" s="49"/>
    </row>
    <row r="414" spans="2:10" ht="13.5">
      <c r="B414" s="22"/>
      <c r="C414" s="22"/>
      <c r="D414" s="49" t="s">
        <v>860</v>
      </c>
      <c r="E414" s="176"/>
      <c r="F414" s="256"/>
      <c r="G414" s="49"/>
      <c r="H414" s="49"/>
      <c r="I414" s="54"/>
      <c r="J414" s="49"/>
    </row>
    <row r="415" spans="2:10" ht="13.5">
      <c r="B415" s="22"/>
      <c r="C415" s="22"/>
      <c r="D415" s="49" t="s">
        <v>914</v>
      </c>
      <c r="E415" s="176"/>
      <c r="F415" s="256"/>
      <c r="G415" s="49"/>
      <c r="H415" s="49"/>
      <c r="I415" s="54"/>
      <c r="J415" s="49"/>
    </row>
    <row r="416" spans="2:10" ht="13.5">
      <c r="B416" s="24"/>
      <c r="C416" s="24"/>
      <c r="D416" s="50"/>
      <c r="E416" s="178"/>
      <c r="F416" s="342"/>
      <c r="G416" s="50"/>
      <c r="H416" s="50"/>
      <c r="I416" s="55"/>
      <c r="J416" s="50"/>
    </row>
    <row r="417" spans="2:10" ht="13.5">
      <c r="B417" s="30">
        <v>11</v>
      </c>
      <c r="C417" s="30" t="s">
        <v>963</v>
      </c>
      <c r="D417" s="48" t="s">
        <v>859</v>
      </c>
      <c r="E417" s="174"/>
      <c r="F417" s="255"/>
      <c r="G417" s="48"/>
      <c r="H417" s="48"/>
      <c r="I417" s="53"/>
      <c r="J417" s="48"/>
    </row>
    <row r="418" spans="2:10" ht="13.5">
      <c r="B418" s="22"/>
      <c r="C418" s="22"/>
      <c r="D418" s="49" t="s">
        <v>860</v>
      </c>
      <c r="E418" s="176"/>
      <c r="F418" s="256"/>
      <c r="G418" s="49"/>
      <c r="H418" s="49"/>
      <c r="I418" s="54"/>
      <c r="J418" s="49"/>
    </row>
    <row r="419" spans="2:10" ht="13.5">
      <c r="B419" s="22"/>
      <c r="C419" s="22"/>
      <c r="D419" s="49" t="s">
        <v>914</v>
      </c>
      <c r="E419" s="176"/>
      <c r="F419" s="256"/>
      <c r="G419" s="49"/>
      <c r="H419" s="49"/>
      <c r="I419" s="54"/>
      <c r="J419" s="49"/>
    </row>
    <row r="420" spans="2:10" ht="13.5">
      <c r="B420" s="22"/>
      <c r="C420" s="22"/>
      <c r="D420" s="49" t="s">
        <v>944</v>
      </c>
      <c r="E420" s="176"/>
      <c r="F420" s="256"/>
      <c r="G420" s="49"/>
      <c r="H420" s="49"/>
      <c r="I420" s="54"/>
      <c r="J420" s="49"/>
    </row>
    <row r="421" spans="2:10" ht="13.5">
      <c r="B421" s="24"/>
      <c r="C421" s="24"/>
      <c r="D421" s="50"/>
      <c r="E421" s="178"/>
      <c r="F421" s="342"/>
      <c r="G421" s="50"/>
      <c r="H421" s="50"/>
      <c r="I421" s="55"/>
      <c r="J421" s="50"/>
    </row>
    <row r="422" spans="2:10" ht="13.5">
      <c r="B422" s="30">
        <v>12</v>
      </c>
      <c r="C422" s="30" t="s">
        <v>964</v>
      </c>
      <c r="D422" s="48" t="s">
        <v>859</v>
      </c>
      <c r="E422" s="174"/>
      <c r="F422" s="255"/>
      <c r="G422" s="48"/>
      <c r="H422" s="48"/>
      <c r="I422" s="53"/>
      <c r="J422" s="48"/>
    </row>
    <row r="423" spans="2:10" ht="13.5">
      <c r="B423" s="22"/>
      <c r="C423" s="22"/>
      <c r="D423" s="49" t="s">
        <v>860</v>
      </c>
      <c r="E423" s="176"/>
      <c r="F423" s="256"/>
      <c r="G423" s="49"/>
      <c r="H423" s="49"/>
      <c r="I423" s="54"/>
      <c r="J423" s="49"/>
    </row>
    <row r="424" spans="2:10" ht="13.5">
      <c r="B424" s="22"/>
      <c r="C424" s="22"/>
      <c r="D424" s="49" t="s">
        <v>914</v>
      </c>
      <c r="E424" s="176"/>
      <c r="F424" s="256"/>
      <c r="G424" s="49"/>
      <c r="H424" s="49"/>
      <c r="I424" s="54"/>
      <c r="J424" s="49"/>
    </row>
    <row r="425" spans="2:10" ht="13.5">
      <c r="B425" s="22"/>
      <c r="C425" s="22"/>
      <c r="D425" s="49" t="s">
        <v>944</v>
      </c>
      <c r="E425" s="176"/>
      <c r="F425" s="256"/>
      <c r="G425" s="49"/>
      <c r="H425" s="49"/>
      <c r="I425" s="54"/>
      <c r="J425" s="49"/>
    </row>
    <row r="426" spans="2:10" ht="13.5">
      <c r="B426" s="22"/>
      <c r="C426" s="22"/>
      <c r="D426" s="49" t="s">
        <v>789</v>
      </c>
      <c r="E426" s="176"/>
      <c r="F426" s="256"/>
      <c r="G426" s="49"/>
      <c r="H426" s="49"/>
      <c r="I426" s="54"/>
      <c r="J426" s="49"/>
    </row>
    <row r="427" spans="2:10" ht="13.5">
      <c r="B427" s="22"/>
      <c r="C427" s="22"/>
      <c r="D427" s="49" t="s">
        <v>790</v>
      </c>
      <c r="E427" s="176"/>
      <c r="F427" s="256"/>
      <c r="G427" s="49"/>
      <c r="H427" s="49"/>
      <c r="I427" s="54"/>
      <c r="J427" s="49"/>
    </row>
    <row r="428" spans="2:10" ht="13.5">
      <c r="B428" s="24"/>
      <c r="C428" s="24"/>
      <c r="D428" s="50"/>
      <c r="E428" s="178"/>
      <c r="F428" s="342"/>
      <c r="G428" s="50"/>
      <c r="H428" s="50"/>
      <c r="I428" s="55"/>
      <c r="J428" s="50"/>
    </row>
    <row r="429" spans="2:10" ht="13.5">
      <c r="B429" s="30">
        <v>13</v>
      </c>
      <c r="C429" s="30" t="s">
        <v>965</v>
      </c>
      <c r="D429" s="48" t="s">
        <v>859</v>
      </c>
      <c r="E429" s="174"/>
      <c r="F429" s="255"/>
      <c r="G429" s="48"/>
      <c r="H429" s="48"/>
      <c r="I429" s="53"/>
      <c r="J429" s="48"/>
    </row>
    <row r="430" spans="2:10" ht="13.5">
      <c r="B430" s="22"/>
      <c r="C430" s="22"/>
      <c r="D430" s="49" t="s">
        <v>860</v>
      </c>
      <c r="E430" s="176"/>
      <c r="F430" s="256"/>
      <c r="G430" s="49"/>
      <c r="H430" s="49"/>
      <c r="I430" s="54"/>
      <c r="J430" s="49"/>
    </row>
    <row r="431" spans="2:10" ht="13.5">
      <c r="B431" s="22"/>
      <c r="C431" s="22"/>
      <c r="D431" s="49" t="s">
        <v>914</v>
      </c>
      <c r="E431" s="176"/>
      <c r="F431" s="256"/>
      <c r="G431" s="49"/>
      <c r="H431" s="49"/>
      <c r="I431" s="54"/>
      <c r="J431" s="49"/>
    </row>
    <row r="432" spans="2:10" ht="13.5">
      <c r="B432" s="22"/>
      <c r="C432" s="22"/>
      <c r="D432" s="49" t="s">
        <v>944</v>
      </c>
      <c r="E432" s="176"/>
      <c r="F432" s="256"/>
      <c r="G432" s="49"/>
      <c r="H432" s="49"/>
      <c r="I432" s="54"/>
      <c r="J432" s="49"/>
    </row>
    <row r="433" spans="2:10" ht="13.5">
      <c r="B433" s="22"/>
      <c r="C433" s="22"/>
      <c r="D433" s="49" t="s">
        <v>789</v>
      </c>
      <c r="E433" s="176"/>
      <c r="F433" s="256"/>
      <c r="G433" s="49"/>
      <c r="H433" s="49"/>
      <c r="I433" s="54"/>
      <c r="J433" s="49"/>
    </row>
    <row r="434" spans="2:10" ht="13.5">
      <c r="B434" s="22"/>
      <c r="C434" s="22"/>
      <c r="D434" s="49" t="s">
        <v>790</v>
      </c>
      <c r="E434" s="176"/>
      <c r="F434" s="256"/>
      <c r="G434" s="49"/>
      <c r="H434" s="49"/>
      <c r="I434" s="54"/>
      <c r="J434" s="49"/>
    </row>
    <row r="435" spans="2:10" ht="13.5">
      <c r="B435" s="24"/>
      <c r="C435" s="24"/>
      <c r="D435" s="50"/>
      <c r="E435" s="178"/>
      <c r="F435" s="342"/>
      <c r="G435" s="50"/>
      <c r="H435" s="50"/>
      <c r="I435" s="55"/>
      <c r="J435" s="50"/>
    </row>
    <row r="436" spans="2:10" ht="13.5">
      <c r="B436" s="30">
        <v>14</v>
      </c>
      <c r="C436" s="30" t="s">
        <v>966</v>
      </c>
      <c r="D436" s="48" t="s">
        <v>859</v>
      </c>
      <c r="E436" s="174"/>
      <c r="F436" s="255"/>
      <c r="G436" s="48"/>
      <c r="H436" s="48"/>
      <c r="I436" s="53"/>
      <c r="J436" s="48"/>
    </row>
    <row r="437" spans="2:10" ht="13.5">
      <c r="B437" s="22"/>
      <c r="C437" s="22"/>
      <c r="D437" s="49" t="s">
        <v>860</v>
      </c>
      <c r="E437" s="176"/>
      <c r="F437" s="256"/>
      <c r="G437" s="49"/>
      <c r="H437" s="49"/>
      <c r="I437" s="54"/>
      <c r="J437" s="49"/>
    </row>
    <row r="438" spans="2:10" ht="13.5">
      <c r="B438" s="22"/>
      <c r="C438" s="22"/>
      <c r="D438" s="49" t="s">
        <v>914</v>
      </c>
      <c r="E438" s="176"/>
      <c r="F438" s="256"/>
      <c r="G438" s="49"/>
      <c r="H438" s="49"/>
      <c r="I438" s="54"/>
      <c r="J438" s="49"/>
    </row>
    <row r="439" spans="2:10" ht="13.5">
      <c r="B439" s="22"/>
      <c r="C439" s="22"/>
      <c r="D439" s="49" t="s">
        <v>944</v>
      </c>
      <c r="E439" s="176"/>
      <c r="F439" s="256"/>
      <c r="G439" s="49"/>
      <c r="H439" s="49"/>
      <c r="I439" s="54"/>
      <c r="J439" s="49"/>
    </row>
    <row r="440" spans="2:10" ht="13.5">
      <c r="B440" s="22"/>
      <c r="C440" s="22"/>
      <c r="D440" s="49" t="s">
        <v>789</v>
      </c>
      <c r="E440" s="176"/>
      <c r="F440" s="256"/>
      <c r="G440" s="49"/>
      <c r="H440" s="49"/>
      <c r="I440" s="54"/>
      <c r="J440" s="49"/>
    </row>
    <row r="441" spans="2:10" ht="13.5">
      <c r="B441" s="22"/>
      <c r="C441" s="22"/>
      <c r="D441" s="49" t="s">
        <v>790</v>
      </c>
      <c r="E441" s="176"/>
      <c r="F441" s="256"/>
      <c r="G441" s="49"/>
      <c r="H441" s="49"/>
      <c r="I441" s="54"/>
      <c r="J441" s="49"/>
    </row>
    <row r="442" spans="2:10" ht="13.5">
      <c r="B442" s="24"/>
      <c r="C442" s="24"/>
      <c r="D442" s="50"/>
      <c r="E442" s="178"/>
      <c r="F442" s="342"/>
      <c r="G442" s="50"/>
      <c r="H442" s="50"/>
      <c r="I442" s="55"/>
      <c r="J442" s="50"/>
    </row>
    <row r="443" spans="2:10" ht="13.5">
      <c r="B443" s="30">
        <v>15</v>
      </c>
      <c r="C443" s="30" t="s">
        <v>967</v>
      </c>
      <c r="D443" s="48" t="s">
        <v>859</v>
      </c>
      <c r="E443" s="174"/>
      <c r="F443" s="255"/>
      <c r="G443" s="48"/>
      <c r="H443" s="48"/>
      <c r="I443" s="53"/>
      <c r="J443" s="48"/>
    </row>
    <row r="444" spans="2:10" ht="13.5">
      <c r="B444" s="22"/>
      <c r="C444" s="22"/>
      <c r="D444" s="49" t="s">
        <v>860</v>
      </c>
      <c r="E444" s="176"/>
      <c r="F444" s="256"/>
      <c r="G444" s="49"/>
      <c r="H444" s="49"/>
      <c r="I444" s="54"/>
      <c r="J444" s="49"/>
    </row>
    <row r="445" spans="2:10" ht="13.5">
      <c r="B445" s="22"/>
      <c r="C445" s="22"/>
      <c r="D445" s="49" t="s">
        <v>914</v>
      </c>
      <c r="E445" s="176"/>
      <c r="F445" s="256"/>
      <c r="G445" s="49"/>
      <c r="H445" s="49"/>
      <c r="I445" s="54"/>
      <c r="J445" s="49"/>
    </row>
    <row r="446" spans="2:10" ht="13.5">
      <c r="B446" s="22"/>
      <c r="C446" s="22"/>
      <c r="D446" s="49" t="s">
        <v>789</v>
      </c>
      <c r="E446" s="176"/>
      <c r="F446" s="256"/>
      <c r="G446" s="49"/>
      <c r="H446" s="49"/>
      <c r="I446" s="54"/>
      <c r="J446" s="49"/>
    </row>
    <row r="447" spans="2:10" ht="13.5">
      <c r="B447" s="22"/>
      <c r="C447" s="22"/>
      <c r="D447" s="49" t="s">
        <v>790</v>
      </c>
      <c r="E447" s="176"/>
      <c r="F447" s="256"/>
      <c r="G447" s="49"/>
      <c r="H447" s="49"/>
      <c r="I447" s="54"/>
      <c r="J447" s="49"/>
    </row>
    <row r="448" spans="2:10" ht="13.5">
      <c r="B448" s="24"/>
      <c r="C448" s="24"/>
      <c r="D448" s="50"/>
      <c r="E448" s="178"/>
      <c r="F448" s="342"/>
      <c r="G448" s="50"/>
      <c r="H448" s="50"/>
      <c r="I448" s="55"/>
      <c r="J448" s="50"/>
    </row>
    <row r="449" spans="2:10" ht="13.5">
      <c r="B449" s="30">
        <v>16</v>
      </c>
      <c r="C449" s="30" t="s">
        <v>968</v>
      </c>
      <c r="D449" s="48" t="s">
        <v>859</v>
      </c>
      <c r="E449" s="174"/>
      <c r="F449" s="255"/>
      <c r="G449" s="48"/>
      <c r="H449" s="48"/>
      <c r="I449" s="53"/>
      <c r="J449" s="48"/>
    </row>
    <row r="450" spans="2:10" ht="13.5">
      <c r="B450" s="22"/>
      <c r="C450" s="22"/>
      <c r="D450" s="49" t="s">
        <v>860</v>
      </c>
      <c r="E450" s="176"/>
      <c r="F450" s="256"/>
      <c r="G450" s="49"/>
      <c r="H450" s="49"/>
      <c r="I450" s="54"/>
      <c r="J450" s="49"/>
    </row>
    <row r="451" spans="2:10" ht="13.5">
      <c r="B451" s="22"/>
      <c r="C451" s="22"/>
      <c r="D451" s="49" t="s">
        <v>914</v>
      </c>
      <c r="E451" s="176"/>
      <c r="F451" s="256"/>
      <c r="G451" s="49"/>
      <c r="H451" s="49"/>
      <c r="I451" s="54"/>
      <c r="J451" s="49"/>
    </row>
    <row r="452" spans="2:10" ht="13.5">
      <c r="B452" s="22"/>
      <c r="C452" s="22"/>
      <c r="D452" s="49" t="s">
        <v>789</v>
      </c>
      <c r="E452" s="176"/>
      <c r="F452" s="256"/>
      <c r="G452" s="49"/>
      <c r="H452" s="49"/>
      <c r="I452" s="54"/>
      <c r="J452" s="49"/>
    </row>
    <row r="453" spans="2:10" ht="13.5">
      <c r="B453" s="22"/>
      <c r="C453" s="22"/>
      <c r="D453" s="49" t="s">
        <v>790</v>
      </c>
      <c r="E453" s="176"/>
      <c r="F453" s="256"/>
      <c r="G453" s="49"/>
      <c r="H453" s="49"/>
      <c r="I453" s="54"/>
      <c r="J453" s="49"/>
    </row>
    <row r="454" spans="2:10" ht="13.5">
      <c r="B454" s="24"/>
      <c r="C454" s="24"/>
      <c r="D454" s="50"/>
      <c r="E454" s="178"/>
      <c r="F454" s="342"/>
      <c r="G454" s="50"/>
      <c r="H454" s="50"/>
      <c r="I454" s="55"/>
      <c r="J454" s="50"/>
    </row>
    <row r="455" spans="2:10" ht="13.5">
      <c r="B455" s="30">
        <v>17</v>
      </c>
      <c r="C455" s="30" t="s">
        <v>969</v>
      </c>
      <c r="D455" s="48" t="s">
        <v>970</v>
      </c>
      <c r="E455" s="174"/>
      <c r="F455" s="255"/>
      <c r="G455" s="48"/>
      <c r="H455" s="48"/>
      <c r="I455" s="53"/>
      <c r="J455" s="48"/>
    </row>
    <row r="456" spans="2:10" ht="13.5">
      <c r="B456" s="22"/>
      <c r="C456" s="22"/>
      <c r="D456" s="49" t="s">
        <v>971</v>
      </c>
      <c r="E456" s="176"/>
      <c r="F456" s="256"/>
      <c r="G456" s="49"/>
      <c r="H456" s="49"/>
      <c r="I456" s="54"/>
      <c r="J456" s="49"/>
    </row>
    <row r="457" spans="2:10" ht="13.5">
      <c r="B457" s="22"/>
      <c r="C457" s="22"/>
      <c r="D457" s="49" t="s">
        <v>943</v>
      </c>
      <c r="E457" s="176"/>
      <c r="F457" s="256"/>
      <c r="G457" s="49"/>
      <c r="H457" s="49"/>
      <c r="I457" s="54"/>
      <c r="J457" s="49"/>
    </row>
    <row r="458" spans="2:10" ht="13.5">
      <c r="B458" s="22"/>
      <c r="C458" s="22"/>
      <c r="D458" s="49" t="s">
        <v>856</v>
      </c>
      <c r="E458" s="176"/>
      <c r="F458" s="256"/>
      <c r="G458" s="49"/>
      <c r="H458" s="49"/>
      <c r="I458" s="54"/>
      <c r="J458" s="49"/>
    </row>
    <row r="459" spans="2:10" ht="13.5">
      <c r="B459" s="22"/>
      <c r="C459" s="22"/>
      <c r="D459" s="49" t="s">
        <v>856</v>
      </c>
      <c r="E459" s="176"/>
      <c r="F459" s="256"/>
      <c r="G459" s="49"/>
      <c r="H459" s="49"/>
      <c r="I459" s="54"/>
      <c r="J459" s="49"/>
    </row>
    <row r="460" spans="2:10" ht="13.5">
      <c r="B460" s="22"/>
      <c r="C460" s="22"/>
      <c r="D460" s="49" t="s">
        <v>859</v>
      </c>
      <c r="E460" s="176"/>
      <c r="F460" s="256"/>
      <c r="G460" s="49"/>
      <c r="H460" s="49"/>
      <c r="I460" s="54"/>
      <c r="J460" s="49"/>
    </row>
    <row r="461" spans="2:10" ht="13.5">
      <c r="B461" s="22"/>
      <c r="C461" s="22"/>
      <c r="D461" s="49" t="s">
        <v>860</v>
      </c>
      <c r="E461" s="176"/>
      <c r="F461" s="256"/>
      <c r="G461" s="49"/>
      <c r="H461" s="49"/>
      <c r="I461" s="54"/>
      <c r="J461" s="49"/>
    </row>
    <row r="462" spans="2:10" ht="13.5">
      <c r="B462" s="22"/>
      <c r="C462" s="22"/>
      <c r="D462" s="49" t="s">
        <v>914</v>
      </c>
      <c r="E462" s="176"/>
      <c r="F462" s="256"/>
      <c r="G462" s="49"/>
      <c r="H462" s="49"/>
      <c r="I462" s="54"/>
      <c r="J462" s="49"/>
    </row>
    <row r="463" spans="2:10" ht="13.5">
      <c r="B463" s="24"/>
      <c r="C463" s="24"/>
      <c r="D463" s="50"/>
      <c r="E463" s="178"/>
      <c r="F463" s="342"/>
      <c r="G463" s="50"/>
      <c r="H463" s="50"/>
      <c r="I463" s="55"/>
      <c r="J463" s="50"/>
    </row>
    <row r="464" spans="2:10" ht="13.5">
      <c r="B464" s="30">
        <v>18</v>
      </c>
      <c r="C464" s="30" t="s">
        <v>972</v>
      </c>
      <c r="D464" s="48" t="s">
        <v>970</v>
      </c>
      <c r="E464" s="174"/>
      <c r="F464" s="255"/>
      <c r="G464" s="48"/>
      <c r="H464" s="48"/>
      <c r="I464" s="53"/>
      <c r="J464" s="48"/>
    </row>
    <row r="465" spans="2:10" ht="13.5">
      <c r="B465" s="22"/>
      <c r="C465" s="22"/>
      <c r="D465" s="49" t="s">
        <v>971</v>
      </c>
      <c r="E465" s="176"/>
      <c r="F465" s="256"/>
      <c r="G465" s="49"/>
      <c r="H465" s="49"/>
      <c r="I465" s="54"/>
      <c r="J465" s="49"/>
    </row>
    <row r="466" spans="2:10" ht="13.5">
      <c r="B466" s="22"/>
      <c r="C466" s="22"/>
      <c r="D466" s="49" t="s">
        <v>943</v>
      </c>
      <c r="E466" s="176"/>
      <c r="F466" s="256"/>
      <c r="G466" s="49"/>
      <c r="H466" s="49"/>
      <c r="I466" s="54"/>
      <c r="J466" s="49"/>
    </row>
    <row r="467" spans="2:10" ht="13.5">
      <c r="B467" s="22"/>
      <c r="C467" s="22"/>
      <c r="D467" s="49" t="s">
        <v>856</v>
      </c>
      <c r="E467" s="176"/>
      <c r="F467" s="256"/>
      <c r="G467" s="49"/>
      <c r="H467" s="49"/>
      <c r="I467" s="54"/>
      <c r="J467" s="49"/>
    </row>
    <row r="468" spans="2:10" ht="13.5">
      <c r="B468" s="22"/>
      <c r="C468" s="22"/>
      <c r="D468" s="49" t="s">
        <v>856</v>
      </c>
      <c r="E468" s="176"/>
      <c r="F468" s="256"/>
      <c r="G468" s="49"/>
      <c r="H468" s="49"/>
      <c r="I468" s="54"/>
      <c r="J468" s="49"/>
    </row>
    <row r="469" spans="2:10" ht="13.5">
      <c r="B469" s="22"/>
      <c r="C469" s="22"/>
      <c r="D469" s="49" t="s">
        <v>859</v>
      </c>
      <c r="E469" s="176"/>
      <c r="F469" s="256"/>
      <c r="G469" s="49"/>
      <c r="H469" s="49"/>
      <c r="I469" s="54"/>
      <c r="J469" s="49"/>
    </row>
    <row r="470" spans="2:10" ht="13.5">
      <c r="B470" s="22"/>
      <c r="C470" s="22"/>
      <c r="D470" s="49" t="s">
        <v>860</v>
      </c>
      <c r="E470" s="176"/>
      <c r="F470" s="256"/>
      <c r="G470" s="49"/>
      <c r="H470" s="49"/>
      <c r="I470" s="54"/>
      <c r="J470" s="49"/>
    </row>
    <row r="471" spans="2:10" ht="13.5">
      <c r="B471" s="22"/>
      <c r="C471" s="22"/>
      <c r="D471" s="49" t="s">
        <v>914</v>
      </c>
      <c r="E471" s="176"/>
      <c r="F471" s="256"/>
      <c r="G471" s="49"/>
      <c r="H471" s="49"/>
      <c r="I471" s="54"/>
      <c r="J471" s="49"/>
    </row>
    <row r="472" spans="2:10" ht="13.5">
      <c r="B472" s="24"/>
      <c r="C472" s="24"/>
      <c r="D472" s="50"/>
      <c r="E472" s="178"/>
      <c r="F472" s="342"/>
      <c r="G472" s="50"/>
      <c r="H472" s="50"/>
      <c r="I472" s="55"/>
      <c r="J472" s="50"/>
    </row>
    <row r="473" spans="2:10" ht="13.5">
      <c r="B473" s="30">
        <v>19</v>
      </c>
      <c r="C473" s="30" t="s">
        <v>973</v>
      </c>
      <c r="D473" s="48" t="s">
        <v>974</v>
      </c>
      <c r="E473" s="174"/>
      <c r="F473" s="255"/>
      <c r="G473" s="48"/>
      <c r="H473" s="48"/>
      <c r="I473" s="53"/>
      <c r="J473" s="48"/>
    </row>
    <row r="474" spans="2:10" ht="13.5">
      <c r="B474" s="22"/>
      <c r="C474" s="22"/>
      <c r="D474" s="49" t="s">
        <v>975</v>
      </c>
      <c r="E474" s="176"/>
      <c r="F474" s="256"/>
      <c r="G474" s="49"/>
      <c r="H474" s="49"/>
      <c r="I474" s="54"/>
      <c r="J474" s="49"/>
    </row>
    <row r="475" spans="2:10" ht="13.5">
      <c r="B475" s="22"/>
      <c r="C475" s="22"/>
      <c r="D475" s="49" t="s">
        <v>914</v>
      </c>
      <c r="E475" s="176"/>
      <c r="F475" s="256"/>
      <c r="G475" s="49"/>
      <c r="H475" s="49"/>
      <c r="I475" s="54"/>
      <c r="J475" s="49"/>
    </row>
    <row r="476" spans="2:10" ht="13.5">
      <c r="B476" s="22"/>
      <c r="C476" s="22"/>
      <c r="D476" s="49" t="s">
        <v>976</v>
      </c>
      <c r="E476" s="176"/>
      <c r="F476" s="256"/>
      <c r="G476" s="49"/>
      <c r="H476" s="49"/>
      <c r="I476" s="54"/>
      <c r="J476" s="49"/>
    </row>
    <row r="477" spans="2:10" ht="13.5">
      <c r="B477" s="22"/>
      <c r="C477" s="22"/>
      <c r="D477" s="49" t="s">
        <v>977</v>
      </c>
      <c r="E477" s="176"/>
      <c r="F477" s="256"/>
      <c r="G477" s="49"/>
      <c r="H477" s="49"/>
      <c r="I477" s="54"/>
      <c r="J477" s="49"/>
    </row>
    <row r="478" spans="2:10" ht="13.5">
      <c r="B478" s="22"/>
      <c r="C478" s="22"/>
      <c r="D478" s="49" t="s">
        <v>978</v>
      </c>
      <c r="E478" s="176"/>
      <c r="F478" s="256"/>
      <c r="G478" s="49"/>
      <c r="H478" s="49"/>
      <c r="I478" s="54"/>
      <c r="J478" s="49"/>
    </row>
    <row r="479" spans="2:10" ht="13.5">
      <c r="B479" s="24"/>
      <c r="C479" s="24"/>
      <c r="D479" s="50"/>
      <c r="E479" s="178"/>
      <c r="F479" s="342"/>
      <c r="G479" s="50"/>
      <c r="H479" s="50"/>
      <c r="I479" s="55"/>
      <c r="J479" s="50"/>
    </row>
    <row r="480" spans="2:10" ht="13.5">
      <c r="B480" s="30">
        <v>20</v>
      </c>
      <c r="C480" s="30" t="s">
        <v>979</v>
      </c>
      <c r="D480" s="48" t="s">
        <v>974</v>
      </c>
      <c r="E480" s="174"/>
      <c r="F480" s="255"/>
      <c r="G480" s="48"/>
      <c r="H480" s="48"/>
      <c r="I480" s="53"/>
      <c r="J480" s="48"/>
    </row>
    <row r="481" spans="2:10" ht="13.5">
      <c r="B481" s="22"/>
      <c r="C481" s="22"/>
      <c r="D481" s="49" t="s">
        <v>975</v>
      </c>
      <c r="E481" s="176"/>
      <c r="F481" s="256"/>
      <c r="G481" s="49"/>
      <c r="H481" s="49"/>
      <c r="I481" s="54"/>
      <c r="J481" s="49"/>
    </row>
    <row r="482" spans="2:10" ht="13.5">
      <c r="B482" s="22"/>
      <c r="C482" s="22"/>
      <c r="D482" s="49" t="s">
        <v>914</v>
      </c>
      <c r="E482" s="176"/>
      <c r="F482" s="256"/>
      <c r="G482" s="49"/>
      <c r="H482" s="49"/>
      <c r="I482" s="54"/>
      <c r="J482" s="49"/>
    </row>
    <row r="483" spans="2:10" ht="13.5">
      <c r="B483" s="22"/>
      <c r="C483" s="22"/>
      <c r="D483" s="49" t="s">
        <v>977</v>
      </c>
      <c r="E483" s="176"/>
      <c r="F483" s="256"/>
      <c r="G483" s="49"/>
      <c r="H483" s="49"/>
      <c r="I483" s="54"/>
      <c r="J483" s="49"/>
    </row>
    <row r="484" spans="2:10" ht="13.5">
      <c r="B484" s="22"/>
      <c r="C484" s="22"/>
      <c r="D484" s="49" t="s">
        <v>978</v>
      </c>
      <c r="E484" s="176"/>
      <c r="F484" s="256"/>
      <c r="G484" s="49"/>
      <c r="H484" s="49"/>
      <c r="I484" s="54"/>
      <c r="J484" s="49"/>
    </row>
    <row r="485" spans="2:10" ht="13.5">
      <c r="B485" s="24"/>
      <c r="C485" s="24"/>
      <c r="D485" s="50"/>
      <c r="E485" s="178"/>
      <c r="F485" s="342"/>
      <c r="G485" s="50"/>
      <c r="H485" s="50"/>
      <c r="I485" s="55"/>
      <c r="J485" s="50"/>
    </row>
    <row r="486" spans="2:10" ht="13.5">
      <c r="B486" s="30">
        <v>21</v>
      </c>
      <c r="C486" s="30" t="s">
        <v>980</v>
      </c>
      <c r="D486" s="48" t="s">
        <v>859</v>
      </c>
      <c r="E486" s="174"/>
      <c r="F486" s="255"/>
      <c r="G486" s="48"/>
      <c r="H486" s="48"/>
      <c r="I486" s="53"/>
      <c r="J486" s="48"/>
    </row>
    <row r="487" spans="2:10" ht="13.5">
      <c r="B487" s="22"/>
      <c r="C487" s="22"/>
      <c r="D487" s="49" t="s">
        <v>860</v>
      </c>
      <c r="E487" s="176"/>
      <c r="F487" s="256"/>
      <c r="G487" s="49"/>
      <c r="H487" s="49"/>
      <c r="I487" s="54"/>
      <c r="J487" s="49"/>
    </row>
    <row r="488" spans="2:10" ht="13.5">
      <c r="B488" s="22"/>
      <c r="C488" s="22"/>
      <c r="D488" s="49" t="s">
        <v>942</v>
      </c>
      <c r="E488" s="176"/>
      <c r="F488" s="256"/>
      <c r="G488" s="49"/>
      <c r="H488" s="49"/>
      <c r="I488" s="54"/>
      <c r="J488" s="49"/>
    </row>
    <row r="489" spans="2:10" ht="13.5">
      <c r="B489" s="22"/>
      <c r="C489" s="22"/>
      <c r="D489" s="49" t="s">
        <v>895</v>
      </c>
      <c r="E489" s="176"/>
      <c r="F489" s="256"/>
      <c r="G489" s="49"/>
      <c r="H489" s="49"/>
      <c r="I489" s="54"/>
      <c r="J489" s="49"/>
    </row>
    <row r="490" spans="2:10" ht="13.5">
      <c r="B490" s="22"/>
      <c r="C490" s="22"/>
      <c r="D490" s="49" t="s">
        <v>959</v>
      </c>
      <c r="E490" s="176"/>
      <c r="F490" s="256"/>
      <c r="G490" s="49"/>
      <c r="H490" s="49"/>
      <c r="I490" s="54"/>
      <c r="J490" s="49"/>
    </row>
    <row r="491" spans="2:10" ht="13.5">
      <c r="B491" s="22"/>
      <c r="C491" s="22"/>
      <c r="D491" s="49" t="s">
        <v>959</v>
      </c>
      <c r="E491" s="176"/>
      <c r="F491" s="256"/>
      <c r="G491" s="49"/>
      <c r="H491" s="49"/>
      <c r="I491" s="54"/>
      <c r="J491" s="49"/>
    </row>
    <row r="492" spans="2:10" ht="13.5">
      <c r="B492" s="22"/>
      <c r="C492" s="22"/>
      <c r="D492" s="49" t="s">
        <v>959</v>
      </c>
      <c r="E492" s="176"/>
      <c r="F492" s="256"/>
      <c r="G492" s="49"/>
      <c r="H492" s="49"/>
      <c r="I492" s="54"/>
      <c r="J492" s="49"/>
    </row>
    <row r="493" spans="2:10" ht="13.5">
      <c r="B493" s="22"/>
      <c r="C493" s="22"/>
      <c r="D493" s="49" t="s">
        <v>960</v>
      </c>
      <c r="E493" s="176"/>
      <c r="F493" s="256"/>
      <c r="G493" s="49"/>
      <c r="H493" s="49"/>
      <c r="I493" s="54"/>
      <c r="J493" s="49"/>
    </row>
    <row r="494" spans="2:10" ht="13.5">
      <c r="B494" s="22"/>
      <c r="C494" s="22"/>
      <c r="D494" s="49" t="s">
        <v>943</v>
      </c>
      <c r="E494" s="176"/>
      <c r="F494" s="256"/>
      <c r="G494" s="49"/>
      <c r="H494" s="49"/>
      <c r="I494" s="54"/>
      <c r="J494" s="49"/>
    </row>
    <row r="495" spans="2:10" ht="13.5">
      <c r="B495" s="22"/>
      <c r="C495" s="22"/>
      <c r="D495" s="49" t="s">
        <v>856</v>
      </c>
      <c r="E495" s="176"/>
      <c r="F495" s="256"/>
      <c r="G495" s="49"/>
      <c r="H495" s="49"/>
      <c r="I495" s="54"/>
      <c r="J495" s="49"/>
    </row>
    <row r="496" spans="2:10" ht="13.5">
      <c r="B496" s="22"/>
      <c r="C496" s="22"/>
      <c r="D496" s="49" t="s">
        <v>981</v>
      </c>
      <c r="E496" s="176"/>
      <c r="F496" s="256"/>
      <c r="G496" s="49"/>
      <c r="H496" s="49"/>
      <c r="I496" s="54"/>
      <c r="J496" s="49"/>
    </row>
    <row r="497" spans="2:10" ht="13.5">
      <c r="B497" s="22"/>
      <c r="C497" s="22"/>
      <c r="D497" s="49" t="s">
        <v>878</v>
      </c>
      <c r="E497" s="176"/>
      <c r="F497" s="256"/>
      <c r="G497" s="49"/>
      <c r="H497" s="49"/>
      <c r="I497" s="54"/>
      <c r="J497" s="49"/>
    </row>
    <row r="498" spans="2:10" ht="13.5">
      <c r="B498" s="22"/>
      <c r="C498" s="22"/>
      <c r="D498" s="49" t="s">
        <v>873</v>
      </c>
      <c r="E498" s="176"/>
      <c r="F498" s="256"/>
      <c r="G498" s="49"/>
      <c r="H498" s="49"/>
      <c r="I498" s="54"/>
      <c r="J498" s="49"/>
    </row>
    <row r="499" spans="2:10" ht="13.5">
      <c r="B499" s="22"/>
      <c r="C499" s="22"/>
      <c r="D499" s="49" t="s">
        <v>982</v>
      </c>
      <c r="E499" s="176"/>
      <c r="F499" s="256"/>
      <c r="G499" s="49"/>
      <c r="H499" s="49"/>
      <c r="I499" s="54"/>
      <c r="J499" s="49"/>
    </row>
    <row r="500" spans="2:10" ht="13.5">
      <c r="B500" s="22"/>
      <c r="C500" s="22"/>
      <c r="D500" s="49" t="s">
        <v>880</v>
      </c>
      <c r="E500" s="176"/>
      <c r="F500" s="256"/>
      <c r="G500" s="49"/>
      <c r="H500" s="49"/>
      <c r="I500" s="54"/>
      <c r="J500" s="49"/>
    </row>
    <row r="501" spans="2:10" ht="13.5">
      <c r="B501" s="22"/>
      <c r="C501" s="22"/>
      <c r="D501" s="49" t="s">
        <v>881</v>
      </c>
      <c r="E501" s="176"/>
      <c r="F501" s="256"/>
      <c r="G501" s="49"/>
      <c r="H501" s="49"/>
      <c r="I501" s="54"/>
      <c r="J501" s="49"/>
    </row>
    <row r="502" spans="2:10" ht="13.5">
      <c r="B502" s="24"/>
      <c r="C502" s="24"/>
      <c r="D502" s="50"/>
      <c r="E502" s="178"/>
      <c r="F502" s="342"/>
      <c r="G502" s="50"/>
      <c r="H502" s="50"/>
      <c r="I502" s="55"/>
      <c r="J502" s="50"/>
    </row>
    <row r="503" spans="2:10" ht="13.5">
      <c r="B503" s="30">
        <v>22</v>
      </c>
      <c r="C503" s="30" t="s">
        <v>983</v>
      </c>
      <c r="D503" s="48" t="s">
        <v>984</v>
      </c>
      <c r="E503" s="174"/>
      <c r="F503" s="255"/>
      <c r="G503" s="48"/>
      <c r="H503" s="48"/>
      <c r="I503" s="53"/>
      <c r="J503" s="48"/>
    </row>
    <row r="504" spans="2:10" ht="13.5">
      <c r="B504" s="22"/>
      <c r="C504" s="22"/>
      <c r="D504" s="49" t="s">
        <v>878</v>
      </c>
      <c r="E504" s="176"/>
      <c r="F504" s="256"/>
      <c r="G504" s="49"/>
      <c r="H504" s="49"/>
      <c r="I504" s="54"/>
      <c r="J504" s="49"/>
    </row>
    <row r="505" spans="2:10" ht="13.5">
      <c r="B505" s="24"/>
      <c r="C505" s="24"/>
      <c r="D505" s="50"/>
      <c r="E505" s="178"/>
      <c r="F505" s="342"/>
      <c r="G505" s="50"/>
      <c r="H505" s="50"/>
      <c r="I505" s="55"/>
      <c r="J505" s="50"/>
    </row>
    <row r="506" spans="2:10" ht="13.5">
      <c r="B506" s="30">
        <v>23</v>
      </c>
      <c r="C506" s="30" t="s">
        <v>985</v>
      </c>
      <c r="D506" s="48" t="s">
        <v>912</v>
      </c>
      <c r="E506" s="174"/>
      <c r="F506" s="255"/>
      <c r="G506" s="48"/>
      <c r="H506" s="48"/>
      <c r="I506" s="53"/>
      <c r="J506" s="48"/>
    </row>
    <row r="507" spans="2:10" ht="13.5">
      <c r="B507" s="22"/>
      <c r="C507" s="22"/>
      <c r="D507" s="49" t="s">
        <v>847</v>
      </c>
      <c r="E507" s="176"/>
      <c r="F507" s="256"/>
      <c r="G507" s="49"/>
      <c r="H507" s="49"/>
      <c r="I507" s="54"/>
      <c r="J507" s="49"/>
    </row>
    <row r="508" spans="2:10" ht="13.5">
      <c r="B508" s="22"/>
      <c r="C508" s="22"/>
      <c r="D508" s="49" t="s">
        <v>845</v>
      </c>
      <c r="E508" s="176"/>
      <c r="F508" s="256"/>
      <c r="G508" s="49"/>
      <c r="H508" s="49"/>
      <c r="I508" s="54"/>
      <c r="J508" s="49"/>
    </row>
    <row r="509" spans="2:10" ht="13.5">
      <c r="B509" s="24"/>
      <c r="C509" s="24"/>
      <c r="D509" s="50"/>
      <c r="E509" s="178"/>
      <c r="F509" s="342"/>
      <c r="G509" s="50"/>
      <c r="H509" s="50"/>
      <c r="I509" s="55"/>
      <c r="J509" s="50"/>
    </row>
    <row r="510" spans="2:10" ht="13.5">
      <c r="B510" s="30">
        <v>24</v>
      </c>
      <c r="C510" s="30" t="s">
        <v>986</v>
      </c>
      <c r="D510" s="48" t="s">
        <v>875</v>
      </c>
      <c r="E510" s="174"/>
      <c r="F510" s="255"/>
      <c r="G510" s="48"/>
      <c r="H510" s="48"/>
      <c r="I510" s="53"/>
      <c r="J510" s="48"/>
    </row>
    <row r="511" spans="2:10" ht="13.5">
      <c r="B511" s="22"/>
      <c r="C511" s="22"/>
      <c r="D511" s="49" t="s">
        <v>876</v>
      </c>
      <c r="E511" s="176"/>
      <c r="F511" s="256"/>
      <c r="G511" s="49"/>
      <c r="H511" s="49"/>
      <c r="I511" s="54"/>
      <c r="J511" s="49"/>
    </row>
    <row r="512" spans="2:10" ht="13.5">
      <c r="B512" s="22"/>
      <c r="C512" s="22"/>
      <c r="D512" s="49" t="s">
        <v>845</v>
      </c>
      <c r="E512" s="176"/>
      <c r="F512" s="256"/>
      <c r="G512" s="49"/>
      <c r="H512" s="49"/>
      <c r="I512" s="54"/>
      <c r="J512" s="49"/>
    </row>
    <row r="513" spans="2:10" ht="13.5">
      <c r="B513" s="24"/>
      <c r="C513" s="24"/>
      <c r="D513" s="50"/>
      <c r="E513" s="178"/>
      <c r="F513" s="342"/>
      <c r="G513" s="50"/>
      <c r="H513" s="50"/>
      <c r="I513" s="55"/>
      <c r="J513" s="50"/>
    </row>
    <row r="514" spans="2:10" ht="13.5">
      <c r="B514" s="30">
        <v>25</v>
      </c>
      <c r="C514" s="30" t="s">
        <v>922</v>
      </c>
      <c r="D514" s="48" t="s">
        <v>923</v>
      </c>
      <c r="E514" s="174"/>
      <c r="F514" s="255"/>
      <c r="G514" s="48"/>
      <c r="H514" s="48"/>
      <c r="I514" s="53"/>
      <c r="J514" s="48"/>
    </row>
    <row r="515" spans="2:10" ht="13.5">
      <c r="B515" s="22"/>
      <c r="C515" s="22"/>
      <c r="D515" s="49" t="s">
        <v>987</v>
      </c>
      <c r="E515" s="176"/>
      <c r="F515" s="256"/>
      <c r="G515" s="49"/>
      <c r="H515" s="49"/>
      <c r="I515" s="54"/>
      <c r="J515" s="49"/>
    </row>
    <row r="516" spans="2:10" ht="13.5">
      <c r="B516" s="22"/>
      <c r="C516" s="22"/>
      <c r="D516" s="49" t="s">
        <v>845</v>
      </c>
      <c r="E516" s="176"/>
      <c r="F516" s="256"/>
      <c r="G516" s="49"/>
      <c r="H516" s="49"/>
      <c r="I516" s="54"/>
      <c r="J516" s="49"/>
    </row>
    <row r="517" spans="2:10" ht="13.5">
      <c r="B517" s="24"/>
      <c r="C517" s="24"/>
      <c r="D517" s="50"/>
      <c r="E517" s="178"/>
      <c r="F517" s="342"/>
      <c r="G517" s="50"/>
      <c r="H517" s="50"/>
      <c r="I517" s="55"/>
      <c r="J517" s="50"/>
    </row>
    <row r="518" spans="2:10" ht="13.5">
      <c r="H518" s="330" t="s">
        <v>707</v>
      </c>
      <c r="I518" s="35"/>
    </row>
    <row r="520" spans="2:10" ht="14.25">
      <c r="B520" s="64" t="s">
        <v>988</v>
      </c>
    </row>
    <row r="521" spans="2:10">
      <c r="B521" s="651" t="s">
        <v>839</v>
      </c>
      <c r="C521" s="651"/>
      <c r="D521" s="651" t="s">
        <v>840</v>
      </c>
      <c r="E521" s="651" t="s">
        <v>643</v>
      </c>
      <c r="F521" s="651"/>
      <c r="G521" s="651"/>
      <c r="H521" s="651"/>
      <c r="I521" s="651"/>
      <c r="J521" s="651"/>
    </row>
    <row r="522" spans="2:10">
      <c r="B522" s="651"/>
      <c r="C522" s="651"/>
      <c r="D522" s="651"/>
      <c r="E522" s="285" t="s">
        <v>240</v>
      </c>
      <c r="F522" s="287" t="s">
        <v>278</v>
      </c>
      <c r="G522" s="330" t="s">
        <v>646</v>
      </c>
      <c r="H522" s="330" t="s">
        <v>647</v>
      </c>
      <c r="I522" s="330" t="s">
        <v>644</v>
      </c>
      <c r="J522" s="330" t="s">
        <v>209</v>
      </c>
    </row>
    <row r="523" spans="2:10" ht="13.5">
      <c r="B523" s="30">
        <v>1</v>
      </c>
      <c r="C523" s="30" t="s">
        <v>989</v>
      </c>
      <c r="D523" s="48" t="s">
        <v>856</v>
      </c>
      <c r="E523" s="174"/>
      <c r="F523" s="255"/>
      <c r="G523" s="48"/>
      <c r="H523" s="48"/>
      <c r="I523" s="53"/>
      <c r="J523" s="48"/>
    </row>
    <row r="524" spans="2:10" ht="13.5">
      <c r="B524" s="22"/>
      <c r="C524" s="22"/>
      <c r="D524" s="49" t="s">
        <v>866</v>
      </c>
      <c r="E524" s="176"/>
      <c r="F524" s="256"/>
      <c r="G524" s="49"/>
      <c r="H524" s="49"/>
      <c r="I524" s="54"/>
      <c r="J524" s="49"/>
    </row>
    <row r="525" spans="2:10" ht="13.5">
      <c r="B525" s="22"/>
      <c r="C525" s="22"/>
      <c r="D525" s="49" t="s">
        <v>943</v>
      </c>
      <c r="E525" s="176"/>
      <c r="F525" s="256"/>
      <c r="G525" s="49"/>
      <c r="H525" s="49"/>
      <c r="I525" s="54"/>
      <c r="J525" s="49"/>
    </row>
    <row r="526" spans="2:10" ht="13.5">
      <c r="B526" s="22"/>
      <c r="C526" s="22"/>
      <c r="D526" s="49" t="s">
        <v>870</v>
      </c>
      <c r="E526" s="176"/>
      <c r="F526" s="256"/>
      <c r="G526" s="49"/>
      <c r="H526" s="49"/>
      <c r="I526" s="54"/>
      <c r="J526" s="49"/>
    </row>
    <row r="527" spans="2:10" ht="13.5">
      <c r="B527" s="22"/>
      <c r="C527" s="22"/>
      <c r="D527" s="49" t="s">
        <v>982</v>
      </c>
      <c r="E527" s="176"/>
      <c r="F527" s="256"/>
      <c r="G527" s="49"/>
      <c r="H527" s="49"/>
      <c r="I527" s="54"/>
      <c r="J527" s="49"/>
    </row>
    <row r="528" spans="2:10" ht="13.5">
      <c r="B528" s="22"/>
      <c r="C528" s="22"/>
      <c r="D528" s="49" t="s">
        <v>868</v>
      </c>
      <c r="E528" s="176"/>
      <c r="F528" s="256"/>
      <c r="G528" s="49"/>
      <c r="H528" s="49"/>
      <c r="I528" s="54"/>
      <c r="J528" s="49"/>
    </row>
    <row r="529" spans="2:10" ht="13.5">
      <c r="B529" s="22"/>
      <c r="C529" s="22"/>
      <c r="D529" s="49" t="s">
        <v>869</v>
      </c>
      <c r="E529" s="176"/>
      <c r="F529" s="256"/>
      <c r="G529" s="49"/>
      <c r="H529" s="49"/>
      <c r="I529" s="54"/>
      <c r="J529" s="49"/>
    </row>
    <row r="530" spans="2:10" ht="13.5">
      <c r="B530" s="22"/>
      <c r="C530" s="22"/>
      <c r="D530" s="49" t="s">
        <v>852</v>
      </c>
      <c r="E530" s="176"/>
      <c r="F530" s="256"/>
      <c r="G530" s="49"/>
      <c r="H530" s="49"/>
      <c r="I530" s="54"/>
      <c r="J530" s="49"/>
    </row>
    <row r="531" spans="2:10" ht="13.5">
      <c r="B531" s="22"/>
      <c r="C531" s="22"/>
      <c r="D531" s="49" t="s">
        <v>845</v>
      </c>
      <c r="E531" s="176"/>
      <c r="F531" s="256"/>
      <c r="G531" s="49"/>
      <c r="H531" s="49"/>
      <c r="I531" s="54"/>
      <c r="J531" s="49"/>
    </row>
    <row r="532" spans="2:10" ht="13.5">
      <c r="B532" s="22"/>
      <c r="C532" s="22"/>
      <c r="D532" s="49" t="s">
        <v>990</v>
      </c>
      <c r="E532" s="176"/>
      <c r="F532" s="256"/>
      <c r="G532" s="49"/>
      <c r="H532" s="49"/>
      <c r="I532" s="54"/>
      <c r="J532" s="49"/>
    </row>
    <row r="533" spans="2:10" ht="13.5">
      <c r="B533" s="24"/>
      <c r="C533" s="24"/>
      <c r="D533" s="50"/>
      <c r="E533" s="178"/>
      <c r="F533" s="342"/>
      <c r="G533" s="50"/>
      <c r="H533" s="50"/>
      <c r="I533" s="55"/>
      <c r="J533" s="50"/>
    </row>
    <row r="534" spans="2:10" ht="13.5">
      <c r="B534" s="30">
        <v>2</v>
      </c>
      <c r="C534" s="30" t="s">
        <v>991</v>
      </c>
      <c r="D534" s="48" t="s">
        <v>992</v>
      </c>
      <c r="E534" s="174"/>
      <c r="F534" s="255"/>
      <c r="G534" s="48"/>
      <c r="H534" s="48"/>
      <c r="I534" s="53"/>
      <c r="J534" s="48"/>
    </row>
    <row r="535" spans="2:10" ht="13.5">
      <c r="B535" s="24"/>
      <c r="C535" s="24"/>
      <c r="D535" s="50"/>
      <c r="E535" s="178"/>
      <c r="F535" s="342"/>
      <c r="G535" s="50"/>
      <c r="H535" s="50"/>
      <c r="I535" s="55"/>
      <c r="J535" s="50"/>
    </row>
    <row r="536" spans="2:10" ht="13.5">
      <c r="H536" s="330" t="s">
        <v>740</v>
      </c>
      <c r="I536" s="35"/>
    </row>
    <row r="538" spans="2:10" ht="14.25">
      <c r="B538" s="64" t="s">
        <v>993</v>
      </c>
    </row>
    <row r="539" spans="2:10">
      <c r="B539" s="651" t="s">
        <v>839</v>
      </c>
      <c r="C539" s="651"/>
      <c r="D539" s="651" t="s">
        <v>840</v>
      </c>
      <c r="E539" s="651" t="s">
        <v>643</v>
      </c>
      <c r="F539" s="651"/>
      <c r="G539" s="651"/>
      <c r="H539" s="651"/>
      <c r="I539" s="651"/>
      <c r="J539" s="651"/>
    </row>
    <row r="540" spans="2:10">
      <c r="B540" s="651"/>
      <c r="C540" s="651"/>
      <c r="D540" s="651"/>
      <c r="E540" s="285" t="s">
        <v>240</v>
      </c>
      <c r="F540" s="287" t="s">
        <v>278</v>
      </c>
      <c r="G540" s="330" t="s">
        <v>646</v>
      </c>
      <c r="H540" s="330" t="s">
        <v>647</v>
      </c>
      <c r="I540" s="330" t="s">
        <v>644</v>
      </c>
      <c r="J540" s="330" t="s">
        <v>209</v>
      </c>
    </row>
    <row r="541" spans="2:10" ht="13.5">
      <c r="B541" s="30">
        <v>1</v>
      </c>
      <c r="C541" s="30" t="s">
        <v>994</v>
      </c>
      <c r="D541" s="48" t="s">
        <v>866</v>
      </c>
      <c r="E541" s="174"/>
      <c r="F541" s="255"/>
      <c r="G541" s="48"/>
      <c r="H541" s="48"/>
      <c r="I541" s="53"/>
      <c r="J541" s="48"/>
    </row>
    <row r="542" spans="2:10" ht="13.5">
      <c r="B542" s="22"/>
      <c r="C542" s="22"/>
      <c r="D542" s="49" t="s">
        <v>847</v>
      </c>
      <c r="E542" s="176"/>
      <c r="F542" s="256"/>
      <c r="G542" s="49"/>
      <c r="H542" s="49"/>
      <c r="I542" s="54"/>
      <c r="J542" s="49"/>
    </row>
    <row r="543" spans="2:10" ht="13.5">
      <c r="B543" s="22"/>
      <c r="C543" s="22"/>
      <c r="D543" s="49" t="s">
        <v>995</v>
      </c>
      <c r="E543" s="176"/>
      <c r="F543" s="256"/>
      <c r="G543" s="49"/>
      <c r="H543" s="49"/>
      <c r="I543" s="54"/>
      <c r="J543" s="49"/>
    </row>
    <row r="544" spans="2:10" ht="13.5">
      <c r="B544" s="22"/>
      <c r="C544" s="22"/>
      <c r="D544" s="49" t="s">
        <v>996</v>
      </c>
      <c r="E544" s="176"/>
      <c r="F544" s="256"/>
      <c r="G544" s="49"/>
      <c r="H544" s="49"/>
      <c r="I544" s="54"/>
      <c r="J544" s="49"/>
    </row>
    <row r="545" spans="2:10" ht="13.5">
      <c r="B545" s="22"/>
      <c r="C545" s="22"/>
      <c r="D545" s="49" t="s">
        <v>997</v>
      </c>
      <c r="E545" s="176"/>
      <c r="F545" s="256"/>
      <c r="G545" s="49"/>
      <c r="H545" s="49"/>
      <c r="I545" s="54"/>
      <c r="J545" s="49"/>
    </row>
    <row r="546" spans="2:10" ht="13.5">
      <c r="B546" s="22"/>
      <c r="C546" s="22"/>
      <c r="D546" s="49" t="s">
        <v>845</v>
      </c>
      <c r="E546" s="176"/>
      <c r="F546" s="256"/>
      <c r="G546" s="49"/>
      <c r="H546" s="49"/>
      <c r="I546" s="54"/>
      <c r="J546" s="49"/>
    </row>
    <row r="547" spans="2:10" ht="13.5">
      <c r="B547" s="22"/>
      <c r="C547" s="22"/>
      <c r="D547" s="49" t="s">
        <v>998</v>
      </c>
      <c r="E547" s="176"/>
      <c r="F547" s="256"/>
      <c r="G547" s="49"/>
      <c r="H547" s="49"/>
      <c r="I547" s="54"/>
      <c r="J547" s="49"/>
    </row>
    <row r="548" spans="2:10" ht="13.5">
      <c r="B548" s="22"/>
      <c r="C548" s="22"/>
      <c r="D548" s="49" t="s">
        <v>863</v>
      </c>
      <c r="E548" s="176"/>
      <c r="F548" s="256"/>
      <c r="G548" s="49"/>
      <c r="H548" s="49"/>
      <c r="I548" s="54"/>
      <c r="J548" s="49"/>
    </row>
    <row r="549" spans="2:10" ht="13.5">
      <c r="B549" s="24"/>
      <c r="C549" s="24"/>
      <c r="D549" s="50"/>
      <c r="E549" s="178"/>
      <c r="F549" s="342"/>
      <c r="G549" s="50"/>
      <c r="H549" s="50"/>
      <c r="I549" s="55"/>
      <c r="J549" s="50"/>
    </row>
    <row r="550" spans="2:10" ht="13.5">
      <c r="B550" s="30">
        <v>2</v>
      </c>
      <c r="C550" s="30" t="s">
        <v>244</v>
      </c>
      <c r="D550" s="48" t="s">
        <v>999</v>
      </c>
      <c r="E550" s="174"/>
      <c r="F550" s="255"/>
      <c r="G550" s="48"/>
      <c r="H550" s="48"/>
      <c r="I550" s="53"/>
      <c r="J550" s="48"/>
    </row>
    <row r="551" spans="2:10" ht="13.5">
      <c r="B551" s="22"/>
      <c r="C551" s="22"/>
      <c r="D551" s="49" t="s">
        <v>1000</v>
      </c>
      <c r="E551" s="176"/>
      <c r="F551" s="256"/>
      <c r="G551" s="49"/>
      <c r="H551" s="49"/>
      <c r="I551" s="54"/>
      <c r="J551" s="49"/>
    </row>
    <row r="552" spans="2:10" ht="13.5">
      <c r="B552" s="22"/>
      <c r="C552" s="22"/>
      <c r="D552" s="49" t="s">
        <v>867</v>
      </c>
      <c r="E552" s="176"/>
      <c r="F552" s="256"/>
      <c r="G552" s="49"/>
      <c r="H552" s="49"/>
      <c r="I552" s="54"/>
      <c r="J552" s="49"/>
    </row>
    <row r="553" spans="2:10" ht="13.5">
      <c r="B553" s="22"/>
      <c r="C553" s="22"/>
      <c r="D553" s="49" t="s">
        <v>996</v>
      </c>
      <c r="E553" s="176"/>
      <c r="F553" s="256"/>
      <c r="G553" s="49"/>
      <c r="H553" s="49"/>
      <c r="I553" s="54"/>
      <c r="J553" s="49"/>
    </row>
    <row r="554" spans="2:10" ht="13.5">
      <c r="B554" s="22"/>
      <c r="C554" s="22"/>
      <c r="D554" s="49" t="s">
        <v>977</v>
      </c>
      <c r="E554" s="176"/>
      <c r="F554" s="256"/>
      <c r="G554" s="49"/>
      <c r="H554" s="49"/>
      <c r="I554" s="54"/>
      <c r="J554" s="49"/>
    </row>
    <row r="555" spans="2:10" ht="13.5">
      <c r="B555" s="22"/>
      <c r="C555" s="22"/>
      <c r="D555" s="49" t="s">
        <v>863</v>
      </c>
      <c r="E555" s="176"/>
      <c r="F555" s="256"/>
      <c r="G555" s="49"/>
      <c r="H555" s="49"/>
      <c r="I555" s="54"/>
      <c r="J555" s="49"/>
    </row>
    <row r="556" spans="2:10" ht="13.5">
      <c r="B556" s="22"/>
      <c r="C556" s="22"/>
      <c r="D556" s="49" t="s">
        <v>1001</v>
      </c>
      <c r="E556" s="176"/>
      <c r="F556" s="256"/>
      <c r="G556" s="49"/>
      <c r="H556" s="49"/>
      <c r="I556" s="54"/>
      <c r="J556" s="49"/>
    </row>
    <row r="557" spans="2:10" ht="13.5">
      <c r="B557" s="22"/>
      <c r="C557" s="22"/>
      <c r="D557" s="49" t="s">
        <v>845</v>
      </c>
      <c r="E557" s="176"/>
      <c r="F557" s="256"/>
      <c r="G557" s="49"/>
      <c r="H557" s="49"/>
      <c r="I557" s="54"/>
      <c r="J557" s="49"/>
    </row>
    <row r="558" spans="2:10" ht="13.5">
      <c r="B558" s="22"/>
      <c r="C558" s="22"/>
      <c r="D558" s="49" t="s">
        <v>844</v>
      </c>
      <c r="E558" s="176"/>
      <c r="F558" s="256"/>
      <c r="G558" s="49"/>
      <c r="H558" s="49"/>
      <c r="I558" s="54"/>
      <c r="J558" s="49"/>
    </row>
    <row r="559" spans="2:10" ht="13.5">
      <c r="B559" s="22"/>
      <c r="C559" s="22"/>
      <c r="D559" s="49" t="s">
        <v>1002</v>
      </c>
      <c r="E559" s="176"/>
      <c r="F559" s="256"/>
      <c r="G559" s="49"/>
      <c r="H559" s="49"/>
      <c r="I559" s="54"/>
      <c r="J559" s="49"/>
    </row>
    <row r="560" spans="2:10" ht="13.5">
      <c r="B560" s="24"/>
      <c r="C560" s="24"/>
      <c r="D560" s="50"/>
      <c r="E560" s="178"/>
      <c r="F560" s="342"/>
      <c r="G560" s="50"/>
      <c r="H560" s="50"/>
      <c r="I560" s="55"/>
      <c r="J560" s="50"/>
    </row>
    <row r="561" spans="2:10" ht="13.5">
      <c r="B561" s="30">
        <v>3</v>
      </c>
      <c r="C561" s="30" t="s">
        <v>1003</v>
      </c>
      <c r="D561" s="48" t="s">
        <v>1004</v>
      </c>
      <c r="E561" s="174"/>
      <c r="F561" s="255"/>
      <c r="G561" s="48"/>
      <c r="H561" s="48"/>
      <c r="I561" s="53"/>
      <c r="J561" s="48"/>
    </row>
    <row r="562" spans="2:10" ht="13.5">
      <c r="B562" s="22"/>
      <c r="C562" s="22"/>
      <c r="D562" s="49" t="s">
        <v>866</v>
      </c>
      <c r="E562" s="176"/>
      <c r="F562" s="256"/>
      <c r="G562" s="49"/>
      <c r="H562" s="49"/>
      <c r="I562" s="54"/>
      <c r="J562" s="49"/>
    </row>
    <row r="563" spans="2:10" ht="13.5">
      <c r="B563" s="22"/>
      <c r="C563" s="22"/>
      <c r="D563" s="49" t="s">
        <v>843</v>
      </c>
      <c r="E563" s="176"/>
      <c r="F563" s="256"/>
      <c r="G563" s="49"/>
      <c r="H563" s="49"/>
      <c r="I563" s="54"/>
      <c r="J563" s="49"/>
    </row>
    <row r="564" spans="2:10" ht="13.5">
      <c r="B564" s="22"/>
      <c r="C564" s="22"/>
      <c r="D564" s="49" t="s">
        <v>845</v>
      </c>
      <c r="E564" s="176"/>
      <c r="F564" s="256"/>
      <c r="G564" s="49"/>
      <c r="H564" s="49"/>
      <c r="I564" s="54"/>
      <c r="J564" s="49"/>
    </row>
    <row r="565" spans="2:10" ht="13.5">
      <c r="B565" s="24"/>
      <c r="C565" s="24"/>
      <c r="D565" s="50"/>
      <c r="E565" s="178"/>
      <c r="F565" s="342"/>
      <c r="G565" s="50"/>
      <c r="H565" s="50"/>
      <c r="I565" s="55"/>
      <c r="J565" s="50"/>
    </row>
    <row r="566" spans="2:10" ht="13.5">
      <c r="B566" s="30">
        <v>4</v>
      </c>
      <c r="C566" s="30" t="s">
        <v>1005</v>
      </c>
      <c r="D566" s="48" t="s">
        <v>916</v>
      </c>
      <c r="E566" s="174"/>
      <c r="F566" s="255"/>
      <c r="G566" s="48"/>
      <c r="H566" s="48"/>
      <c r="I566" s="53"/>
      <c r="J566" s="48"/>
    </row>
    <row r="567" spans="2:10" ht="13.5">
      <c r="B567" s="22"/>
      <c r="C567" s="22"/>
      <c r="D567" s="49" t="s">
        <v>917</v>
      </c>
      <c r="E567" s="176"/>
      <c r="F567" s="256"/>
      <c r="G567" s="49"/>
      <c r="H567" s="49"/>
      <c r="I567" s="54"/>
      <c r="J567" s="49"/>
    </row>
    <row r="568" spans="2:10" ht="13.5">
      <c r="B568" s="22"/>
      <c r="C568" s="22"/>
      <c r="D568" s="49" t="s">
        <v>918</v>
      </c>
      <c r="E568" s="176"/>
      <c r="F568" s="256"/>
      <c r="G568" s="49"/>
      <c r="H568" s="49"/>
      <c r="I568" s="54"/>
      <c r="J568" s="49"/>
    </row>
    <row r="569" spans="2:10" ht="13.5">
      <c r="B569" s="22"/>
      <c r="C569" s="22"/>
      <c r="D569" s="49" t="s">
        <v>1006</v>
      </c>
      <c r="E569" s="176"/>
      <c r="F569" s="256"/>
      <c r="G569" s="49"/>
      <c r="H569" s="49"/>
      <c r="I569" s="54"/>
      <c r="J569" s="49"/>
    </row>
    <row r="570" spans="2:10" ht="13.5">
      <c r="B570" s="22"/>
      <c r="C570" s="22"/>
      <c r="D570" s="49" t="s">
        <v>1007</v>
      </c>
      <c r="E570" s="176"/>
      <c r="F570" s="256"/>
      <c r="G570" s="49"/>
      <c r="H570" s="49"/>
      <c r="I570" s="54"/>
      <c r="J570" s="49"/>
    </row>
    <row r="571" spans="2:10" ht="13.5">
      <c r="B571" s="22"/>
      <c r="C571" s="22"/>
      <c r="D571" s="49" t="s">
        <v>935</v>
      </c>
      <c r="E571" s="176"/>
      <c r="F571" s="256"/>
      <c r="G571" s="49"/>
      <c r="H571" s="49"/>
      <c r="I571" s="54"/>
      <c r="J571" s="49"/>
    </row>
    <row r="572" spans="2:10" ht="13.5">
      <c r="B572" s="22"/>
      <c r="C572" s="22"/>
      <c r="D572" s="49" t="s">
        <v>1008</v>
      </c>
      <c r="E572" s="176"/>
      <c r="F572" s="256"/>
      <c r="G572" s="49"/>
      <c r="H572" s="49"/>
      <c r="I572" s="54"/>
      <c r="J572" s="49"/>
    </row>
    <row r="573" spans="2:10" ht="13.5">
      <c r="B573" s="22"/>
      <c r="C573" s="22"/>
      <c r="D573" s="49" t="s">
        <v>923</v>
      </c>
      <c r="E573" s="176"/>
      <c r="F573" s="256"/>
      <c r="G573" s="49"/>
      <c r="H573" s="49"/>
      <c r="I573" s="54"/>
      <c r="J573" s="49"/>
    </row>
    <row r="574" spans="2:10" ht="13.5">
      <c r="B574" s="22"/>
      <c r="C574" s="22"/>
      <c r="D574" s="49" t="s">
        <v>845</v>
      </c>
      <c r="E574" s="176"/>
      <c r="F574" s="256"/>
      <c r="G574" s="49"/>
      <c r="H574" s="49"/>
      <c r="I574" s="54"/>
      <c r="J574" s="49"/>
    </row>
    <row r="575" spans="2:10" ht="13.5">
      <c r="B575" s="22"/>
      <c r="C575" s="22"/>
      <c r="D575" s="49" t="s">
        <v>851</v>
      </c>
      <c r="E575" s="176"/>
      <c r="F575" s="256"/>
      <c r="G575" s="49"/>
      <c r="H575" s="49"/>
      <c r="I575" s="54"/>
      <c r="J575" s="49"/>
    </row>
    <row r="576" spans="2:10" ht="13.5">
      <c r="B576" s="22"/>
      <c r="C576" s="22"/>
      <c r="D576" s="49" t="s">
        <v>1009</v>
      </c>
      <c r="E576" s="176"/>
      <c r="F576" s="256"/>
      <c r="G576" s="49"/>
      <c r="H576" s="49"/>
      <c r="I576" s="54"/>
      <c r="J576" s="49"/>
    </row>
    <row r="577" spans="2:10" ht="13.5">
      <c r="B577" s="22"/>
      <c r="C577" s="22"/>
      <c r="D577" s="49" t="s">
        <v>1010</v>
      </c>
      <c r="E577" s="176"/>
      <c r="F577" s="256"/>
      <c r="G577" s="49"/>
      <c r="H577" s="49"/>
      <c r="I577" s="54"/>
      <c r="J577" s="49"/>
    </row>
    <row r="578" spans="2:10" ht="13.5">
      <c r="B578" s="22"/>
      <c r="C578" s="22"/>
      <c r="D578" s="49" t="s">
        <v>863</v>
      </c>
      <c r="E578" s="176"/>
      <c r="F578" s="256"/>
      <c r="G578" s="49"/>
      <c r="H578" s="49"/>
      <c r="I578" s="54"/>
      <c r="J578" s="49"/>
    </row>
    <row r="579" spans="2:10" ht="13.5">
      <c r="B579" s="22"/>
      <c r="C579" s="22"/>
      <c r="D579" s="49" t="s">
        <v>896</v>
      </c>
      <c r="E579" s="176"/>
      <c r="F579" s="256"/>
      <c r="G579" s="49"/>
      <c r="H579" s="49"/>
      <c r="I579" s="54"/>
      <c r="J579" s="49"/>
    </row>
    <row r="580" spans="2:10" ht="13.5">
      <c r="B580" s="22"/>
      <c r="C580" s="22"/>
      <c r="D580" s="49" t="s">
        <v>1011</v>
      </c>
      <c r="E580" s="176"/>
      <c r="F580" s="256"/>
      <c r="G580" s="49"/>
      <c r="H580" s="49"/>
      <c r="I580" s="54"/>
      <c r="J580" s="49"/>
    </row>
    <row r="581" spans="2:10" ht="13.5">
      <c r="B581" s="22"/>
      <c r="C581" s="22"/>
      <c r="D581" s="49" t="s">
        <v>1012</v>
      </c>
      <c r="E581" s="176"/>
      <c r="F581" s="256"/>
      <c r="G581" s="49"/>
      <c r="H581" s="49"/>
      <c r="I581" s="54"/>
      <c r="J581" s="49"/>
    </row>
    <row r="582" spans="2:10" ht="13.5">
      <c r="B582" s="22"/>
      <c r="C582" s="22"/>
      <c r="D582" s="49" t="s">
        <v>1013</v>
      </c>
      <c r="E582" s="176"/>
      <c r="F582" s="256"/>
      <c r="G582" s="49"/>
      <c r="H582" s="49"/>
      <c r="I582" s="54"/>
      <c r="J582" s="49"/>
    </row>
    <row r="583" spans="2:10" ht="13.5">
      <c r="B583" s="22"/>
      <c r="C583" s="22"/>
      <c r="D583" s="49" t="s">
        <v>1014</v>
      </c>
      <c r="E583" s="176"/>
      <c r="F583" s="256"/>
      <c r="G583" s="49"/>
      <c r="H583" s="49"/>
      <c r="I583" s="54"/>
      <c r="J583" s="49"/>
    </row>
    <row r="584" spans="2:10" ht="13.5">
      <c r="B584" s="22"/>
      <c r="C584" s="22"/>
      <c r="D584" s="49" t="s">
        <v>1015</v>
      </c>
      <c r="E584" s="176"/>
      <c r="F584" s="256"/>
      <c r="G584" s="49"/>
      <c r="H584" s="49"/>
      <c r="I584" s="54"/>
      <c r="J584" s="49"/>
    </row>
    <row r="585" spans="2:10" ht="13.5">
      <c r="B585" s="22"/>
      <c r="C585" s="22"/>
      <c r="D585" s="49" t="s">
        <v>1016</v>
      </c>
      <c r="E585" s="176"/>
      <c r="F585" s="256"/>
      <c r="G585" s="49"/>
      <c r="H585" s="49"/>
      <c r="I585" s="54"/>
      <c r="J585" s="49"/>
    </row>
    <row r="586" spans="2:10" ht="13.5">
      <c r="B586" s="22"/>
      <c r="C586" s="22"/>
      <c r="D586" s="49" t="s">
        <v>1017</v>
      </c>
      <c r="E586" s="176"/>
      <c r="F586" s="256"/>
      <c r="G586" s="49"/>
      <c r="H586" s="49"/>
      <c r="I586" s="54"/>
      <c r="J586" s="49"/>
    </row>
    <row r="587" spans="2:10" ht="13.5">
      <c r="B587" s="22"/>
      <c r="C587" s="22"/>
      <c r="D587" s="49" t="s">
        <v>1018</v>
      </c>
      <c r="E587" s="176"/>
      <c r="F587" s="256"/>
      <c r="G587" s="49"/>
      <c r="H587" s="49"/>
      <c r="I587" s="54"/>
      <c r="J587" s="49"/>
    </row>
    <row r="588" spans="2:10" ht="13.5">
      <c r="B588" s="24"/>
      <c r="C588" s="24"/>
      <c r="D588" s="50"/>
      <c r="E588" s="178"/>
      <c r="F588" s="342"/>
      <c r="G588" s="50"/>
      <c r="H588" s="50"/>
      <c r="I588" s="55"/>
      <c r="J588" s="50"/>
    </row>
    <row r="589" spans="2:10" ht="13.5">
      <c r="B589" s="30">
        <v>5</v>
      </c>
      <c r="C589" s="30" t="s">
        <v>1019</v>
      </c>
      <c r="D589" s="48" t="s">
        <v>894</v>
      </c>
      <c r="E589" s="174"/>
      <c r="F589" s="255"/>
      <c r="G589" s="48"/>
      <c r="H589" s="48"/>
      <c r="I589" s="53"/>
      <c r="J589" s="48"/>
    </row>
    <row r="590" spans="2:10" ht="13.5">
      <c r="B590" s="22"/>
      <c r="C590" s="22"/>
      <c r="D590" s="49" t="s">
        <v>845</v>
      </c>
      <c r="E590" s="176"/>
      <c r="F590" s="256"/>
      <c r="G590" s="49"/>
      <c r="H590" s="49"/>
      <c r="I590" s="54"/>
      <c r="J590" s="49"/>
    </row>
    <row r="591" spans="2:10" ht="13.5">
      <c r="B591" s="22"/>
      <c r="C591" s="22"/>
      <c r="D591" s="49" t="s">
        <v>863</v>
      </c>
      <c r="E591" s="176"/>
      <c r="F591" s="256"/>
      <c r="G591" s="49"/>
      <c r="H591" s="49"/>
      <c r="I591" s="54"/>
      <c r="J591" s="49"/>
    </row>
    <row r="592" spans="2:10" ht="13.5">
      <c r="B592" s="22"/>
      <c r="C592" s="22"/>
      <c r="D592" s="49" t="s">
        <v>861</v>
      </c>
      <c r="E592" s="176"/>
      <c r="F592" s="256"/>
      <c r="G592" s="49"/>
      <c r="H592" s="49"/>
      <c r="I592" s="54"/>
      <c r="J592" s="49"/>
    </row>
    <row r="593" spans="2:10" ht="13.5">
      <c r="B593" s="22"/>
      <c r="C593" s="22"/>
      <c r="D593" s="49" t="s">
        <v>862</v>
      </c>
      <c r="E593" s="176"/>
      <c r="F593" s="256"/>
      <c r="G593" s="49"/>
      <c r="H593" s="49"/>
      <c r="I593" s="54"/>
      <c r="J593" s="49"/>
    </row>
    <row r="594" spans="2:10" ht="13.5">
      <c r="B594" s="24"/>
      <c r="C594" s="24"/>
      <c r="D594" s="50"/>
      <c r="E594" s="178"/>
      <c r="F594" s="342"/>
      <c r="G594" s="50"/>
      <c r="H594" s="50"/>
      <c r="I594" s="55"/>
      <c r="J594" s="50"/>
    </row>
    <row r="595" spans="2:10" ht="13.5">
      <c r="B595" s="30">
        <v>6</v>
      </c>
      <c r="C595" s="30" t="s">
        <v>1020</v>
      </c>
      <c r="D595" s="48" t="s">
        <v>1021</v>
      </c>
      <c r="E595" s="174"/>
      <c r="F595" s="255"/>
      <c r="G595" s="48"/>
      <c r="H595" s="48"/>
      <c r="I595" s="53"/>
      <c r="J595" s="48"/>
    </row>
    <row r="596" spans="2:10" ht="13.5">
      <c r="B596" s="22"/>
      <c r="C596" s="22"/>
      <c r="D596" s="49" t="s">
        <v>1022</v>
      </c>
      <c r="E596" s="176"/>
      <c r="F596" s="256"/>
      <c r="G596" s="49"/>
      <c r="H596" s="49"/>
      <c r="I596" s="54"/>
      <c r="J596" s="49"/>
    </row>
    <row r="597" spans="2:10" ht="13.5">
      <c r="B597" s="22"/>
      <c r="C597" s="22"/>
      <c r="D597" s="49" t="s">
        <v>867</v>
      </c>
      <c r="E597" s="176"/>
      <c r="F597" s="256"/>
      <c r="G597" s="49"/>
      <c r="H597" s="49"/>
      <c r="I597" s="54"/>
      <c r="J597" s="49"/>
    </row>
    <row r="598" spans="2:10" ht="13.5">
      <c r="B598" s="22"/>
      <c r="C598" s="22"/>
      <c r="D598" s="49" t="s">
        <v>1023</v>
      </c>
      <c r="E598" s="176"/>
      <c r="F598" s="256"/>
      <c r="G598" s="49"/>
      <c r="H598" s="49"/>
      <c r="I598" s="54"/>
      <c r="J598" s="49"/>
    </row>
    <row r="599" spans="2:10" ht="13.5">
      <c r="B599" s="22"/>
      <c r="C599" s="22"/>
      <c r="D599" s="49" t="s">
        <v>1024</v>
      </c>
      <c r="E599" s="176"/>
      <c r="F599" s="256"/>
      <c r="G599" s="49"/>
      <c r="H599" s="49"/>
      <c r="I599" s="54"/>
      <c r="J599" s="49"/>
    </row>
    <row r="600" spans="2:10" ht="13.5">
      <c r="B600" s="22"/>
      <c r="C600" s="22"/>
      <c r="D600" s="49" t="s">
        <v>1025</v>
      </c>
      <c r="E600" s="176"/>
      <c r="F600" s="256"/>
      <c r="G600" s="49"/>
      <c r="H600" s="49"/>
      <c r="I600" s="54"/>
      <c r="J600" s="49"/>
    </row>
    <row r="601" spans="2:10" ht="13.5">
      <c r="B601" s="22"/>
      <c r="C601" s="22"/>
      <c r="D601" s="49" t="s">
        <v>859</v>
      </c>
      <c r="E601" s="176"/>
      <c r="F601" s="256"/>
      <c r="G601" s="49"/>
      <c r="H601" s="49"/>
      <c r="I601" s="54"/>
      <c r="J601" s="49"/>
    </row>
    <row r="602" spans="2:10" ht="13.5">
      <c r="B602" s="22"/>
      <c r="C602" s="22"/>
      <c r="D602" s="49" t="s">
        <v>860</v>
      </c>
      <c r="E602" s="176"/>
      <c r="F602" s="256"/>
      <c r="G602" s="49"/>
      <c r="H602" s="49"/>
      <c r="I602" s="54"/>
      <c r="J602" s="49"/>
    </row>
    <row r="603" spans="2:10" ht="13.5">
      <c r="B603" s="22"/>
      <c r="C603" s="22"/>
      <c r="D603" s="49" t="s">
        <v>845</v>
      </c>
      <c r="E603" s="176"/>
      <c r="F603" s="256"/>
      <c r="G603" s="49"/>
      <c r="H603" s="49"/>
      <c r="I603" s="54"/>
      <c r="J603" s="49"/>
    </row>
    <row r="604" spans="2:10" ht="13.5">
      <c r="B604" s="22"/>
      <c r="C604" s="22"/>
      <c r="D604" s="49" t="s">
        <v>863</v>
      </c>
      <c r="E604" s="176"/>
      <c r="F604" s="256"/>
      <c r="G604" s="49"/>
      <c r="H604" s="49"/>
      <c r="I604" s="54"/>
      <c r="J604" s="49"/>
    </row>
    <row r="605" spans="2:10" ht="13.5">
      <c r="B605" s="22"/>
      <c r="C605" s="22"/>
      <c r="D605" s="49" t="s">
        <v>861</v>
      </c>
      <c r="E605" s="176"/>
      <c r="F605" s="256"/>
      <c r="G605" s="49"/>
      <c r="H605" s="49"/>
      <c r="I605" s="54"/>
      <c r="J605" s="49"/>
    </row>
    <row r="606" spans="2:10" ht="13.5">
      <c r="B606" s="24"/>
      <c r="C606" s="24"/>
      <c r="D606" s="50"/>
      <c r="E606" s="178"/>
      <c r="F606" s="342"/>
      <c r="G606" s="50"/>
      <c r="H606" s="50"/>
      <c r="I606" s="55"/>
      <c r="J606" s="50"/>
    </row>
    <row r="607" spans="2:10" ht="13.5">
      <c r="B607" s="30">
        <v>7</v>
      </c>
      <c r="C607" s="30" t="s">
        <v>1026</v>
      </c>
      <c r="D607" s="48" t="s">
        <v>1027</v>
      </c>
      <c r="E607" s="174"/>
      <c r="F607" s="255"/>
      <c r="G607" s="48"/>
      <c r="H607" s="48"/>
      <c r="I607" s="53"/>
      <c r="J607" s="48"/>
    </row>
    <row r="608" spans="2:10" ht="13.5">
      <c r="B608" s="22"/>
      <c r="C608" s="22"/>
      <c r="D608" s="49" t="s">
        <v>866</v>
      </c>
      <c r="E608" s="176"/>
      <c r="F608" s="256"/>
      <c r="G608" s="49"/>
      <c r="H608" s="49"/>
      <c r="I608" s="54"/>
      <c r="J608" s="49"/>
    </row>
    <row r="609" spans="2:10" ht="13.5">
      <c r="B609" s="22"/>
      <c r="C609" s="22"/>
      <c r="D609" s="49" t="s">
        <v>918</v>
      </c>
      <c r="E609" s="176"/>
      <c r="F609" s="256"/>
      <c r="G609" s="49"/>
      <c r="H609" s="49"/>
      <c r="I609" s="54"/>
      <c r="J609" s="49"/>
    </row>
    <row r="610" spans="2:10" ht="13.5">
      <c r="B610" s="22"/>
      <c r="C610" s="22"/>
      <c r="D610" s="49" t="s">
        <v>843</v>
      </c>
      <c r="E610" s="176"/>
      <c r="F610" s="256"/>
      <c r="G610" s="49"/>
      <c r="H610" s="49"/>
      <c r="I610" s="54"/>
      <c r="J610" s="49"/>
    </row>
    <row r="611" spans="2:10" ht="13.5">
      <c r="B611" s="22"/>
      <c r="C611" s="22"/>
      <c r="D611" s="49" t="s">
        <v>845</v>
      </c>
      <c r="E611" s="176"/>
      <c r="F611" s="256"/>
      <c r="G611" s="49"/>
      <c r="H611" s="49"/>
      <c r="I611" s="54"/>
      <c r="J611" s="49"/>
    </row>
    <row r="612" spans="2:10" ht="13.5">
      <c r="B612" s="22"/>
      <c r="C612" s="22"/>
      <c r="D612" s="49" t="s">
        <v>863</v>
      </c>
      <c r="E612" s="176"/>
      <c r="F612" s="256"/>
      <c r="G612" s="49"/>
      <c r="H612" s="49"/>
      <c r="I612" s="54"/>
      <c r="J612" s="49"/>
    </row>
    <row r="613" spans="2:10" ht="13.5">
      <c r="B613" s="22"/>
      <c r="C613" s="22"/>
      <c r="D613" s="49" t="s">
        <v>861</v>
      </c>
      <c r="E613" s="176"/>
      <c r="F613" s="256"/>
      <c r="G613" s="49"/>
      <c r="H613" s="49"/>
      <c r="I613" s="54"/>
      <c r="J613" s="49"/>
    </row>
    <row r="614" spans="2:10" ht="13.5">
      <c r="B614" s="22"/>
      <c r="C614" s="22"/>
      <c r="D614" s="49" t="s">
        <v>1028</v>
      </c>
      <c r="E614" s="176"/>
      <c r="F614" s="256"/>
      <c r="G614" s="49"/>
      <c r="H614" s="49"/>
      <c r="I614" s="54"/>
      <c r="J614" s="49"/>
    </row>
    <row r="615" spans="2:10" ht="13.5">
      <c r="B615" s="24"/>
      <c r="C615" s="24"/>
      <c r="D615" s="50"/>
      <c r="E615" s="178"/>
      <c r="F615" s="342"/>
      <c r="G615" s="50"/>
      <c r="H615" s="50"/>
      <c r="I615" s="55"/>
      <c r="J615" s="50"/>
    </row>
    <row r="616" spans="2:10" ht="13.5">
      <c r="B616" s="30">
        <v>8</v>
      </c>
      <c r="C616" s="30" t="s">
        <v>1029</v>
      </c>
      <c r="D616" s="48" t="s">
        <v>1027</v>
      </c>
      <c r="E616" s="174"/>
      <c r="F616" s="255"/>
      <c r="G616" s="48"/>
      <c r="H616" s="48"/>
      <c r="I616" s="53"/>
      <c r="J616" s="48"/>
    </row>
    <row r="617" spans="2:10" ht="13.5">
      <c r="B617" s="22"/>
      <c r="C617" s="22"/>
      <c r="D617" s="49" t="s">
        <v>866</v>
      </c>
      <c r="E617" s="176"/>
      <c r="F617" s="256"/>
      <c r="G617" s="49"/>
      <c r="H617" s="49"/>
      <c r="I617" s="54"/>
      <c r="J617" s="49"/>
    </row>
    <row r="618" spans="2:10" ht="13.5">
      <c r="B618" s="22"/>
      <c r="C618" s="22"/>
      <c r="D618" s="49" t="s">
        <v>918</v>
      </c>
      <c r="E618" s="176"/>
      <c r="F618" s="256"/>
      <c r="G618" s="49"/>
      <c r="H618" s="49"/>
      <c r="I618" s="54"/>
      <c r="J618" s="49"/>
    </row>
    <row r="619" spans="2:10" ht="13.5">
      <c r="B619" s="22"/>
      <c r="C619" s="22"/>
      <c r="D619" s="49" t="s">
        <v>867</v>
      </c>
      <c r="E619" s="176"/>
      <c r="F619" s="256"/>
      <c r="G619" s="49"/>
      <c r="H619" s="49"/>
      <c r="I619" s="54"/>
      <c r="J619" s="49"/>
    </row>
    <row r="620" spans="2:10" ht="13.5">
      <c r="B620" s="22"/>
      <c r="C620" s="22"/>
      <c r="D620" s="49" t="s">
        <v>912</v>
      </c>
      <c r="E620" s="176"/>
      <c r="F620" s="256"/>
      <c r="G620" s="49"/>
      <c r="H620" s="49"/>
      <c r="I620" s="54"/>
      <c r="J620" s="49"/>
    </row>
    <row r="621" spans="2:10" ht="13.5">
      <c r="B621" s="22"/>
      <c r="C621" s="22"/>
      <c r="D621" s="49" t="s">
        <v>845</v>
      </c>
      <c r="E621" s="176"/>
      <c r="F621" s="256"/>
      <c r="G621" s="49"/>
      <c r="H621" s="49"/>
      <c r="I621" s="54"/>
      <c r="J621" s="49"/>
    </row>
    <row r="622" spans="2:10" ht="13.5">
      <c r="B622" s="22"/>
      <c r="C622" s="22"/>
      <c r="D622" s="49" t="s">
        <v>863</v>
      </c>
      <c r="E622" s="176"/>
      <c r="F622" s="256"/>
      <c r="G622" s="49"/>
      <c r="H622" s="49"/>
      <c r="I622" s="54"/>
      <c r="J622" s="49"/>
    </row>
    <row r="623" spans="2:10" ht="13.5">
      <c r="B623" s="24"/>
      <c r="C623" s="24"/>
      <c r="D623" s="50"/>
      <c r="E623" s="178"/>
      <c r="F623" s="342"/>
      <c r="G623" s="50"/>
      <c r="H623" s="50"/>
      <c r="I623" s="55"/>
      <c r="J623" s="50"/>
    </row>
    <row r="624" spans="2:10" ht="13.5">
      <c r="B624" s="30">
        <v>9</v>
      </c>
      <c r="C624" s="30" t="s">
        <v>1030</v>
      </c>
      <c r="D624" s="48" t="s">
        <v>866</v>
      </c>
      <c r="E624" s="174"/>
      <c r="F624" s="255"/>
      <c r="G624" s="48"/>
      <c r="H624" s="48"/>
      <c r="I624" s="53"/>
      <c r="J624" s="48"/>
    </row>
    <row r="625" spans="2:10" ht="13.5">
      <c r="B625" s="22"/>
      <c r="C625" s="22"/>
      <c r="D625" s="49" t="s">
        <v>856</v>
      </c>
      <c r="E625" s="176"/>
      <c r="F625" s="256"/>
      <c r="G625" s="49"/>
      <c r="H625" s="49"/>
      <c r="I625" s="54"/>
      <c r="J625" s="49"/>
    </row>
    <row r="626" spans="2:10" ht="13.5">
      <c r="B626" s="22"/>
      <c r="C626" s="22"/>
      <c r="D626" s="49" t="s">
        <v>912</v>
      </c>
      <c r="E626" s="176"/>
      <c r="F626" s="256"/>
      <c r="G626" s="49"/>
      <c r="H626" s="49"/>
      <c r="I626" s="54"/>
      <c r="J626" s="49"/>
    </row>
    <row r="627" spans="2:10" ht="13.5">
      <c r="B627" s="22"/>
      <c r="C627" s="22"/>
      <c r="D627" s="49" t="s">
        <v>845</v>
      </c>
      <c r="E627" s="176"/>
      <c r="F627" s="256"/>
      <c r="G627" s="49"/>
      <c r="H627" s="49"/>
      <c r="I627" s="54"/>
      <c r="J627" s="49"/>
    </row>
    <row r="628" spans="2:10" ht="13.5">
      <c r="B628" s="22"/>
      <c r="C628" s="22"/>
      <c r="D628" s="49" t="s">
        <v>863</v>
      </c>
      <c r="E628" s="176"/>
      <c r="F628" s="256"/>
      <c r="G628" s="49"/>
      <c r="H628" s="49"/>
      <c r="I628" s="54"/>
      <c r="J628" s="49"/>
    </row>
    <row r="629" spans="2:10" ht="13.5">
      <c r="B629" s="24"/>
      <c r="C629" s="24"/>
      <c r="D629" s="50"/>
      <c r="E629" s="178"/>
      <c r="F629" s="342"/>
      <c r="G629" s="50"/>
      <c r="H629" s="50"/>
      <c r="I629" s="55"/>
      <c r="J629" s="50"/>
    </row>
    <row r="630" spans="2:10" ht="13.5">
      <c r="B630" s="30">
        <v>10</v>
      </c>
      <c r="C630" s="30" t="s">
        <v>1031</v>
      </c>
      <c r="D630" s="48" t="s">
        <v>912</v>
      </c>
      <c r="E630" s="174"/>
      <c r="F630" s="255"/>
      <c r="G630" s="48"/>
      <c r="H630" s="48"/>
      <c r="I630" s="53"/>
      <c r="J630" s="48"/>
    </row>
    <row r="631" spans="2:10" ht="13.5">
      <c r="B631" s="22"/>
      <c r="C631" s="22"/>
      <c r="D631" s="49" t="s">
        <v>847</v>
      </c>
      <c r="E631" s="176"/>
      <c r="F631" s="256"/>
      <c r="G631" s="49"/>
      <c r="H631" s="49"/>
      <c r="I631" s="54"/>
      <c r="J631" s="49"/>
    </row>
    <row r="632" spans="2:10" ht="13.5">
      <c r="B632" s="22"/>
      <c r="C632" s="22"/>
      <c r="D632" s="49" t="s">
        <v>845</v>
      </c>
      <c r="E632" s="176"/>
      <c r="F632" s="256"/>
      <c r="G632" s="49"/>
      <c r="H632" s="49"/>
      <c r="I632" s="54"/>
      <c r="J632" s="49"/>
    </row>
    <row r="633" spans="2:10" ht="13.5">
      <c r="B633" s="22"/>
      <c r="C633" s="22"/>
      <c r="D633" s="49" t="s">
        <v>867</v>
      </c>
      <c r="E633" s="176"/>
      <c r="F633" s="256"/>
      <c r="G633" s="49"/>
      <c r="H633" s="49"/>
      <c r="I633" s="54"/>
      <c r="J633" s="49"/>
    </row>
    <row r="634" spans="2:10" ht="13.5">
      <c r="B634" s="22"/>
      <c r="C634" s="22"/>
      <c r="D634" s="49" t="s">
        <v>1032</v>
      </c>
      <c r="E634" s="176"/>
      <c r="F634" s="256"/>
      <c r="G634" s="49"/>
      <c r="H634" s="49"/>
      <c r="I634" s="54"/>
      <c r="J634" s="49"/>
    </row>
    <row r="635" spans="2:10" ht="13.5">
      <c r="B635" s="22"/>
      <c r="C635" s="22"/>
      <c r="D635" s="49" t="s">
        <v>878</v>
      </c>
      <c r="E635" s="176"/>
      <c r="F635" s="256"/>
      <c r="G635" s="49"/>
      <c r="H635" s="49"/>
      <c r="I635" s="54"/>
      <c r="J635" s="49"/>
    </row>
    <row r="636" spans="2:10" ht="13.5">
      <c r="B636" s="22"/>
      <c r="C636" s="22"/>
      <c r="D636" s="49" t="s">
        <v>880</v>
      </c>
      <c r="E636" s="176"/>
      <c r="F636" s="256"/>
      <c r="G636" s="49"/>
      <c r="H636" s="49"/>
      <c r="I636" s="54"/>
      <c r="J636" s="49"/>
    </row>
    <row r="637" spans="2:10" ht="13.5">
      <c r="B637" s="22"/>
      <c r="C637" s="22"/>
      <c r="D637" s="49" t="s">
        <v>881</v>
      </c>
      <c r="E637" s="176"/>
      <c r="F637" s="256"/>
      <c r="G637" s="49"/>
      <c r="H637" s="49"/>
      <c r="I637" s="54"/>
      <c r="J637" s="49"/>
    </row>
    <row r="638" spans="2:10" ht="13.5">
      <c r="B638" s="22"/>
      <c r="C638" s="22"/>
      <c r="D638" s="49" t="s">
        <v>1033</v>
      </c>
      <c r="E638" s="176"/>
      <c r="F638" s="256"/>
      <c r="G638" s="49"/>
      <c r="H638" s="49"/>
      <c r="I638" s="54"/>
      <c r="J638" s="49"/>
    </row>
    <row r="639" spans="2:10" ht="13.5">
      <c r="B639" s="24"/>
      <c r="C639" s="24"/>
      <c r="D639" s="50"/>
      <c r="E639" s="178"/>
      <c r="F639" s="342"/>
      <c r="G639" s="50"/>
      <c r="H639" s="50"/>
      <c r="I639" s="55"/>
      <c r="J639" s="50"/>
    </row>
    <row r="640" spans="2:10" ht="13.5">
      <c r="B640" s="30">
        <v>11</v>
      </c>
      <c r="C640" s="30" t="s">
        <v>986</v>
      </c>
      <c r="D640" s="48" t="s">
        <v>875</v>
      </c>
      <c r="E640" s="174"/>
      <c r="F640" s="255"/>
      <c r="G640" s="48"/>
      <c r="H640" s="48"/>
      <c r="I640" s="53"/>
      <c r="J640" s="48"/>
    </row>
    <row r="641" spans="2:10" ht="13.5">
      <c r="B641" s="22"/>
      <c r="C641" s="22"/>
      <c r="D641" s="49" t="s">
        <v>876</v>
      </c>
      <c r="E641" s="176"/>
      <c r="F641" s="256"/>
      <c r="G641" s="49"/>
      <c r="H641" s="49"/>
      <c r="I641" s="54"/>
      <c r="J641" s="49"/>
    </row>
    <row r="642" spans="2:10" ht="13.5">
      <c r="B642" s="22"/>
      <c r="C642" s="22"/>
      <c r="D642" s="49" t="s">
        <v>845</v>
      </c>
      <c r="E642" s="176"/>
      <c r="F642" s="256"/>
      <c r="G642" s="49"/>
      <c r="H642" s="49"/>
      <c r="I642" s="54"/>
      <c r="J642" s="49"/>
    </row>
    <row r="643" spans="2:10" ht="13.5">
      <c r="B643" s="24"/>
      <c r="C643" s="24"/>
      <c r="D643" s="50"/>
      <c r="E643" s="178"/>
      <c r="F643" s="342"/>
      <c r="G643" s="50"/>
      <c r="H643" s="50"/>
      <c r="I643" s="55"/>
      <c r="J643" s="50"/>
    </row>
    <row r="644" spans="2:10" ht="13.5">
      <c r="B644" s="30">
        <v>12</v>
      </c>
      <c r="C644" s="30" t="s">
        <v>1034</v>
      </c>
      <c r="D644" s="48" t="s">
        <v>867</v>
      </c>
      <c r="E644" s="174"/>
      <c r="F644" s="255"/>
      <c r="G644" s="48"/>
      <c r="H644" s="48"/>
      <c r="I644" s="53"/>
      <c r="J644" s="48"/>
    </row>
    <row r="645" spans="2:10" ht="13.5">
      <c r="B645" s="24"/>
      <c r="C645" s="24"/>
      <c r="D645" s="50"/>
      <c r="E645" s="178"/>
      <c r="F645" s="342"/>
      <c r="G645" s="50"/>
      <c r="H645" s="50"/>
      <c r="I645" s="55"/>
      <c r="J645" s="50"/>
    </row>
    <row r="646" spans="2:10" ht="13.5">
      <c r="B646" s="30">
        <v>13</v>
      </c>
      <c r="C646" s="30" t="s">
        <v>1035</v>
      </c>
      <c r="D646" s="48" t="s">
        <v>935</v>
      </c>
      <c r="E646" s="174"/>
      <c r="F646" s="255"/>
      <c r="G646" s="48"/>
      <c r="H646" s="48"/>
      <c r="I646" s="53"/>
      <c r="J646" s="48"/>
    </row>
    <row r="647" spans="2:10" ht="13.5">
      <c r="B647" s="22"/>
      <c r="C647" s="22"/>
      <c r="D647" s="49" t="s">
        <v>1036</v>
      </c>
      <c r="E647" s="176"/>
      <c r="F647" s="256"/>
      <c r="G647" s="49"/>
      <c r="H647" s="49"/>
      <c r="I647" s="54"/>
      <c r="J647" s="49"/>
    </row>
    <row r="648" spans="2:10" ht="13.5">
      <c r="B648" s="22"/>
      <c r="C648" s="22"/>
      <c r="D648" s="49" t="s">
        <v>849</v>
      </c>
      <c r="E648" s="176"/>
      <c r="F648" s="256"/>
      <c r="G648" s="49"/>
      <c r="H648" s="49"/>
      <c r="I648" s="54"/>
      <c r="J648" s="49"/>
    </row>
    <row r="649" spans="2:10" ht="13.5">
      <c r="B649" s="22"/>
      <c r="C649" s="22"/>
      <c r="D649" s="49" t="s">
        <v>845</v>
      </c>
      <c r="E649" s="176"/>
      <c r="F649" s="256"/>
      <c r="G649" s="49"/>
      <c r="H649" s="49"/>
      <c r="I649" s="54"/>
      <c r="J649" s="49"/>
    </row>
    <row r="650" spans="2:10" ht="13.5">
      <c r="B650" s="22"/>
      <c r="C650" s="22"/>
      <c r="D650" s="49" t="s">
        <v>987</v>
      </c>
      <c r="E650" s="176"/>
      <c r="F650" s="256"/>
      <c r="G650" s="49"/>
      <c r="H650" s="49"/>
      <c r="I650" s="54"/>
      <c r="J650" s="49"/>
    </row>
    <row r="651" spans="2:10" ht="13.5">
      <c r="B651" s="22"/>
      <c r="C651" s="22"/>
      <c r="D651" s="49" t="s">
        <v>933</v>
      </c>
      <c r="E651" s="176"/>
      <c r="F651" s="256"/>
      <c r="G651" s="49"/>
      <c r="H651" s="49"/>
      <c r="I651" s="54"/>
      <c r="J651" s="49"/>
    </row>
    <row r="652" spans="2:10" ht="13.5">
      <c r="B652" s="22"/>
      <c r="C652" s="22"/>
      <c r="D652" s="49" t="s">
        <v>1037</v>
      </c>
      <c r="E652" s="176"/>
      <c r="F652" s="256"/>
      <c r="G652" s="49"/>
      <c r="H652" s="49"/>
      <c r="I652" s="54"/>
      <c r="J652" s="49"/>
    </row>
    <row r="653" spans="2:10" ht="13.5">
      <c r="B653" s="22"/>
      <c r="C653" s="22"/>
      <c r="D653" s="49" t="s">
        <v>867</v>
      </c>
      <c r="E653" s="176"/>
      <c r="F653" s="256"/>
      <c r="G653" s="49"/>
      <c r="H653" s="49"/>
      <c r="I653" s="54"/>
      <c r="J653" s="49"/>
    </row>
    <row r="654" spans="2:10" ht="13.5">
      <c r="B654" s="22"/>
      <c r="C654" s="22"/>
      <c r="D654" s="49" t="s">
        <v>878</v>
      </c>
      <c r="E654" s="176"/>
      <c r="F654" s="256"/>
      <c r="G654" s="49"/>
      <c r="H654" s="49"/>
      <c r="I654" s="54"/>
      <c r="J654" s="49"/>
    </row>
    <row r="655" spans="2:10" ht="13.5">
      <c r="B655" s="22"/>
      <c r="C655" s="22"/>
      <c r="D655" s="49" t="s">
        <v>1038</v>
      </c>
      <c r="E655" s="176"/>
      <c r="F655" s="256"/>
      <c r="G655" s="49"/>
      <c r="H655" s="49"/>
      <c r="I655" s="54"/>
      <c r="J655" s="49"/>
    </row>
    <row r="656" spans="2:10" ht="13.5">
      <c r="B656" s="22"/>
      <c r="C656" s="22"/>
      <c r="D656" s="49" t="s">
        <v>1039</v>
      </c>
      <c r="E656" s="176"/>
      <c r="F656" s="256"/>
      <c r="G656" s="49"/>
      <c r="H656" s="49"/>
      <c r="I656" s="54"/>
      <c r="J656" s="49"/>
    </row>
    <row r="657" spans="2:10" ht="13.5">
      <c r="B657" s="24"/>
      <c r="C657" s="24"/>
      <c r="D657" s="50"/>
      <c r="E657" s="178"/>
      <c r="F657" s="342"/>
      <c r="G657" s="50"/>
      <c r="H657" s="50"/>
      <c r="I657" s="55"/>
      <c r="J657" s="50"/>
    </row>
    <row r="658" spans="2:10" ht="13.5">
      <c r="H658" s="330" t="s">
        <v>741</v>
      </c>
      <c r="I658" s="35"/>
    </row>
    <row r="660" spans="2:10" ht="14.25">
      <c r="B660" s="64" t="s">
        <v>1040</v>
      </c>
    </row>
    <row r="661" spans="2:10">
      <c r="B661" s="651" t="s">
        <v>839</v>
      </c>
      <c r="C661" s="651"/>
      <c r="D661" s="651" t="s">
        <v>840</v>
      </c>
      <c r="E661" s="651" t="s">
        <v>643</v>
      </c>
      <c r="F661" s="651"/>
      <c r="G661" s="651"/>
      <c r="H661" s="651"/>
      <c r="I661" s="651"/>
      <c r="J661" s="651"/>
    </row>
    <row r="662" spans="2:10">
      <c r="B662" s="651"/>
      <c r="C662" s="651"/>
      <c r="D662" s="651"/>
      <c r="E662" s="285" t="s">
        <v>240</v>
      </c>
      <c r="F662" s="287" t="s">
        <v>278</v>
      </c>
      <c r="G662" s="330" t="s">
        <v>646</v>
      </c>
      <c r="H662" s="330" t="s">
        <v>647</v>
      </c>
      <c r="I662" s="330" t="s">
        <v>644</v>
      </c>
      <c r="J662" s="330" t="s">
        <v>209</v>
      </c>
    </row>
    <row r="663" spans="2:10" ht="13.5">
      <c r="B663" s="30"/>
      <c r="C663" s="30" t="s">
        <v>1041</v>
      </c>
      <c r="D663" s="48" t="s">
        <v>868</v>
      </c>
      <c r="E663" s="174"/>
      <c r="F663" s="255"/>
      <c r="G663" s="48"/>
      <c r="H663" s="48"/>
      <c r="I663" s="53"/>
      <c r="J663" s="48"/>
    </row>
    <row r="664" spans="2:10" ht="13.5">
      <c r="B664" s="24"/>
      <c r="C664" s="24"/>
      <c r="D664" s="50"/>
      <c r="E664" s="178"/>
      <c r="F664" s="342"/>
      <c r="G664" s="50"/>
      <c r="H664" s="50"/>
      <c r="I664" s="55"/>
      <c r="J664" s="50"/>
    </row>
    <row r="665" spans="2:10" ht="13.5">
      <c r="B665" s="30"/>
      <c r="C665" s="30" t="s">
        <v>1042</v>
      </c>
      <c r="D665" s="48" t="s">
        <v>1043</v>
      </c>
      <c r="E665" s="174"/>
      <c r="F665" s="255"/>
      <c r="G665" s="48"/>
      <c r="H665" s="48"/>
      <c r="I665" s="53"/>
      <c r="J665" s="48"/>
    </row>
    <row r="666" spans="2:10" ht="13.5">
      <c r="B666" s="22"/>
      <c r="C666" s="22"/>
      <c r="D666" s="49" t="s">
        <v>1039</v>
      </c>
      <c r="E666" s="176"/>
      <c r="F666" s="256"/>
      <c r="G666" s="49"/>
      <c r="H666" s="49"/>
      <c r="I666" s="54"/>
      <c r="J666" s="49"/>
    </row>
    <row r="667" spans="2:10" ht="13.5">
      <c r="B667" s="24"/>
      <c r="C667" s="24"/>
      <c r="D667" s="50"/>
      <c r="E667" s="178"/>
      <c r="F667" s="342"/>
      <c r="G667" s="50"/>
      <c r="H667" s="50"/>
      <c r="I667" s="55"/>
      <c r="J667" s="50"/>
    </row>
    <row r="668" spans="2:10" ht="13.5">
      <c r="H668" s="330" t="s">
        <v>1044</v>
      </c>
      <c r="I668" s="35"/>
    </row>
    <row r="670" spans="2:10" ht="13.5">
      <c r="E670" s="657" t="s">
        <v>1045</v>
      </c>
      <c r="F670" s="658"/>
      <c r="G670" s="658"/>
      <c r="H670" s="659"/>
      <c r="I670" s="35"/>
    </row>
    <row r="672" spans="2:10">
      <c r="B672" s="1" t="s">
        <v>739</v>
      </c>
    </row>
    <row r="673" spans="2:10">
      <c r="B673" s="1" t="s">
        <v>1152</v>
      </c>
    </row>
    <row r="674" spans="2:10">
      <c r="B674" s="1" t="s">
        <v>1153</v>
      </c>
    </row>
    <row r="675" spans="2:10">
      <c r="B675" s="1" t="s">
        <v>1046</v>
      </c>
    </row>
    <row r="676" spans="2:10">
      <c r="B676" s="1" t="s">
        <v>1216</v>
      </c>
    </row>
    <row r="678" spans="2:10">
      <c r="I678" s="3" t="s">
        <v>4</v>
      </c>
      <c r="J678" s="4"/>
    </row>
  </sheetData>
  <mergeCells count="21">
    <mergeCell ref="D6:D7"/>
    <mergeCell ref="E6:J6"/>
    <mergeCell ref="B196:C197"/>
    <mergeCell ref="D196:D197"/>
    <mergeCell ref="E196:J196"/>
    <mergeCell ref="E670:H670"/>
    <mergeCell ref="B539:C540"/>
    <mergeCell ref="D539:D540"/>
    <mergeCell ref="E539:J539"/>
    <mergeCell ref="B1:J1"/>
    <mergeCell ref="B3:J3"/>
    <mergeCell ref="B661:C662"/>
    <mergeCell ref="D661:D662"/>
    <mergeCell ref="E661:J661"/>
    <mergeCell ref="B346:C347"/>
    <mergeCell ref="D346:D347"/>
    <mergeCell ref="E346:J346"/>
    <mergeCell ref="B521:C522"/>
    <mergeCell ref="D521:D522"/>
    <mergeCell ref="E521:J521"/>
    <mergeCell ref="B6:C7"/>
  </mergeCells>
  <phoneticPr fontId="2"/>
  <pageMargins left="0.70866141732283472" right="0.70866141732283472" top="0.74803149606299213" bottom="0.74803149606299213" header="0.31496062992125984" footer="0.31496062992125984"/>
  <pageSetup paperSize="8" orientation="portrait" horizontalDpi="300" verticalDpi="300" r:id="rId1"/>
  <rowBreaks count="11" manualBreakCount="11">
    <brk id="81" max="16383" man="1"/>
    <brk id="164" max="16383" man="1"/>
    <brk id="194" max="16383" man="1"/>
    <brk id="271" max="16383" man="1"/>
    <brk id="344" max="16383" man="1"/>
    <brk id="421" max="16383" man="1"/>
    <brk id="502" max="16383" man="1"/>
    <brk id="519" max="16383" man="1"/>
    <brk id="537" max="16383" man="1"/>
    <brk id="615" max="16383" man="1"/>
    <brk id="65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54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31.7109375" style="1" customWidth="1"/>
    <col min="4" max="5" width="14.7109375" style="1" customWidth="1"/>
    <col min="6" max="6" width="28.7109375" style="1" customWidth="1"/>
    <col min="7" max="7" width="1.7109375" style="1" customWidth="1"/>
    <col min="8" max="16384" width="9.140625" style="1"/>
  </cols>
  <sheetData>
    <row r="1" spans="2:6">
      <c r="B1" s="628" t="s">
        <v>76</v>
      </c>
      <c r="C1" s="628"/>
      <c r="D1" s="628"/>
      <c r="E1" s="628"/>
      <c r="F1" s="628"/>
    </row>
    <row r="3" spans="2:6" ht="19.5">
      <c r="B3" s="629" t="s">
        <v>114</v>
      </c>
      <c r="C3" s="629"/>
      <c r="D3" s="629"/>
      <c r="E3" s="629"/>
      <c r="F3" s="629"/>
    </row>
    <row r="4" spans="2:6" ht="14.25">
      <c r="B4" s="64" t="s">
        <v>113</v>
      </c>
      <c r="F4" s="63" t="s">
        <v>43</v>
      </c>
    </row>
    <row r="5" spans="2:6">
      <c r="B5" s="66"/>
      <c r="C5" s="67"/>
      <c r="D5" s="68" t="s">
        <v>120</v>
      </c>
      <c r="E5" s="648" t="s">
        <v>106</v>
      </c>
      <c r="F5" s="650"/>
    </row>
    <row r="6" spans="2:6" ht="13.5">
      <c r="B6" s="31" t="s">
        <v>68</v>
      </c>
      <c r="C6" s="33"/>
      <c r="D6" s="153">
        <f>SUM(D7:D9)</f>
        <v>0</v>
      </c>
      <c r="E6" s="672"/>
      <c r="F6" s="673"/>
    </row>
    <row r="7" spans="2:6" ht="13.5">
      <c r="B7" s="22"/>
      <c r="C7" s="48" t="s">
        <v>74</v>
      </c>
      <c r="D7" s="53"/>
      <c r="E7" s="668"/>
      <c r="F7" s="669"/>
    </row>
    <row r="8" spans="2:6" ht="13.5">
      <c r="B8" s="22"/>
      <c r="C8" s="49" t="s">
        <v>74</v>
      </c>
      <c r="D8" s="54"/>
      <c r="E8" s="662"/>
      <c r="F8" s="663"/>
    </row>
    <row r="9" spans="2:6" ht="13.5">
      <c r="B9" s="24"/>
      <c r="C9" s="50" t="s">
        <v>74</v>
      </c>
      <c r="D9" s="55"/>
      <c r="E9" s="660"/>
      <c r="F9" s="661"/>
    </row>
    <row r="10" spans="2:6" ht="13.5">
      <c r="B10" s="30" t="s">
        <v>69</v>
      </c>
      <c r="C10" s="4"/>
      <c r="D10" s="153">
        <f>SUM(D11:D13)</f>
        <v>0</v>
      </c>
      <c r="E10" s="672"/>
      <c r="F10" s="673"/>
    </row>
    <row r="11" spans="2:6" ht="13.5">
      <c r="B11" s="22"/>
      <c r="C11" s="48" t="s">
        <v>74</v>
      </c>
      <c r="D11" s="53"/>
      <c r="E11" s="668"/>
      <c r="F11" s="669"/>
    </row>
    <row r="12" spans="2:6" ht="13.5">
      <c r="B12" s="22"/>
      <c r="C12" s="49" t="s">
        <v>74</v>
      </c>
      <c r="D12" s="54"/>
      <c r="E12" s="662"/>
      <c r="F12" s="663"/>
    </row>
    <row r="13" spans="2:6" ht="13.5">
      <c r="B13" s="24"/>
      <c r="C13" s="50" t="s">
        <v>74</v>
      </c>
      <c r="D13" s="55"/>
      <c r="E13" s="660"/>
      <c r="F13" s="661"/>
    </row>
    <row r="14" spans="2:6" ht="13.5">
      <c r="B14" s="31" t="s">
        <v>71</v>
      </c>
      <c r="C14" s="33"/>
      <c r="D14" s="153">
        <f>SUM(D15:D17)</f>
        <v>0</v>
      </c>
      <c r="E14" s="672"/>
      <c r="F14" s="673"/>
    </row>
    <row r="15" spans="2:6" ht="13.5">
      <c r="B15" s="22"/>
      <c r="C15" s="48" t="s">
        <v>74</v>
      </c>
      <c r="D15" s="53"/>
      <c r="E15" s="668"/>
      <c r="F15" s="669"/>
    </row>
    <row r="16" spans="2:6" ht="13.5">
      <c r="B16" s="22"/>
      <c r="C16" s="49" t="s">
        <v>74</v>
      </c>
      <c r="D16" s="54"/>
      <c r="E16" s="662"/>
      <c r="F16" s="663"/>
    </row>
    <row r="17" spans="2:6" ht="13.5">
      <c r="B17" s="24"/>
      <c r="C17" s="50" t="s">
        <v>74</v>
      </c>
      <c r="D17" s="55"/>
      <c r="E17" s="660"/>
      <c r="F17" s="661"/>
    </row>
    <row r="18" spans="2:6" ht="13.5">
      <c r="B18" s="31" t="s">
        <v>72</v>
      </c>
      <c r="C18" s="33"/>
      <c r="D18" s="153">
        <f>SUM(D19:D21)</f>
        <v>0</v>
      </c>
      <c r="E18" s="672"/>
      <c r="F18" s="673"/>
    </row>
    <row r="19" spans="2:6" ht="13.5">
      <c r="B19" s="22"/>
      <c r="C19" s="48" t="s">
        <v>74</v>
      </c>
      <c r="D19" s="53"/>
      <c r="E19" s="668"/>
      <c r="F19" s="669"/>
    </row>
    <row r="20" spans="2:6" ht="13.5">
      <c r="B20" s="22"/>
      <c r="C20" s="49" t="s">
        <v>74</v>
      </c>
      <c r="D20" s="54"/>
      <c r="E20" s="662"/>
      <c r="F20" s="663"/>
    </row>
    <row r="21" spans="2:6" ht="13.5">
      <c r="B21" s="24"/>
      <c r="C21" s="50" t="s">
        <v>74</v>
      </c>
      <c r="D21" s="55"/>
      <c r="E21" s="660"/>
      <c r="F21" s="661"/>
    </row>
    <row r="22" spans="2:6" ht="13.5">
      <c r="B22" s="31" t="s">
        <v>70</v>
      </c>
      <c r="C22" s="33"/>
      <c r="D22" s="153">
        <f>SUM(D23:D25)</f>
        <v>0</v>
      </c>
      <c r="E22" s="672"/>
      <c r="F22" s="673"/>
    </row>
    <row r="23" spans="2:6" ht="13.5">
      <c r="B23" s="22"/>
      <c r="C23" s="48" t="s">
        <v>74</v>
      </c>
      <c r="D23" s="53"/>
      <c r="E23" s="668"/>
      <c r="F23" s="669"/>
    </row>
    <row r="24" spans="2:6" ht="13.5">
      <c r="B24" s="22"/>
      <c r="C24" s="49" t="s">
        <v>74</v>
      </c>
      <c r="D24" s="54"/>
      <c r="E24" s="662"/>
      <c r="F24" s="663"/>
    </row>
    <row r="25" spans="2:6" ht="13.5">
      <c r="B25" s="24"/>
      <c r="C25" s="50" t="s">
        <v>74</v>
      </c>
      <c r="D25" s="55"/>
      <c r="E25" s="660"/>
      <c r="F25" s="661"/>
    </row>
    <row r="26" spans="2:6" ht="13.5">
      <c r="B26" s="31" t="s">
        <v>73</v>
      </c>
      <c r="C26" s="33"/>
      <c r="D26" s="153">
        <f>SUM(D27:D29)</f>
        <v>0</v>
      </c>
      <c r="E26" s="672"/>
      <c r="F26" s="673"/>
    </row>
    <row r="27" spans="2:6" ht="13.5">
      <c r="B27" s="22"/>
      <c r="C27" s="48" t="s">
        <v>74</v>
      </c>
      <c r="D27" s="53"/>
      <c r="E27" s="668"/>
      <c r="F27" s="669"/>
    </row>
    <row r="28" spans="2:6" ht="13.5">
      <c r="B28" s="22"/>
      <c r="C28" s="49" t="s">
        <v>74</v>
      </c>
      <c r="D28" s="54"/>
      <c r="E28" s="662"/>
      <c r="F28" s="663"/>
    </row>
    <row r="29" spans="2:6" ht="14.25" thickBot="1">
      <c r="B29" s="22"/>
      <c r="C29" s="71" t="s">
        <v>74</v>
      </c>
      <c r="D29" s="72"/>
      <c r="E29" s="664"/>
      <c r="F29" s="665"/>
    </row>
    <row r="30" spans="2:6" ht="14.25" thickBot="1">
      <c r="B30" s="117" t="s">
        <v>112</v>
      </c>
      <c r="C30" s="117"/>
      <c r="D30" s="156">
        <f>SUM(D6,D10,D14,D18,D22,D26)</f>
        <v>0</v>
      </c>
      <c r="E30" s="670" t="s">
        <v>115</v>
      </c>
      <c r="F30" s="671"/>
    </row>
    <row r="31" spans="2:6" ht="14.25" thickBot="1">
      <c r="B31" s="117" t="s">
        <v>1144</v>
      </c>
      <c r="C31" s="117"/>
      <c r="D31" s="156">
        <f>ROUNDDOWN(D30*8%,0)</f>
        <v>0</v>
      </c>
      <c r="E31" s="670"/>
      <c r="F31" s="671"/>
    </row>
    <row r="32" spans="2:6" ht="14.25" thickBot="1">
      <c r="B32" s="117" t="s">
        <v>116</v>
      </c>
      <c r="C32" s="117"/>
      <c r="D32" s="156">
        <f>SUM(D30+D31)</f>
        <v>0</v>
      </c>
      <c r="E32" s="670" t="s">
        <v>117</v>
      </c>
      <c r="F32" s="671"/>
    </row>
    <row r="33" spans="1:7" ht="14.25">
      <c r="A33" s="65"/>
      <c r="B33" s="64" t="s">
        <v>118</v>
      </c>
      <c r="F33" s="63" t="s">
        <v>43</v>
      </c>
      <c r="G33" s="65"/>
    </row>
    <row r="34" spans="1:7">
      <c r="A34" s="65"/>
      <c r="B34" s="66"/>
      <c r="C34" s="67"/>
      <c r="D34" s="68" t="s">
        <v>120</v>
      </c>
      <c r="E34" s="648" t="s">
        <v>106</v>
      </c>
      <c r="F34" s="650"/>
      <c r="G34" s="65"/>
    </row>
    <row r="35" spans="1:7" ht="13.5">
      <c r="B35" s="48" t="s">
        <v>119</v>
      </c>
      <c r="C35" s="48"/>
      <c r="D35" s="73"/>
      <c r="E35" s="668"/>
      <c r="F35" s="669"/>
    </row>
    <row r="36" spans="1:7" ht="13.5">
      <c r="B36" s="49" t="s">
        <v>119</v>
      </c>
      <c r="C36" s="49"/>
      <c r="D36" s="54"/>
      <c r="E36" s="662"/>
      <c r="F36" s="663"/>
    </row>
    <row r="37" spans="1:7" ht="14.25" thickBot="1">
      <c r="B37" s="118" t="s">
        <v>119</v>
      </c>
      <c r="C37" s="118"/>
      <c r="D37" s="72"/>
      <c r="E37" s="664"/>
      <c r="F37" s="665"/>
    </row>
    <row r="38" spans="1:7" ht="14.25" thickBot="1">
      <c r="B38" s="38" t="s">
        <v>121</v>
      </c>
      <c r="C38" s="39"/>
      <c r="D38" s="156">
        <f>SUM(D35:D37)</f>
        <v>0</v>
      </c>
      <c r="E38" s="666"/>
      <c r="F38" s="667"/>
    </row>
    <row r="39" spans="1:7" ht="14.25" thickBot="1">
      <c r="B39" s="56" t="s">
        <v>1147</v>
      </c>
      <c r="C39" s="57"/>
      <c r="D39" s="156">
        <f>ROUNDDOWN(D38*8%,0)</f>
        <v>0</v>
      </c>
      <c r="E39" s="666"/>
      <c r="F39" s="667"/>
    </row>
    <row r="40" spans="1:7" ht="14.25" thickBot="1">
      <c r="B40" s="56" t="s">
        <v>122</v>
      </c>
      <c r="C40" s="57"/>
      <c r="D40" s="156">
        <f>SUM(D38,D39)</f>
        <v>0</v>
      </c>
      <c r="E40" s="666" t="s">
        <v>123</v>
      </c>
      <c r="F40" s="667"/>
    </row>
    <row r="41" spans="1:7" ht="14.25">
      <c r="A41" s="65"/>
      <c r="B41" s="64" t="s">
        <v>124</v>
      </c>
      <c r="F41" s="63" t="s">
        <v>43</v>
      </c>
      <c r="G41" s="65"/>
    </row>
    <row r="42" spans="1:7" ht="12.75" thickBot="1">
      <c r="A42" s="65"/>
      <c r="B42" s="66"/>
      <c r="C42" s="67"/>
      <c r="D42" s="68" t="s">
        <v>120</v>
      </c>
      <c r="E42" s="648" t="s">
        <v>106</v>
      </c>
      <c r="F42" s="650"/>
      <c r="G42" s="65"/>
    </row>
    <row r="43" spans="1:7" ht="14.25" thickBot="1">
      <c r="B43" s="56" t="s">
        <v>125</v>
      </c>
      <c r="C43" s="57"/>
      <c r="D43" s="156">
        <f>D30-D38</f>
        <v>0</v>
      </c>
      <c r="E43" s="666" t="s">
        <v>127</v>
      </c>
      <c r="F43" s="667"/>
    </row>
    <row r="44" spans="1:7" ht="14.25" thickBot="1">
      <c r="B44" s="56" t="s">
        <v>126</v>
      </c>
      <c r="C44" s="57"/>
      <c r="D44" s="156">
        <f>D32-D40</f>
        <v>0</v>
      </c>
      <c r="E44" s="666" t="s">
        <v>128</v>
      </c>
      <c r="F44" s="667"/>
    </row>
    <row r="45" spans="1:7">
      <c r="B45" s="1" t="s">
        <v>1150</v>
      </c>
    </row>
    <row r="46" spans="1:7">
      <c r="C46" s="1" t="s">
        <v>1151</v>
      </c>
    </row>
    <row r="47" spans="1:7">
      <c r="B47" s="1" t="s">
        <v>105</v>
      </c>
    </row>
    <row r="48" spans="1:7">
      <c r="B48" s="1" t="s">
        <v>215</v>
      </c>
    </row>
    <row r="49" spans="2:6">
      <c r="B49" s="1" t="s">
        <v>1148</v>
      </c>
    </row>
    <row r="50" spans="2:6">
      <c r="B50" s="1" t="s">
        <v>1149</v>
      </c>
    </row>
    <row r="51" spans="2:6">
      <c r="B51" s="1" t="s">
        <v>216</v>
      </c>
    </row>
    <row r="52" spans="2:6">
      <c r="C52" s="1" t="s">
        <v>808</v>
      </c>
    </row>
    <row r="54" spans="2:6" ht="21.75" customHeight="1">
      <c r="E54" s="3" t="s">
        <v>4</v>
      </c>
      <c r="F54" s="4"/>
    </row>
  </sheetData>
  <customSheetViews>
    <customSheetView guid="{1E432D73-D559-4735-96E9-E42C2997E3E5}" showPageBreaks="1" showGridLines="0" printArea="1" view="pageBreakPreview" topLeftCell="A28">
      <selection activeCell="C57" sqref="C57"/>
      <pageMargins left="0.7" right="0.7" top="0.75" bottom="0.75" header="0.3" footer="0.3"/>
      <pageSetup paperSize="9" orientation="portrait" horizontalDpi="300" verticalDpi="300" r:id="rId1"/>
    </customSheetView>
  </customSheetViews>
  <mergeCells count="40">
    <mergeCell ref="E43:F43"/>
    <mergeCell ref="E44:F44"/>
    <mergeCell ref="E42:F42"/>
    <mergeCell ref="E39:F39"/>
    <mergeCell ref="E40:F40"/>
    <mergeCell ref="E15:F15"/>
    <mergeCell ref="E16:F16"/>
    <mergeCell ref="E17:F17"/>
    <mergeCell ref="E18:F18"/>
    <mergeCell ref="E19:F19"/>
    <mergeCell ref="E14:F14"/>
    <mergeCell ref="E5:F5"/>
    <mergeCell ref="E9:F9"/>
    <mergeCell ref="E10:F10"/>
    <mergeCell ref="E11:F11"/>
    <mergeCell ref="E12:F12"/>
    <mergeCell ref="E13:F13"/>
    <mergeCell ref="B1:F1"/>
    <mergeCell ref="B3:F3"/>
    <mergeCell ref="E6:F6"/>
    <mergeCell ref="E7:F7"/>
    <mergeCell ref="E8:F8"/>
    <mergeCell ref="E20:F20"/>
    <mergeCell ref="E21:F21"/>
    <mergeCell ref="E22:F22"/>
    <mergeCell ref="E23:F23"/>
    <mergeCell ref="E24:F24"/>
    <mergeCell ref="E25:F25"/>
    <mergeCell ref="E36:F36"/>
    <mergeCell ref="E37:F37"/>
    <mergeCell ref="E38:F38"/>
    <mergeCell ref="E27:F27"/>
    <mergeCell ref="E28:F28"/>
    <mergeCell ref="E29:F29"/>
    <mergeCell ref="E30:F30"/>
    <mergeCell ref="E35:F35"/>
    <mergeCell ref="E31:F31"/>
    <mergeCell ref="E32:F32"/>
    <mergeCell ref="E34:F34"/>
    <mergeCell ref="E26:F26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6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3" width="2.7109375" style="1" customWidth="1"/>
    <col min="4" max="4" width="21.140625" style="1" customWidth="1"/>
    <col min="5" max="6" width="16.7109375" style="1" customWidth="1"/>
    <col min="7" max="8" width="17" style="1" customWidth="1"/>
    <col min="9" max="9" width="1.7109375" style="1" customWidth="1"/>
    <col min="10" max="16384" width="9.140625" style="1"/>
  </cols>
  <sheetData>
    <row r="1" spans="2:8">
      <c r="B1" s="628" t="s">
        <v>152</v>
      </c>
      <c r="C1" s="628"/>
      <c r="D1" s="628"/>
      <c r="E1" s="628"/>
      <c r="F1" s="628"/>
      <c r="G1" s="628"/>
      <c r="H1" s="628"/>
    </row>
    <row r="2" spans="2:8" ht="20.25" thickBot="1">
      <c r="B2" s="629" t="s">
        <v>146</v>
      </c>
      <c r="C2" s="629"/>
      <c r="D2" s="629"/>
      <c r="E2" s="629"/>
      <c r="F2" s="629"/>
      <c r="G2" s="629"/>
      <c r="H2" s="629"/>
    </row>
    <row r="3" spans="2:8" ht="12.75" thickBot="1">
      <c r="C3" s="122"/>
      <c r="D3" s="121" t="s">
        <v>145</v>
      </c>
      <c r="E3" s="78" t="s">
        <v>89</v>
      </c>
      <c r="F3" s="362" t="s">
        <v>90</v>
      </c>
      <c r="G3" s="78" t="s">
        <v>91</v>
      </c>
      <c r="H3" s="2"/>
    </row>
    <row r="4" spans="2:8" ht="14.25">
      <c r="B4" s="64" t="s">
        <v>113</v>
      </c>
      <c r="H4" s="63" t="s">
        <v>43</v>
      </c>
    </row>
    <row r="5" spans="2:8">
      <c r="B5" s="66"/>
      <c r="C5" s="74"/>
      <c r="D5" s="67"/>
      <c r="E5" s="68" t="s">
        <v>84</v>
      </c>
      <c r="F5" s="68" t="s">
        <v>85</v>
      </c>
      <c r="G5" s="651" t="s">
        <v>41</v>
      </c>
      <c r="H5" s="651"/>
    </row>
    <row r="6" spans="2:8" ht="13.5">
      <c r="B6" s="634" t="s">
        <v>77</v>
      </c>
      <c r="C6" s="675"/>
      <c r="D6" s="635"/>
      <c r="E6" s="153">
        <f>SUM(E7:E8)</f>
        <v>0</v>
      </c>
      <c r="F6" s="153">
        <f>SUM(F7:F8)</f>
        <v>0</v>
      </c>
      <c r="G6" s="683"/>
      <c r="H6" s="684"/>
    </row>
    <row r="7" spans="2:8" ht="13.5">
      <c r="B7" s="22"/>
      <c r="C7" s="678" t="s">
        <v>74</v>
      </c>
      <c r="D7" s="679"/>
      <c r="E7" s="53"/>
      <c r="F7" s="53"/>
      <c r="G7" s="678"/>
      <c r="H7" s="679"/>
    </row>
    <row r="8" spans="2:8" ht="13.5">
      <c r="B8" s="24"/>
      <c r="C8" s="676" t="s">
        <v>74</v>
      </c>
      <c r="D8" s="677"/>
      <c r="E8" s="55"/>
      <c r="F8" s="55"/>
      <c r="G8" s="676"/>
      <c r="H8" s="677"/>
    </row>
    <row r="9" spans="2:8" ht="13.5">
      <c r="B9" s="634" t="s">
        <v>78</v>
      </c>
      <c r="C9" s="675"/>
      <c r="D9" s="635"/>
      <c r="E9" s="153">
        <f>SUM(E10:E11)</f>
        <v>0</v>
      </c>
      <c r="F9" s="153">
        <f>SUM(F10:F11)</f>
        <v>0</v>
      </c>
      <c r="G9" s="683"/>
      <c r="H9" s="684"/>
    </row>
    <row r="10" spans="2:8" ht="13.5">
      <c r="B10" s="22"/>
      <c r="C10" s="678" t="s">
        <v>74</v>
      </c>
      <c r="D10" s="679"/>
      <c r="E10" s="53"/>
      <c r="F10" s="53"/>
      <c r="G10" s="678"/>
      <c r="H10" s="679"/>
    </row>
    <row r="11" spans="2:8" ht="13.5">
      <c r="B11" s="24"/>
      <c r="C11" s="676" t="s">
        <v>74</v>
      </c>
      <c r="D11" s="677"/>
      <c r="E11" s="55"/>
      <c r="F11" s="55"/>
      <c r="G11" s="676"/>
      <c r="H11" s="677"/>
    </row>
    <row r="12" spans="2:8" ht="13.5">
      <c r="B12" s="634" t="s">
        <v>79</v>
      </c>
      <c r="C12" s="675"/>
      <c r="D12" s="635"/>
      <c r="E12" s="153">
        <f>SUM(E13:E14)</f>
        <v>0</v>
      </c>
      <c r="F12" s="153">
        <f>SUM(F13:F14)</f>
        <v>0</v>
      </c>
      <c r="G12" s="683"/>
      <c r="H12" s="684"/>
    </row>
    <row r="13" spans="2:8" ht="13.5">
      <c r="B13" s="22"/>
      <c r="C13" s="678" t="s">
        <v>74</v>
      </c>
      <c r="D13" s="679"/>
      <c r="E13" s="53"/>
      <c r="F13" s="53"/>
      <c r="G13" s="678"/>
      <c r="H13" s="679"/>
    </row>
    <row r="14" spans="2:8" ht="13.5">
      <c r="B14" s="24"/>
      <c r="C14" s="676" t="s">
        <v>74</v>
      </c>
      <c r="D14" s="677"/>
      <c r="E14" s="55"/>
      <c r="F14" s="55"/>
      <c r="G14" s="676"/>
      <c r="H14" s="677"/>
    </row>
    <row r="15" spans="2:8" ht="13.5">
      <c r="B15" s="634" t="s">
        <v>80</v>
      </c>
      <c r="C15" s="675"/>
      <c r="D15" s="635"/>
      <c r="E15" s="153">
        <f>SUM(E16:E17)</f>
        <v>0</v>
      </c>
      <c r="F15" s="153">
        <f>SUM(F16:F17)</f>
        <v>0</v>
      </c>
      <c r="G15" s="683"/>
      <c r="H15" s="684"/>
    </row>
    <row r="16" spans="2:8" ht="13.5">
      <c r="B16" s="22"/>
      <c r="C16" s="678" t="s">
        <v>74</v>
      </c>
      <c r="D16" s="679"/>
      <c r="E16" s="53"/>
      <c r="F16" s="53"/>
      <c r="G16" s="678"/>
      <c r="H16" s="679"/>
    </row>
    <row r="17" spans="1:8" ht="13.5">
      <c r="B17" s="24"/>
      <c r="C17" s="676" t="s">
        <v>74</v>
      </c>
      <c r="D17" s="677"/>
      <c r="E17" s="55"/>
      <c r="F17" s="55"/>
      <c r="G17" s="676"/>
      <c r="H17" s="677"/>
    </row>
    <row r="18" spans="1:8" ht="13.5">
      <c r="B18" s="634" t="s">
        <v>81</v>
      </c>
      <c r="C18" s="675"/>
      <c r="D18" s="635"/>
      <c r="E18" s="153">
        <f>SUM(E19:E20)</f>
        <v>0</v>
      </c>
      <c r="F18" s="153">
        <f>SUM(F19:F20)</f>
        <v>0</v>
      </c>
      <c r="G18" s="683"/>
      <c r="H18" s="684"/>
    </row>
    <row r="19" spans="1:8" ht="13.5">
      <c r="B19" s="22"/>
      <c r="C19" s="678" t="s">
        <v>74</v>
      </c>
      <c r="D19" s="679"/>
      <c r="E19" s="53"/>
      <c r="F19" s="53"/>
      <c r="G19" s="678"/>
      <c r="H19" s="679"/>
    </row>
    <row r="20" spans="1:8" ht="13.5">
      <c r="B20" s="24"/>
      <c r="C20" s="676" t="s">
        <v>74</v>
      </c>
      <c r="D20" s="677"/>
      <c r="E20" s="55"/>
      <c r="F20" s="55"/>
      <c r="G20" s="676"/>
      <c r="H20" s="677"/>
    </row>
    <row r="21" spans="1:8" ht="13.5">
      <c r="B21" s="634" t="s">
        <v>82</v>
      </c>
      <c r="C21" s="675"/>
      <c r="D21" s="635"/>
      <c r="E21" s="153">
        <f>SUM(E22:E23)</f>
        <v>0</v>
      </c>
      <c r="F21" s="153">
        <f>SUM(F22:F23)</f>
        <v>0</v>
      </c>
      <c r="G21" s="683"/>
      <c r="H21" s="684"/>
    </row>
    <row r="22" spans="1:8" ht="13.5">
      <c r="B22" s="22"/>
      <c r="C22" s="678" t="s">
        <v>74</v>
      </c>
      <c r="D22" s="679"/>
      <c r="E22" s="53"/>
      <c r="F22" s="53"/>
      <c r="G22" s="678"/>
      <c r="H22" s="679"/>
    </row>
    <row r="23" spans="1:8" ht="14.25" thickBot="1">
      <c r="B23" s="22"/>
      <c r="C23" s="680" t="s">
        <v>74</v>
      </c>
      <c r="D23" s="681"/>
      <c r="E23" s="72"/>
      <c r="F23" s="72"/>
      <c r="G23" s="680"/>
      <c r="H23" s="681"/>
    </row>
    <row r="24" spans="1:8" ht="14.25" thickBot="1">
      <c r="B24" s="674" t="s">
        <v>112</v>
      </c>
      <c r="C24" s="674"/>
      <c r="D24" s="674"/>
      <c r="E24" s="156">
        <f>SUM(E6,E9,E12,E15,E18,E21)</f>
        <v>0</v>
      </c>
      <c r="F24" s="156">
        <f>SUM(F6,F9,F12,F15,F18,F21)</f>
        <v>0</v>
      </c>
      <c r="G24" s="682" t="s">
        <v>115</v>
      </c>
      <c r="H24" s="674"/>
    </row>
    <row r="25" spans="1:8" ht="14.25" thickBot="1">
      <c r="B25" s="674" t="s">
        <v>1144</v>
      </c>
      <c r="C25" s="674"/>
      <c r="D25" s="674"/>
      <c r="E25" s="156">
        <f>ROUNDDOWN(E24*8%,0)</f>
        <v>0</v>
      </c>
      <c r="F25" s="156">
        <f>ROUNDDOWN(F24*8%,0)</f>
        <v>0</v>
      </c>
      <c r="G25" s="674"/>
      <c r="H25" s="674"/>
    </row>
    <row r="26" spans="1:8" ht="14.25" thickBot="1">
      <c r="B26" s="674" t="s">
        <v>116</v>
      </c>
      <c r="C26" s="674"/>
      <c r="D26" s="674"/>
      <c r="E26" s="156">
        <f>SUM(E24,E25)</f>
        <v>0</v>
      </c>
      <c r="F26" s="156">
        <f>SUM(F24,F25)</f>
        <v>0</v>
      </c>
      <c r="G26" s="682" t="s">
        <v>130</v>
      </c>
      <c r="H26" s="674"/>
    </row>
    <row r="27" spans="1:8" ht="14.25">
      <c r="A27" s="65"/>
      <c r="B27" s="119" t="s">
        <v>118</v>
      </c>
      <c r="C27" s="65"/>
      <c r="D27" s="65"/>
      <c r="E27" s="116"/>
      <c r="F27" s="116"/>
      <c r="G27" s="65"/>
      <c r="H27" s="63" t="s">
        <v>43</v>
      </c>
    </row>
    <row r="28" spans="1:8">
      <c r="B28" s="66"/>
      <c r="C28" s="74"/>
      <c r="D28" s="67"/>
      <c r="E28" s="68" t="s">
        <v>84</v>
      </c>
      <c r="F28" s="68" t="s">
        <v>85</v>
      </c>
      <c r="G28" s="651" t="s">
        <v>41</v>
      </c>
      <c r="H28" s="651"/>
    </row>
    <row r="29" spans="1:8" ht="13.5">
      <c r="A29" s="65"/>
      <c r="B29" s="30" t="s">
        <v>155</v>
      </c>
      <c r="C29" s="4"/>
      <c r="D29" s="4"/>
      <c r="E29" s="153">
        <f>SUM(E30:E33)</f>
        <v>0</v>
      </c>
      <c r="F29" s="153">
        <f>SUM(F30:F33)</f>
        <v>0</v>
      </c>
      <c r="G29" s="683"/>
      <c r="H29" s="684"/>
    </row>
    <row r="30" spans="1:8" ht="13.5">
      <c r="A30" s="65"/>
      <c r="B30" s="22"/>
      <c r="C30" s="48" t="s">
        <v>1289</v>
      </c>
      <c r="D30" s="48"/>
      <c r="E30" s="53"/>
      <c r="F30" s="53"/>
      <c r="G30" s="678"/>
      <c r="H30" s="679"/>
    </row>
    <row r="31" spans="1:8" ht="13.5">
      <c r="A31" s="65"/>
      <c r="B31" s="22"/>
      <c r="C31" s="49" t="s">
        <v>1290</v>
      </c>
      <c r="D31" s="49"/>
      <c r="E31" s="54"/>
      <c r="F31" s="54"/>
      <c r="G31" s="685"/>
      <c r="H31" s="686"/>
    </row>
    <row r="32" spans="1:8" ht="13.5">
      <c r="A32" s="65"/>
      <c r="B32" s="22"/>
      <c r="C32" s="49" t="s">
        <v>1291</v>
      </c>
      <c r="D32" s="49"/>
      <c r="E32" s="54"/>
      <c r="F32" s="54"/>
      <c r="G32" s="685"/>
      <c r="H32" s="686"/>
    </row>
    <row r="33" spans="1:8" ht="13.5">
      <c r="A33" s="65"/>
      <c r="B33" s="22"/>
      <c r="C33" s="71" t="s">
        <v>134</v>
      </c>
      <c r="D33" s="71"/>
      <c r="E33" s="72"/>
      <c r="F33" s="72"/>
      <c r="G33" s="680"/>
      <c r="H33" s="681"/>
    </row>
    <row r="34" spans="1:8" ht="13.5">
      <c r="A34" s="65"/>
      <c r="B34" s="30" t="s">
        <v>156</v>
      </c>
      <c r="C34" s="4"/>
      <c r="D34" s="4"/>
      <c r="E34" s="153">
        <f>SUM(E35:E38)</f>
        <v>0</v>
      </c>
      <c r="F34" s="153">
        <f>SUM(F35:F38)</f>
        <v>0</v>
      </c>
      <c r="G34" s="683"/>
      <c r="H34" s="684"/>
    </row>
    <row r="35" spans="1:8" ht="13.5">
      <c r="A35" s="65"/>
      <c r="B35" s="22"/>
      <c r="C35" s="48" t="s">
        <v>131</v>
      </c>
      <c r="D35" s="48"/>
      <c r="E35" s="53"/>
      <c r="F35" s="53"/>
      <c r="G35" s="678"/>
      <c r="H35" s="679"/>
    </row>
    <row r="36" spans="1:8" ht="13.5">
      <c r="A36" s="65"/>
      <c r="B36" s="22"/>
      <c r="C36" s="49" t="s">
        <v>132</v>
      </c>
      <c r="D36" s="49"/>
      <c r="E36" s="54"/>
      <c r="F36" s="54"/>
      <c r="G36" s="685"/>
      <c r="H36" s="686"/>
    </row>
    <row r="37" spans="1:8" ht="13.5">
      <c r="A37" s="65"/>
      <c r="B37" s="22"/>
      <c r="C37" s="49" t="s">
        <v>133</v>
      </c>
      <c r="D37" s="49"/>
      <c r="E37" s="54"/>
      <c r="F37" s="54"/>
      <c r="G37" s="685"/>
      <c r="H37" s="686"/>
    </row>
    <row r="38" spans="1:8" ht="14.25" thickBot="1">
      <c r="A38" s="65"/>
      <c r="B38" s="24"/>
      <c r="C38" s="50" t="s">
        <v>135</v>
      </c>
      <c r="D38" s="50"/>
      <c r="E38" s="55"/>
      <c r="F38" s="55"/>
      <c r="G38" s="676"/>
      <c r="H38" s="677"/>
    </row>
    <row r="39" spans="1:8" ht="14.25" thickBot="1">
      <c r="A39" s="65"/>
      <c r="B39" s="117" t="s">
        <v>136</v>
      </c>
      <c r="C39" s="117"/>
      <c r="D39" s="117"/>
      <c r="E39" s="156">
        <f>SUM(E29,E34)</f>
        <v>0</v>
      </c>
      <c r="F39" s="156">
        <f>SUM(F29,F34)</f>
        <v>0</v>
      </c>
      <c r="G39" s="682" t="s">
        <v>138</v>
      </c>
      <c r="H39" s="674"/>
    </row>
    <row r="40" spans="1:8" ht="14.25" thickBot="1">
      <c r="A40" s="65"/>
      <c r="B40" s="117" t="s">
        <v>1145</v>
      </c>
      <c r="C40" s="117"/>
      <c r="D40" s="117"/>
      <c r="E40" s="156">
        <f>ROUNDDOWN(E39*8%,0)</f>
        <v>0</v>
      </c>
      <c r="F40" s="156">
        <f>ROUNDDOWN(F39*8%,0)</f>
        <v>0</v>
      </c>
      <c r="G40" s="674"/>
      <c r="H40" s="674"/>
    </row>
    <row r="41" spans="1:8" ht="14.25" thickBot="1">
      <c r="A41" s="65"/>
      <c r="B41" s="117" t="s">
        <v>137</v>
      </c>
      <c r="C41" s="117"/>
      <c r="D41" s="117"/>
      <c r="E41" s="156">
        <f>SUM(E39,E40)</f>
        <v>0</v>
      </c>
      <c r="F41" s="156">
        <f>SUM(F39,F40)</f>
        <v>0</v>
      </c>
      <c r="G41" s="682" t="s">
        <v>139</v>
      </c>
      <c r="H41" s="674"/>
    </row>
    <row r="42" spans="1:8" ht="14.25">
      <c r="A42" s="65"/>
      <c r="B42" s="119" t="s">
        <v>124</v>
      </c>
      <c r="C42" s="65"/>
      <c r="D42" s="65"/>
      <c r="E42" s="116"/>
      <c r="F42" s="116"/>
      <c r="G42" s="65"/>
      <c r="H42" s="63" t="s">
        <v>43</v>
      </c>
    </row>
    <row r="43" spans="1:8" ht="12.75" thickBot="1">
      <c r="A43" s="65"/>
      <c r="B43" s="79"/>
      <c r="C43" s="80"/>
      <c r="D43" s="81"/>
      <c r="E43" s="51" t="s">
        <v>84</v>
      </c>
      <c r="F43" s="51" t="s">
        <v>85</v>
      </c>
      <c r="G43" s="687" t="s">
        <v>41</v>
      </c>
      <c r="H43" s="687"/>
    </row>
    <row r="44" spans="1:8" ht="14.25" thickBot="1">
      <c r="A44" s="65"/>
      <c r="B44" s="688" t="s">
        <v>140</v>
      </c>
      <c r="C44" s="689"/>
      <c r="D44" s="690"/>
      <c r="E44" s="156">
        <f>E24-E39</f>
        <v>0</v>
      </c>
      <c r="F44" s="156">
        <f>F24-F39</f>
        <v>0</v>
      </c>
      <c r="G44" s="682" t="s">
        <v>142</v>
      </c>
      <c r="H44" s="674"/>
    </row>
    <row r="45" spans="1:8" ht="14.25" thickBot="1">
      <c r="A45" s="65"/>
      <c r="B45" s="688" t="s">
        <v>141</v>
      </c>
      <c r="C45" s="689"/>
      <c r="D45" s="690"/>
      <c r="E45" s="156">
        <f>E26-E41</f>
        <v>0</v>
      </c>
      <c r="F45" s="156">
        <f>F26-F41</f>
        <v>0</v>
      </c>
      <c r="G45" s="682" t="s">
        <v>143</v>
      </c>
      <c r="H45" s="674"/>
    </row>
    <row r="46" spans="1:8">
      <c r="B46" s="1" t="s">
        <v>88</v>
      </c>
    </row>
    <row r="47" spans="1:8">
      <c r="B47" s="1" t="s">
        <v>86</v>
      </c>
    </row>
    <row r="48" spans="1:8">
      <c r="B48" s="1" t="s">
        <v>87</v>
      </c>
    </row>
    <row r="49" spans="2:8">
      <c r="B49" s="1" t="s">
        <v>144</v>
      </c>
    </row>
    <row r="50" spans="2:8">
      <c r="B50" s="1" t="s">
        <v>218</v>
      </c>
    </row>
    <row r="51" spans="2:8">
      <c r="B51" s="1" t="s">
        <v>1146</v>
      </c>
    </row>
    <row r="52" spans="2:8">
      <c r="B52" s="1" t="s">
        <v>1136</v>
      </c>
    </row>
    <row r="53" spans="2:8">
      <c r="B53" s="1" t="s">
        <v>217</v>
      </c>
    </row>
    <row r="54" spans="2:8">
      <c r="C54" s="1" t="s">
        <v>816</v>
      </c>
    </row>
    <row r="56" spans="2:8" ht="21" customHeight="1">
      <c r="G56" s="3" t="s">
        <v>4</v>
      </c>
      <c r="H56" s="4"/>
    </row>
  </sheetData>
  <customSheetViews>
    <customSheetView guid="{1E432D73-D559-4735-96E9-E42C2997E3E5}" showPageBreaks="1" showGridLines="0" printArea="1" view="pageBreakPreview" topLeftCell="A7">
      <selection activeCell="B2" sqref="B2:H2"/>
      <pageMargins left="0.7" right="0.7" top="0.75" bottom="0.75" header="0.3" footer="0.3"/>
      <pageSetup paperSize="9" orientation="portrait" horizontalDpi="300" verticalDpi="300" r:id="rId1"/>
    </customSheetView>
  </customSheetViews>
  <mergeCells count="64">
    <mergeCell ref="G43:H43"/>
    <mergeCell ref="G44:H44"/>
    <mergeCell ref="G45:H45"/>
    <mergeCell ref="B44:D44"/>
    <mergeCell ref="B45:D45"/>
    <mergeCell ref="G39:H39"/>
    <mergeCell ref="G40:H40"/>
    <mergeCell ref="G41:H41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25:H25"/>
    <mergeCell ref="B26:D26"/>
    <mergeCell ref="G26:H26"/>
    <mergeCell ref="G28:H28"/>
    <mergeCell ref="B1:H1"/>
    <mergeCell ref="B2:H2"/>
    <mergeCell ref="G5:H5"/>
    <mergeCell ref="G6:H6"/>
    <mergeCell ref="G7:H7"/>
    <mergeCell ref="G13:H13"/>
    <mergeCell ref="G14:H14"/>
    <mergeCell ref="G15:H15"/>
    <mergeCell ref="G16:H16"/>
    <mergeCell ref="G8:H8"/>
    <mergeCell ref="G9:H9"/>
    <mergeCell ref="G10:H10"/>
    <mergeCell ref="G11:H11"/>
    <mergeCell ref="G12:H12"/>
    <mergeCell ref="C7:D7"/>
    <mergeCell ref="C8:D8"/>
    <mergeCell ref="C10:D10"/>
    <mergeCell ref="C11:D11"/>
    <mergeCell ref="G24:H24"/>
    <mergeCell ref="G17:H17"/>
    <mergeCell ref="G18:H18"/>
    <mergeCell ref="G19:H19"/>
    <mergeCell ref="G20:H20"/>
    <mergeCell ref="G21:H21"/>
    <mergeCell ref="G22:H22"/>
    <mergeCell ref="G23:H23"/>
    <mergeCell ref="B25:D25"/>
    <mergeCell ref="B6:D6"/>
    <mergeCell ref="B9:D9"/>
    <mergeCell ref="B12:D12"/>
    <mergeCell ref="B15:D15"/>
    <mergeCell ref="B18:D18"/>
    <mergeCell ref="B21:D21"/>
    <mergeCell ref="B24:D24"/>
    <mergeCell ref="C20:D20"/>
    <mergeCell ref="C22:D22"/>
    <mergeCell ref="C23:D23"/>
    <mergeCell ref="C14:D14"/>
    <mergeCell ref="C16:D16"/>
    <mergeCell ref="C13:D13"/>
    <mergeCell ref="C17:D17"/>
    <mergeCell ref="C19:D19"/>
  </mergeCells>
  <phoneticPr fontId="2"/>
  <pageMargins left="0.7" right="0.7" top="0.75" bottom="0.75" header="0.3" footer="0.3"/>
  <pageSetup paperSize="9" scale="9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B1:K51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2.5703125" style="1" customWidth="1"/>
    <col min="3" max="3" width="24.7109375" style="1" customWidth="1"/>
    <col min="4" max="4" width="5.7109375" style="1" customWidth="1"/>
    <col min="5" max="6" width="8.7109375" style="1" customWidth="1"/>
    <col min="7" max="7" width="12.7109375" style="1" customWidth="1"/>
    <col min="8" max="8" width="9.140625" style="1"/>
    <col min="9" max="10" width="12.7109375" style="1" customWidth="1"/>
    <col min="11" max="11" width="9.140625" style="1"/>
    <col min="12" max="12" width="1.7109375" style="1" customWidth="1"/>
    <col min="13" max="16384" width="9.140625" style="1"/>
  </cols>
  <sheetData>
    <row r="1" spans="2:11">
      <c r="B1" s="628" t="s">
        <v>102</v>
      </c>
      <c r="C1" s="628"/>
      <c r="D1" s="628"/>
      <c r="E1" s="628"/>
      <c r="F1" s="628"/>
      <c r="G1" s="628"/>
      <c r="H1" s="628"/>
      <c r="I1" s="628"/>
      <c r="J1" s="628"/>
      <c r="K1" s="628"/>
    </row>
    <row r="3" spans="2:11" ht="19.5">
      <c r="B3" s="629" t="s">
        <v>276</v>
      </c>
      <c r="C3" s="629"/>
      <c r="D3" s="629"/>
      <c r="E3" s="629"/>
      <c r="F3" s="629"/>
      <c r="G3" s="629"/>
      <c r="H3" s="629"/>
      <c r="I3" s="629"/>
      <c r="J3" s="629"/>
      <c r="K3" s="629"/>
    </row>
    <row r="5" spans="2:11" ht="14.25">
      <c r="B5" s="64"/>
      <c r="K5" s="63" t="s">
        <v>43</v>
      </c>
    </row>
    <row r="6" spans="2:11">
      <c r="B6" s="79"/>
      <c r="C6" s="81"/>
      <c r="D6" s="51" t="s">
        <v>61</v>
      </c>
      <c r="E6" s="158" t="s">
        <v>226</v>
      </c>
      <c r="F6" s="159" t="s">
        <v>227</v>
      </c>
      <c r="G6" s="160" t="s">
        <v>228</v>
      </c>
      <c r="H6" s="158" t="s">
        <v>229</v>
      </c>
      <c r="I6" s="160" t="s">
        <v>230</v>
      </c>
      <c r="J6" s="158" t="s">
        <v>231</v>
      </c>
      <c r="K6" s="191" t="s">
        <v>232</v>
      </c>
    </row>
    <row r="7" spans="2:11">
      <c r="B7" s="161"/>
      <c r="C7" s="162"/>
      <c r="D7" s="128" t="s">
        <v>237</v>
      </c>
      <c r="E7" s="163" t="s">
        <v>190</v>
      </c>
      <c r="F7" s="164" t="s">
        <v>239</v>
      </c>
      <c r="G7" s="165" t="s">
        <v>222</v>
      </c>
      <c r="H7" s="163" t="s">
        <v>223</v>
      </c>
      <c r="I7" s="165" t="s">
        <v>224</v>
      </c>
      <c r="J7" s="163" t="s">
        <v>225</v>
      </c>
      <c r="K7" s="192" t="s">
        <v>241</v>
      </c>
    </row>
    <row r="8" spans="2:11">
      <c r="B8" s="166"/>
      <c r="C8" s="167"/>
      <c r="D8" s="52" t="s">
        <v>238</v>
      </c>
      <c r="E8" s="168" t="s">
        <v>221</v>
      </c>
      <c r="F8" s="169" t="s">
        <v>240</v>
      </c>
      <c r="G8" s="170" t="s">
        <v>233</v>
      </c>
      <c r="H8" s="168"/>
      <c r="I8" s="170" t="s">
        <v>234</v>
      </c>
      <c r="J8" s="168" t="s">
        <v>235</v>
      </c>
      <c r="K8" s="193" t="s">
        <v>236</v>
      </c>
    </row>
    <row r="9" spans="2:11" ht="13.5">
      <c r="B9" s="30" t="s">
        <v>825</v>
      </c>
      <c r="C9" s="4"/>
      <c r="D9" s="153">
        <f>SUM(D10:D22)</f>
        <v>0</v>
      </c>
      <c r="E9" s="180" t="s">
        <v>23</v>
      </c>
      <c r="F9" s="172">
        <f>SUM(F10:F22)</f>
        <v>0</v>
      </c>
      <c r="G9" s="173">
        <f>SUM(G10:G22)</f>
        <v>0</v>
      </c>
      <c r="H9" s="180" t="s">
        <v>23</v>
      </c>
      <c r="I9" s="173">
        <f>SUM(I10:I22)</f>
        <v>0</v>
      </c>
      <c r="J9" s="171">
        <f>SUM(J10:J22)</f>
        <v>0</v>
      </c>
      <c r="K9" s="187" t="e">
        <f>G9/I9</f>
        <v>#DIV/0!</v>
      </c>
    </row>
    <row r="10" spans="2:11" ht="13.5">
      <c r="B10" s="22"/>
      <c r="C10" s="48" t="s">
        <v>1218</v>
      </c>
      <c r="D10" s="53"/>
      <c r="E10" s="174"/>
      <c r="F10" s="175"/>
      <c r="G10" s="181">
        <f>E10*F10</f>
        <v>0</v>
      </c>
      <c r="H10" s="174"/>
      <c r="I10" s="181">
        <f>D10*H10</f>
        <v>0</v>
      </c>
      <c r="J10" s="184">
        <f>G10-I10</f>
        <v>0</v>
      </c>
      <c r="K10" s="188" t="e">
        <f t="shared" ref="K10:K41" si="0">G10/I10</f>
        <v>#DIV/0!</v>
      </c>
    </row>
    <row r="11" spans="2:11" ht="13.5">
      <c r="B11" s="22"/>
      <c r="C11" s="49" t="s">
        <v>1241</v>
      </c>
      <c r="D11" s="54"/>
      <c r="E11" s="176"/>
      <c r="F11" s="177"/>
      <c r="G11" s="182">
        <f t="shared" ref="G11:G17" si="1">E11*F11</f>
        <v>0</v>
      </c>
      <c r="H11" s="176"/>
      <c r="I11" s="182">
        <f t="shared" ref="I11:I17" si="2">D11*H11</f>
        <v>0</v>
      </c>
      <c r="J11" s="185">
        <f t="shared" ref="J11:J17" si="3">G11-I11</f>
        <v>0</v>
      </c>
      <c r="K11" s="189" t="e">
        <f t="shared" si="0"/>
        <v>#DIV/0!</v>
      </c>
    </row>
    <row r="12" spans="2:11" ht="13.5">
      <c r="B12" s="22"/>
      <c r="C12" s="49" t="s">
        <v>1240</v>
      </c>
      <c r="D12" s="54"/>
      <c r="E12" s="176"/>
      <c r="F12" s="177"/>
      <c r="G12" s="182">
        <f t="shared" si="1"/>
        <v>0</v>
      </c>
      <c r="H12" s="176"/>
      <c r="I12" s="182">
        <f t="shared" si="2"/>
        <v>0</v>
      </c>
      <c r="J12" s="185">
        <f t="shared" si="3"/>
        <v>0</v>
      </c>
      <c r="K12" s="189" t="e">
        <f t="shared" si="0"/>
        <v>#DIV/0!</v>
      </c>
    </row>
    <row r="13" spans="2:11" ht="13.5">
      <c r="B13" s="22"/>
      <c r="C13" s="49" t="s">
        <v>1239</v>
      </c>
      <c r="D13" s="54"/>
      <c r="E13" s="176"/>
      <c r="F13" s="177"/>
      <c r="G13" s="182">
        <f t="shared" ref="G13:G15" si="4">E13*F13</f>
        <v>0</v>
      </c>
      <c r="H13" s="176"/>
      <c r="I13" s="182">
        <f t="shared" ref="I13:I15" si="5">D13*H13</f>
        <v>0</v>
      </c>
      <c r="J13" s="185">
        <f t="shared" ref="J13:J15" si="6">G13-I13</f>
        <v>0</v>
      </c>
      <c r="K13" s="189" t="e">
        <f t="shared" si="0"/>
        <v>#DIV/0!</v>
      </c>
    </row>
    <row r="14" spans="2:11" ht="13.5">
      <c r="B14" s="22"/>
      <c r="C14" s="49" t="s">
        <v>1238</v>
      </c>
      <c r="D14" s="54"/>
      <c r="E14" s="176"/>
      <c r="F14" s="177"/>
      <c r="G14" s="182">
        <f t="shared" si="4"/>
        <v>0</v>
      </c>
      <c r="H14" s="176"/>
      <c r="I14" s="182">
        <f t="shared" si="5"/>
        <v>0</v>
      </c>
      <c r="J14" s="185">
        <f t="shared" si="6"/>
        <v>0</v>
      </c>
      <c r="K14" s="189" t="e">
        <f t="shared" si="0"/>
        <v>#DIV/0!</v>
      </c>
    </row>
    <row r="15" spans="2:11" ht="13.5">
      <c r="B15" s="22"/>
      <c r="C15" s="49" t="s">
        <v>1237</v>
      </c>
      <c r="D15" s="54"/>
      <c r="E15" s="176"/>
      <c r="F15" s="177"/>
      <c r="G15" s="182">
        <f t="shared" si="4"/>
        <v>0</v>
      </c>
      <c r="H15" s="176"/>
      <c r="I15" s="182">
        <f t="shared" si="5"/>
        <v>0</v>
      </c>
      <c r="J15" s="185">
        <f t="shared" si="6"/>
        <v>0</v>
      </c>
      <c r="K15" s="189" t="e">
        <f t="shared" si="0"/>
        <v>#DIV/0!</v>
      </c>
    </row>
    <row r="16" spans="2:11" ht="13.5">
      <c r="B16" s="22"/>
      <c r="C16" s="49" t="s">
        <v>1236</v>
      </c>
      <c r="D16" s="54"/>
      <c r="E16" s="176"/>
      <c r="F16" s="177"/>
      <c r="G16" s="182">
        <f t="shared" si="1"/>
        <v>0</v>
      </c>
      <c r="H16" s="176"/>
      <c r="I16" s="182">
        <f t="shared" si="2"/>
        <v>0</v>
      </c>
      <c r="J16" s="185">
        <f t="shared" si="3"/>
        <v>0</v>
      </c>
      <c r="K16" s="189" t="e">
        <f t="shared" ref="K16:K17" si="7">G16/I16</f>
        <v>#DIV/0!</v>
      </c>
    </row>
    <row r="17" spans="2:11" ht="13.5">
      <c r="B17" s="22"/>
      <c r="C17" s="49" t="s">
        <v>1235</v>
      </c>
      <c r="D17" s="54"/>
      <c r="E17" s="176"/>
      <c r="F17" s="177"/>
      <c r="G17" s="182">
        <f t="shared" si="1"/>
        <v>0</v>
      </c>
      <c r="H17" s="176"/>
      <c r="I17" s="182">
        <f t="shared" si="2"/>
        <v>0</v>
      </c>
      <c r="J17" s="185">
        <f t="shared" si="3"/>
        <v>0</v>
      </c>
      <c r="K17" s="189" t="e">
        <f t="shared" si="7"/>
        <v>#DIV/0!</v>
      </c>
    </row>
    <row r="18" spans="2:11" ht="13.5">
      <c r="B18" s="22"/>
      <c r="C18" s="49" t="s">
        <v>1234</v>
      </c>
      <c r="D18" s="54"/>
      <c r="E18" s="176"/>
      <c r="F18" s="177"/>
      <c r="G18" s="182">
        <f t="shared" ref="G18:G19" si="8">E18*F18</f>
        <v>0</v>
      </c>
      <c r="H18" s="176"/>
      <c r="I18" s="182">
        <f t="shared" ref="I18:I19" si="9">D18*H18</f>
        <v>0</v>
      </c>
      <c r="J18" s="185">
        <f t="shared" ref="J18:J19" si="10">G18-I18</f>
        <v>0</v>
      </c>
      <c r="K18" s="189" t="e">
        <f t="shared" ref="K18:K19" si="11">G18/I18</f>
        <v>#DIV/0!</v>
      </c>
    </row>
    <row r="19" spans="2:11" ht="13.5">
      <c r="B19" s="22"/>
      <c r="C19" s="49" t="s">
        <v>1233</v>
      </c>
      <c r="D19" s="54"/>
      <c r="E19" s="176"/>
      <c r="F19" s="177"/>
      <c r="G19" s="182">
        <f t="shared" si="8"/>
        <v>0</v>
      </c>
      <c r="H19" s="176"/>
      <c r="I19" s="182">
        <f t="shared" si="9"/>
        <v>0</v>
      </c>
      <c r="J19" s="185">
        <f t="shared" si="10"/>
        <v>0</v>
      </c>
      <c r="K19" s="189" t="e">
        <f t="shared" si="11"/>
        <v>#DIV/0!</v>
      </c>
    </row>
    <row r="20" spans="2:11" ht="13.5">
      <c r="B20" s="22"/>
      <c r="C20" s="49" t="s">
        <v>1232</v>
      </c>
      <c r="D20" s="54"/>
      <c r="E20" s="176"/>
      <c r="F20" s="177"/>
      <c r="G20" s="182">
        <f t="shared" ref="G20:G22" si="12">E20*F20</f>
        <v>0</v>
      </c>
      <c r="H20" s="176"/>
      <c r="I20" s="182">
        <f t="shared" ref="I20:I22" si="13">D20*H20</f>
        <v>0</v>
      </c>
      <c r="J20" s="185">
        <f t="shared" ref="J20:J22" si="14">G20-I20</f>
        <v>0</v>
      </c>
      <c r="K20" s="189" t="e">
        <f t="shared" si="0"/>
        <v>#DIV/0!</v>
      </c>
    </row>
    <row r="21" spans="2:11" ht="13.5">
      <c r="B21" s="22"/>
      <c r="C21" s="49" t="s">
        <v>1231</v>
      </c>
      <c r="D21" s="54"/>
      <c r="E21" s="176"/>
      <c r="F21" s="177"/>
      <c r="G21" s="182">
        <f t="shared" si="12"/>
        <v>0</v>
      </c>
      <c r="H21" s="176"/>
      <c r="I21" s="182">
        <f t="shared" si="13"/>
        <v>0</v>
      </c>
      <c r="J21" s="185">
        <f t="shared" si="14"/>
        <v>0</v>
      </c>
      <c r="K21" s="189" t="e">
        <f t="shared" si="0"/>
        <v>#DIV/0!</v>
      </c>
    </row>
    <row r="22" spans="2:11" ht="13.5">
      <c r="B22" s="24"/>
      <c r="C22" s="50"/>
      <c r="D22" s="55"/>
      <c r="E22" s="178"/>
      <c r="F22" s="179"/>
      <c r="G22" s="183">
        <f t="shared" si="12"/>
        <v>0</v>
      </c>
      <c r="H22" s="178"/>
      <c r="I22" s="183">
        <f t="shared" si="13"/>
        <v>0</v>
      </c>
      <c r="J22" s="186">
        <f t="shared" si="14"/>
        <v>0</v>
      </c>
      <c r="K22" s="190" t="e">
        <f t="shared" si="0"/>
        <v>#DIV/0!</v>
      </c>
    </row>
    <row r="23" spans="2:11" ht="13.5">
      <c r="B23" s="30" t="s">
        <v>826</v>
      </c>
      <c r="C23" s="4"/>
      <c r="D23" s="153">
        <f>SUM(D24:D30)</f>
        <v>0</v>
      </c>
      <c r="E23" s="180" t="s">
        <v>23</v>
      </c>
      <c r="F23" s="172">
        <f>SUM(F24:F30)</f>
        <v>0</v>
      </c>
      <c r="G23" s="173">
        <f>SUM(G24:G30)</f>
        <v>0</v>
      </c>
      <c r="H23" s="180" t="s">
        <v>23</v>
      </c>
      <c r="I23" s="173">
        <f>SUM(I24:I30)</f>
        <v>0</v>
      </c>
      <c r="J23" s="171">
        <f>SUM(J24:J30)</f>
        <v>0</v>
      </c>
      <c r="K23" s="187" t="e">
        <f t="shared" si="0"/>
        <v>#DIV/0!</v>
      </c>
    </row>
    <row r="24" spans="2:11" ht="13.5">
      <c r="B24" s="22"/>
      <c r="C24" s="48" t="s">
        <v>1230</v>
      </c>
      <c r="D24" s="53"/>
      <c r="E24" s="174"/>
      <c r="F24" s="175"/>
      <c r="G24" s="181">
        <f t="shared" ref="G24:G30" si="15">E24*F24</f>
        <v>0</v>
      </c>
      <c r="H24" s="174"/>
      <c r="I24" s="181">
        <f t="shared" ref="I24:I30" si="16">D24*H24</f>
        <v>0</v>
      </c>
      <c r="J24" s="184">
        <f t="shared" ref="J24:J30" si="17">G24-I24</f>
        <v>0</v>
      </c>
      <c r="K24" s="188" t="e">
        <f t="shared" si="0"/>
        <v>#DIV/0!</v>
      </c>
    </row>
    <row r="25" spans="2:11" ht="13.5">
      <c r="B25" s="22"/>
      <c r="C25" s="49" t="s">
        <v>1229</v>
      </c>
      <c r="D25" s="54"/>
      <c r="E25" s="176"/>
      <c r="F25" s="177"/>
      <c r="G25" s="182">
        <f t="shared" ref="G25:G26" si="18">E25*F25</f>
        <v>0</v>
      </c>
      <c r="H25" s="176"/>
      <c r="I25" s="182">
        <f t="shared" ref="I25:I26" si="19">D25*H25</f>
        <v>0</v>
      </c>
      <c r="J25" s="185">
        <f t="shared" ref="J25:J26" si="20">G25-I25</f>
        <v>0</v>
      </c>
      <c r="K25" s="189" t="e">
        <f t="shared" ref="K25:K26" si="21">G25/I25</f>
        <v>#DIV/0!</v>
      </c>
    </row>
    <row r="26" spans="2:11" ht="13.5">
      <c r="B26" s="22"/>
      <c r="C26" s="49" t="s">
        <v>1228</v>
      </c>
      <c r="D26" s="54"/>
      <c r="E26" s="176"/>
      <c r="F26" s="177"/>
      <c r="G26" s="182">
        <f t="shared" si="18"/>
        <v>0</v>
      </c>
      <c r="H26" s="176"/>
      <c r="I26" s="182">
        <f t="shared" si="19"/>
        <v>0</v>
      </c>
      <c r="J26" s="185">
        <f t="shared" si="20"/>
        <v>0</v>
      </c>
      <c r="K26" s="189" t="e">
        <f t="shared" si="21"/>
        <v>#DIV/0!</v>
      </c>
    </row>
    <row r="27" spans="2:11" ht="13.5">
      <c r="B27" s="22"/>
      <c r="C27" s="49" t="s">
        <v>1227</v>
      </c>
      <c r="D27" s="54"/>
      <c r="E27" s="176"/>
      <c r="F27" s="177"/>
      <c r="G27" s="182">
        <f t="shared" si="15"/>
        <v>0</v>
      </c>
      <c r="H27" s="176"/>
      <c r="I27" s="182">
        <f t="shared" si="16"/>
        <v>0</v>
      </c>
      <c r="J27" s="185">
        <f t="shared" si="17"/>
        <v>0</v>
      </c>
      <c r="K27" s="189" t="e">
        <f t="shared" si="0"/>
        <v>#DIV/0!</v>
      </c>
    </row>
    <row r="28" spans="2:11" ht="13.5">
      <c r="B28" s="22"/>
      <c r="C28" s="49" t="s">
        <v>1226</v>
      </c>
      <c r="D28" s="54"/>
      <c r="E28" s="176"/>
      <c r="F28" s="177"/>
      <c r="G28" s="182">
        <f t="shared" ref="G28" si="22">E28*F28</f>
        <v>0</v>
      </c>
      <c r="H28" s="176"/>
      <c r="I28" s="182">
        <f t="shared" ref="I28" si="23">D28*H28</f>
        <v>0</v>
      </c>
      <c r="J28" s="185">
        <f t="shared" ref="J28" si="24">G28-I28</f>
        <v>0</v>
      </c>
      <c r="K28" s="189" t="e">
        <f t="shared" ref="K28" si="25">G28/I28</f>
        <v>#DIV/0!</v>
      </c>
    </row>
    <row r="29" spans="2:11" ht="13.5">
      <c r="B29" s="22"/>
      <c r="C29" s="49" t="s">
        <v>1225</v>
      </c>
      <c r="D29" s="54"/>
      <c r="E29" s="176"/>
      <c r="F29" s="177"/>
      <c r="G29" s="182">
        <f t="shared" si="15"/>
        <v>0</v>
      </c>
      <c r="H29" s="176"/>
      <c r="I29" s="182">
        <f t="shared" si="16"/>
        <v>0</v>
      </c>
      <c r="J29" s="185">
        <f t="shared" si="17"/>
        <v>0</v>
      </c>
      <c r="K29" s="189" t="e">
        <f t="shared" si="0"/>
        <v>#DIV/0!</v>
      </c>
    </row>
    <row r="30" spans="2:11" ht="13.5">
      <c r="B30" s="24"/>
      <c r="C30" s="50"/>
      <c r="D30" s="55"/>
      <c r="E30" s="178"/>
      <c r="F30" s="179"/>
      <c r="G30" s="183">
        <f t="shared" si="15"/>
        <v>0</v>
      </c>
      <c r="H30" s="178"/>
      <c r="I30" s="183">
        <f t="shared" si="16"/>
        <v>0</v>
      </c>
      <c r="J30" s="186">
        <f t="shared" si="17"/>
        <v>0</v>
      </c>
      <c r="K30" s="190" t="e">
        <f t="shared" si="0"/>
        <v>#DIV/0!</v>
      </c>
    </row>
    <row r="31" spans="2:11" ht="13.5">
      <c r="B31" s="30" t="s">
        <v>827</v>
      </c>
      <c r="C31" s="4"/>
      <c r="D31" s="153">
        <f>SUM(D32:D38)</f>
        <v>0</v>
      </c>
      <c r="E31" s="180" t="s">
        <v>23</v>
      </c>
      <c r="F31" s="172">
        <f>SUM(F32:F38)</f>
        <v>0</v>
      </c>
      <c r="G31" s="173">
        <f>SUM(G32:G38)</f>
        <v>0</v>
      </c>
      <c r="H31" s="180" t="s">
        <v>23</v>
      </c>
      <c r="I31" s="173">
        <f>SUM(I32:I38)</f>
        <v>0</v>
      </c>
      <c r="J31" s="171">
        <f>SUM(J32:J38)</f>
        <v>0</v>
      </c>
      <c r="K31" s="187" t="e">
        <f t="shared" si="0"/>
        <v>#DIV/0!</v>
      </c>
    </row>
    <row r="32" spans="2:11" ht="13.5">
      <c r="B32" s="22"/>
      <c r="C32" s="48" t="s">
        <v>1224</v>
      </c>
      <c r="D32" s="53"/>
      <c r="E32" s="174"/>
      <c r="F32" s="175"/>
      <c r="G32" s="181">
        <f t="shared" ref="G32:G38" si="26">E32*F32</f>
        <v>0</v>
      </c>
      <c r="H32" s="174"/>
      <c r="I32" s="181">
        <f t="shared" ref="I32:I38" si="27">D32*H32</f>
        <v>0</v>
      </c>
      <c r="J32" s="184">
        <f t="shared" ref="J32:J38" si="28">G32-I32</f>
        <v>0</v>
      </c>
      <c r="K32" s="188" t="e">
        <f t="shared" si="0"/>
        <v>#DIV/0!</v>
      </c>
    </row>
    <row r="33" spans="2:11" ht="13.5">
      <c r="B33" s="22"/>
      <c r="C33" s="49" t="s">
        <v>1223</v>
      </c>
      <c r="D33" s="54"/>
      <c r="E33" s="176"/>
      <c r="F33" s="177"/>
      <c r="G33" s="182">
        <f t="shared" ref="G33:G34" si="29">E33*F33</f>
        <v>0</v>
      </c>
      <c r="H33" s="176"/>
      <c r="I33" s="182">
        <f t="shared" ref="I33:I34" si="30">D33*H33</f>
        <v>0</v>
      </c>
      <c r="J33" s="185">
        <f t="shared" ref="J33:J34" si="31">G33-I33</f>
        <v>0</v>
      </c>
      <c r="K33" s="189" t="e">
        <f t="shared" ref="K33:K34" si="32">G33/I33</f>
        <v>#DIV/0!</v>
      </c>
    </row>
    <row r="34" spans="2:11" ht="13.5">
      <c r="B34" s="22"/>
      <c r="C34" s="49" t="s">
        <v>1222</v>
      </c>
      <c r="D34" s="54"/>
      <c r="E34" s="176"/>
      <c r="F34" s="177"/>
      <c r="G34" s="182">
        <f t="shared" si="29"/>
        <v>0</v>
      </c>
      <c r="H34" s="176"/>
      <c r="I34" s="182">
        <f t="shared" si="30"/>
        <v>0</v>
      </c>
      <c r="J34" s="185">
        <f t="shared" si="31"/>
        <v>0</v>
      </c>
      <c r="K34" s="189" t="e">
        <f t="shared" si="32"/>
        <v>#DIV/0!</v>
      </c>
    </row>
    <row r="35" spans="2:11" ht="13.5">
      <c r="B35" s="22"/>
      <c r="C35" s="49" t="s">
        <v>1221</v>
      </c>
      <c r="D35" s="54"/>
      <c r="E35" s="176"/>
      <c r="F35" s="177"/>
      <c r="G35" s="182">
        <f t="shared" si="26"/>
        <v>0</v>
      </c>
      <c r="H35" s="176"/>
      <c r="I35" s="182">
        <f t="shared" si="27"/>
        <v>0</v>
      </c>
      <c r="J35" s="185">
        <f t="shared" si="28"/>
        <v>0</v>
      </c>
      <c r="K35" s="189" t="e">
        <f t="shared" si="0"/>
        <v>#DIV/0!</v>
      </c>
    </row>
    <row r="36" spans="2:11" ht="13.5">
      <c r="B36" s="22"/>
      <c r="C36" s="49" t="s">
        <v>1220</v>
      </c>
      <c r="D36" s="54"/>
      <c r="E36" s="176"/>
      <c r="F36" s="177"/>
      <c r="G36" s="182">
        <f t="shared" ref="G36" si="33">E36*F36</f>
        <v>0</v>
      </c>
      <c r="H36" s="176"/>
      <c r="I36" s="182">
        <f t="shared" ref="I36" si="34">D36*H36</f>
        <v>0</v>
      </c>
      <c r="J36" s="185">
        <f t="shared" ref="J36" si="35">G36-I36</f>
        <v>0</v>
      </c>
      <c r="K36" s="189" t="e">
        <f t="shared" ref="K36" si="36">G36/I36</f>
        <v>#DIV/0!</v>
      </c>
    </row>
    <row r="37" spans="2:11" ht="13.5">
      <c r="B37" s="22"/>
      <c r="C37" s="49" t="s">
        <v>1219</v>
      </c>
      <c r="D37" s="54"/>
      <c r="E37" s="176"/>
      <c r="F37" s="177"/>
      <c r="G37" s="182">
        <f t="shared" si="26"/>
        <v>0</v>
      </c>
      <c r="H37" s="176"/>
      <c r="I37" s="182">
        <f t="shared" si="27"/>
        <v>0</v>
      </c>
      <c r="J37" s="185">
        <f t="shared" si="28"/>
        <v>0</v>
      </c>
      <c r="K37" s="189" t="e">
        <f t="shared" si="0"/>
        <v>#DIV/0!</v>
      </c>
    </row>
    <row r="38" spans="2:11" ht="13.5">
      <c r="B38" s="24"/>
      <c r="C38" s="50"/>
      <c r="D38" s="55"/>
      <c r="E38" s="178"/>
      <c r="F38" s="179"/>
      <c r="G38" s="183">
        <f t="shared" si="26"/>
        <v>0</v>
      </c>
      <c r="H38" s="178"/>
      <c r="I38" s="183">
        <f t="shared" si="27"/>
        <v>0</v>
      </c>
      <c r="J38" s="186">
        <f t="shared" si="28"/>
        <v>0</v>
      </c>
      <c r="K38" s="190" t="e">
        <f t="shared" si="0"/>
        <v>#DIV/0!</v>
      </c>
    </row>
    <row r="39" spans="2:11" ht="13.5">
      <c r="B39" s="4" t="s">
        <v>828</v>
      </c>
      <c r="C39" s="4"/>
      <c r="D39" s="153">
        <f>SUM(D9,D23,D31)</f>
        <v>0</v>
      </c>
      <c r="E39" s="180" t="s">
        <v>23</v>
      </c>
      <c r="F39" s="172">
        <f>SUM(F9,F23,F31)</f>
        <v>0</v>
      </c>
      <c r="G39" s="173">
        <f>SUM(G9,G23,G31)</f>
        <v>0</v>
      </c>
      <c r="H39" s="180" t="s">
        <v>23</v>
      </c>
      <c r="I39" s="173">
        <f>SUM(I9,I23,I31)</f>
        <v>0</v>
      </c>
      <c r="J39" s="171">
        <f>SUM(J9,J23,J31)</f>
        <v>0</v>
      </c>
      <c r="K39" s="187" t="e">
        <f t="shared" si="0"/>
        <v>#DIV/0!</v>
      </c>
    </row>
    <row r="40" spans="2:11" ht="13.5">
      <c r="B40" s="4" t="s">
        <v>1143</v>
      </c>
      <c r="C40" s="4"/>
      <c r="D40" s="613" t="s">
        <v>1513</v>
      </c>
      <c r="E40" s="180" t="s">
        <v>23</v>
      </c>
      <c r="F40" s="614" t="s">
        <v>1514</v>
      </c>
      <c r="G40" s="173">
        <f>ROUNDDOWN(G39*8%,0)</f>
        <v>0</v>
      </c>
      <c r="H40" s="180" t="s">
        <v>23</v>
      </c>
      <c r="I40" s="173">
        <f>ROUNDDOWN(I39*8%,0)</f>
        <v>0</v>
      </c>
      <c r="J40" s="615" t="s">
        <v>1514</v>
      </c>
      <c r="K40" s="187" t="e">
        <f t="shared" si="0"/>
        <v>#DIV/0!</v>
      </c>
    </row>
    <row r="41" spans="2:11" ht="13.5">
      <c r="B41" s="4" t="s">
        <v>829</v>
      </c>
      <c r="C41" s="4"/>
      <c r="D41" s="613" t="s">
        <v>1514</v>
      </c>
      <c r="E41" s="180" t="s">
        <v>23</v>
      </c>
      <c r="F41" s="614" t="s">
        <v>1514</v>
      </c>
      <c r="G41" s="173">
        <f>SUM(G39:G40)</f>
        <v>0</v>
      </c>
      <c r="H41" s="180" t="s">
        <v>23</v>
      </c>
      <c r="I41" s="173">
        <f>SUM(I39:I40)</f>
        <v>0</v>
      </c>
      <c r="J41" s="615" t="s">
        <v>1514</v>
      </c>
      <c r="K41" s="187" t="e">
        <f t="shared" si="0"/>
        <v>#DIV/0!</v>
      </c>
    </row>
    <row r="42" spans="2:11">
      <c r="B42" s="1" t="s">
        <v>824</v>
      </c>
    </row>
    <row r="43" spans="2:11">
      <c r="B43" s="1" t="s">
        <v>105</v>
      </c>
    </row>
    <row r="44" spans="2:11">
      <c r="B44" s="1" t="s">
        <v>215</v>
      </c>
    </row>
    <row r="45" spans="2:11">
      <c r="B45" s="1" t="s">
        <v>1142</v>
      </c>
    </row>
    <row r="46" spans="2:11">
      <c r="B46" s="1" t="s">
        <v>242</v>
      </c>
    </row>
    <row r="47" spans="2:11">
      <c r="C47" s="1" t="s">
        <v>823</v>
      </c>
    </row>
    <row r="48" spans="2:11">
      <c r="B48" s="1" t="s">
        <v>243</v>
      </c>
    </row>
    <row r="49" spans="2:11" ht="219" customHeight="1">
      <c r="B49" s="691"/>
      <c r="C49" s="692"/>
      <c r="D49" s="692"/>
      <c r="E49" s="692"/>
      <c r="F49" s="692"/>
      <c r="G49" s="692"/>
      <c r="H49" s="692"/>
      <c r="I49" s="692"/>
      <c r="J49" s="692"/>
      <c r="K49" s="693"/>
    </row>
    <row r="51" spans="2:11" ht="15.75" customHeight="1">
      <c r="J51" s="3" t="s">
        <v>4</v>
      </c>
      <c r="K51" s="3"/>
    </row>
  </sheetData>
  <customSheetViews>
    <customSheetView guid="{1E432D73-D559-4735-96E9-E42C2997E3E5}" showPageBreaks="1" showGridLines="0" printArea="1" view="pageBreakPreview">
      <selection activeCell="B4" sqref="B4"/>
      <pageMargins left="0.7" right="0.7" top="0.75" bottom="0.75" header="0.3" footer="0.3"/>
      <pageSetup paperSize="9" scale="97" orientation="portrait" horizontalDpi="300" verticalDpi="300" r:id="rId1"/>
    </customSheetView>
  </customSheetViews>
  <mergeCells count="3">
    <mergeCell ref="B3:K3"/>
    <mergeCell ref="B1:K1"/>
    <mergeCell ref="B49:K49"/>
  </mergeCells>
  <phoneticPr fontId="2"/>
  <pageMargins left="0.7" right="0.7" top="0.75" bottom="0.75" header="0.3" footer="0.3"/>
  <pageSetup paperSize="9" scale="87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22</vt:i4>
      </vt:variant>
    </vt:vector>
  </HeadingPairs>
  <TitlesOfParts>
    <vt:vector size="49" baseType="lpstr">
      <vt:lpstr>6-1</vt:lpstr>
      <vt:lpstr>6-2</vt:lpstr>
      <vt:lpstr>6-3（修正）</vt:lpstr>
      <vt:lpstr>6-4（修正）</vt:lpstr>
      <vt:lpstr>6-5</vt:lpstr>
      <vt:lpstr>6-6</vt:lpstr>
      <vt:lpstr>6-7</vt:lpstr>
      <vt:lpstr>6-8</vt:lpstr>
      <vt:lpstr>6-9（修正）</vt:lpstr>
      <vt:lpstr>6-10（修正）</vt:lpstr>
      <vt:lpstr>6-11（修正）</vt:lpstr>
      <vt:lpstr>6-12</vt:lpstr>
      <vt:lpstr>6-13（修正）</vt:lpstr>
      <vt:lpstr>6-14</vt:lpstr>
      <vt:lpstr>6-15</vt:lpstr>
      <vt:lpstr>6-16</vt:lpstr>
      <vt:lpstr>6-17</vt:lpstr>
      <vt:lpstr>6-18</vt:lpstr>
      <vt:lpstr>6-19</vt:lpstr>
      <vt:lpstr>6-20</vt:lpstr>
      <vt:lpstr>6-21</vt:lpstr>
      <vt:lpstr>6-22</vt:lpstr>
      <vt:lpstr>8-13</vt:lpstr>
      <vt:lpstr>11-4</vt:lpstr>
      <vt:lpstr>11-4 (説明)</vt:lpstr>
      <vt:lpstr>12-4</vt:lpstr>
      <vt:lpstr>13-5</vt:lpstr>
      <vt:lpstr>'6-1'!Print_Area</vt:lpstr>
      <vt:lpstr>'6-10（修正）'!Print_Area</vt:lpstr>
      <vt:lpstr>'6-11（修正）'!Print_Area</vt:lpstr>
      <vt:lpstr>'6-12'!Print_Area</vt:lpstr>
      <vt:lpstr>'6-13（修正）'!Print_Area</vt:lpstr>
      <vt:lpstr>'6-14'!Print_Area</vt:lpstr>
      <vt:lpstr>'6-15'!Print_Area</vt:lpstr>
      <vt:lpstr>'6-16'!Print_Area</vt:lpstr>
      <vt:lpstr>'6-17'!Print_Area</vt:lpstr>
      <vt:lpstr>'6-18'!Print_Area</vt:lpstr>
      <vt:lpstr>'6-19'!Print_Area</vt:lpstr>
      <vt:lpstr>'6-2'!Print_Area</vt:lpstr>
      <vt:lpstr>'6-20'!Print_Area</vt:lpstr>
      <vt:lpstr>'6-21'!Print_Area</vt:lpstr>
      <vt:lpstr>'6-22'!Print_Area</vt:lpstr>
      <vt:lpstr>'6-3（修正）'!Print_Area</vt:lpstr>
      <vt:lpstr>'6-4（修正）'!Print_Area</vt:lpstr>
      <vt:lpstr>'6-5'!Print_Area</vt:lpstr>
      <vt:lpstr>'6-6'!Print_Area</vt:lpstr>
      <vt:lpstr>'6-7'!Print_Area</vt:lpstr>
      <vt:lpstr>'6-8'!Print_Area</vt:lpstr>
      <vt:lpstr>'6-9（修正）'!Print_Area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hosaka</cp:lastModifiedBy>
  <cp:lastPrinted>2016-03-11T04:32:25Z</cp:lastPrinted>
  <dcterms:created xsi:type="dcterms:W3CDTF">2015-11-06T01:47:08Z</dcterms:created>
  <dcterms:modified xsi:type="dcterms:W3CDTF">2016-03-15T01:24:16Z</dcterms:modified>
</cp:coreProperties>
</file>