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240" yWindow="60" windowWidth="7680" windowHeight="7620" tabRatio="848"/>
  </bookViews>
  <sheets>
    <sheet name="表紙" sheetId="29" r:id="rId1"/>
    <sheet name="グラフ１" sheetId="31" r:id="rId2"/>
    <sheet name="1.2.3.市域の変遷　他" sheetId="32" r:id="rId3"/>
    <sheet name="4.5.6.市内主要河川　他" sheetId="34" r:id="rId4"/>
    <sheet name="7.8.土地利用状況　他" sheetId="42" r:id="rId5"/>
    <sheet name="9.有祖地" sheetId="41" r:id="rId6"/>
    <sheet name="1０.住宅地の平均価格、変動率" sheetId="38" r:id="rId7"/>
    <sheet name="1１.地価公示価格-1" sheetId="36" r:id="rId8"/>
    <sheet name="1１.地価公示価格-2" sheetId="37" r:id="rId9"/>
    <sheet name="12.気象(1)" sheetId="39" r:id="rId10"/>
    <sheet name="12.気象(2)" sheetId="40" r:id="rId11"/>
  </sheets>
  <definedNames>
    <definedName name="_xlnm.Print_Area" localSheetId="6">'1０.住宅地の平均価格、変動率'!$A$1:$K$46</definedName>
    <definedName name="_xlnm.Print_Area" localSheetId="9">'12.気象(1)'!$A$1:$H$49</definedName>
    <definedName name="_xlnm.Print_Area" localSheetId="10">'12.気象(2)'!$A$1:$J$28</definedName>
    <definedName name="_xlnm.Print_Area" localSheetId="5">'9.有祖地'!$A$1:$H$46</definedName>
    <definedName name="_xlnm.Print_Area" localSheetId="1">グラフ１!$A$1:$X$58</definedName>
  </definedNames>
  <calcPr calcId="162913"/>
</workbook>
</file>

<file path=xl/calcChain.xml><?xml version="1.0" encoding="utf-8"?>
<calcChain xmlns="http://schemas.openxmlformats.org/spreadsheetml/2006/main">
  <c r="AA51" i="31" l="1"/>
  <c r="G34" i="39" l="1"/>
  <c r="E34" i="39"/>
  <c r="D34" i="39"/>
  <c r="C34" i="39"/>
  <c r="H12" i="39"/>
  <c r="G12" i="39"/>
  <c r="F12" i="39"/>
  <c r="E12" i="39"/>
  <c r="D12" i="39"/>
  <c r="C12" i="39"/>
  <c r="J12" i="40"/>
  <c r="I12" i="40"/>
  <c r="H12" i="40"/>
  <c r="G12" i="40"/>
  <c r="F12" i="40"/>
  <c r="E12" i="40"/>
  <c r="D12" i="40"/>
  <c r="C12" i="40"/>
  <c r="H44" i="41" l="1"/>
  <c r="H41" i="41"/>
  <c r="H39" i="41"/>
  <c r="H38" i="41"/>
  <c r="H36" i="41"/>
  <c r="H35" i="41"/>
  <c r="H34" i="41"/>
  <c r="H21" i="41"/>
  <c r="H18" i="41"/>
  <c r="H16" i="41"/>
  <c r="H15" i="41"/>
  <c r="H13" i="41"/>
  <c r="H12" i="41"/>
  <c r="H11" i="41"/>
  <c r="H38" i="34"/>
  <c r="Z54" i="31" l="1"/>
  <c r="AA49" i="31" s="1"/>
  <c r="AA48" i="31" l="1"/>
  <c r="AA52" i="31"/>
  <c r="AA50" i="31"/>
  <c r="AA54" i="31" l="1"/>
</calcChain>
</file>

<file path=xl/sharedStrings.xml><?xml version="1.0" encoding="utf-8"?>
<sst xmlns="http://schemas.openxmlformats.org/spreadsheetml/2006/main" count="1666" uniqueCount="866">
  <si>
    <t>都　　市</t>
    <rPh sb="0" eb="1">
      <t>ミヤコ</t>
    </rPh>
    <rPh sb="3" eb="4">
      <t>シ</t>
    </rPh>
    <phoneticPr fontId="6"/>
  </si>
  <si>
    <t>標準</t>
    <rPh sb="0" eb="2">
      <t>ヒョウジュン</t>
    </rPh>
    <phoneticPr fontId="6"/>
  </si>
  <si>
    <t>地数</t>
    <rPh sb="0" eb="1">
      <t>チ</t>
    </rPh>
    <rPh sb="1" eb="2">
      <t>スウ</t>
    </rPh>
    <phoneticPr fontId="6"/>
  </si>
  <si>
    <t>上位の</t>
    <rPh sb="0" eb="2">
      <t>ジョウイ</t>
    </rPh>
    <phoneticPr fontId="6"/>
  </si>
  <si>
    <t>下位の</t>
    <rPh sb="0" eb="2">
      <t>カイ</t>
    </rPh>
    <phoneticPr fontId="6"/>
  </si>
  <si>
    <t>変動率</t>
    <rPh sb="0" eb="2">
      <t>ヘンドウ</t>
    </rPh>
    <rPh sb="2" eb="3">
      <t>リツ</t>
    </rPh>
    <phoneticPr fontId="6"/>
  </si>
  <si>
    <t>単位：円/㎡</t>
    <rPh sb="0" eb="2">
      <t>タンイ</t>
    </rPh>
    <rPh sb="3" eb="4">
      <t>エン</t>
    </rPh>
    <phoneticPr fontId="6"/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</si>
  <si>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6"/>
  </si>
  <si>
    <t>大阪市</t>
    <rPh sb="0" eb="3">
      <t>オオサカシ</t>
    </rPh>
    <phoneticPr fontId="6"/>
  </si>
  <si>
    <t>堺市</t>
    <rPh sb="0" eb="2">
      <t>サカイシ</t>
    </rPh>
    <phoneticPr fontId="6"/>
  </si>
  <si>
    <t>岸和田市</t>
    <rPh sb="0" eb="4">
      <t>キシワダシ</t>
    </rPh>
    <phoneticPr fontId="6"/>
  </si>
  <si>
    <t>豊中市</t>
    <rPh sb="0" eb="3">
      <t>トヨナカシ</t>
    </rPh>
    <phoneticPr fontId="6"/>
  </si>
  <si>
    <t>池田市</t>
    <rPh sb="0" eb="2">
      <t>イケダ</t>
    </rPh>
    <rPh sb="2" eb="3">
      <t>シ</t>
    </rPh>
    <phoneticPr fontId="6"/>
  </si>
  <si>
    <t>吹田市</t>
    <rPh sb="0" eb="3">
      <t>スイタシ</t>
    </rPh>
    <phoneticPr fontId="6"/>
  </si>
  <si>
    <t>泉大津市</t>
    <rPh sb="0" eb="4">
      <t>イズミオオツシ</t>
    </rPh>
    <phoneticPr fontId="6"/>
  </si>
  <si>
    <t>高槻市</t>
    <rPh sb="0" eb="3">
      <t>タカツキシ</t>
    </rPh>
    <phoneticPr fontId="6"/>
  </si>
  <si>
    <t>貝塚市</t>
    <rPh sb="0" eb="3">
      <t>カイヅカシ</t>
    </rPh>
    <phoneticPr fontId="6"/>
  </si>
  <si>
    <t>守口市</t>
    <rPh sb="0" eb="3">
      <t>モリグチシ</t>
    </rPh>
    <phoneticPr fontId="6"/>
  </si>
  <si>
    <t>枚方市</t>
    <rPh sb="0" eb="3">
      <t>ヒラカタシ</t>
    </rPh>
    <phoneticPr fontId="6"/>
  </si>
  <si>
    <t>茨木市</t>
    <rPh sb="0" eb="2">
      <t>イバラギ</t>
    </rPh>
    <rPh sb="2" eb="3">
      <t>シ</t>
    </rPh>
    <phoneticPr fontId="6"/>
  </si>
  <si>
    <t>八尾市</t>
    <rPh sb="0" eb="3">
      <t>ヤオシ</t>
    </rPh>
    <phoneticPr fontId="6"/>
  </si>
  <si>
    <t>泉佐野市</t>
    <rPh sb="0" eb="4">
      <t>イズミサノシ</t>
    </rPh>
    <phoneticPr fontId="6"/>
  </si>
  <si>
    <t>富田林市</t>
    <rPh sb="0" eb="4">
      <t>トンダバヤシシ</t>
    </rPh>
    <phoneticPr fontId="6"/>
  </si>
  <si>
    <t>寝屋川市</t>
    <rPh sb="0" eb="4">
      <t>ネヤガワシ</t>
    </rPh>
    <phoneticPr fontId="6"/>
  </si>
  <si>
    <t>河内長野市</t>
    <rPh sb="0" eb="5">
      <t>カワチナガノシ</t>
    </rPh>
    <phoneticPr fontId="6"/>
  </si>
  <si>
    <t>松原市</t>
    <rPh sb="0" eb="3">
      <t>マツバラシ</t>
    </rPh>
    <phoneticPr fontId="6"/>
  </si>
  <si>
    <t>大東市</t>
    <rPh sb="0" eb="3">
      <t>ダイトウシ</t>
    </rPh>
    <phoneticPr fontId="6"/>
  </si>
  <si>
    <t>和泉市</t>
    <rPh sb="0" eb="3">
      <t>イズミシ</t>
    </rPh>
    <phoneticPr fontId="6"/>
  </si>
  <si>
    <t>箕面市</t>
    <rPh sb="0" eb="3">
      <t>ミノオシ</t>
    </rPh>
    <phoneticPr fontId="6"/>
  </si>
  <si>
    <t>柏原市</t>
    <rPh sb="0" eb="2">
      <t>カシワラ</t>
    </rPh>
    <rPh sb="2" eb="3">
      <t>シ</t>
    </rPh>
    <phoneticPr fontId="6"/>
  </si>
  <si>
    <t>羽曳野市</t>
    <rPh sb="0" eb="4">
      <t>ハビキノシ</t>
    </rPh>
    <phoneticPr fontId="6"/>
  </si>
  <si>
    <t>門真市</t>
    <rPh sb="0" eb="3">
      <t>カドマシ</t>
    </rPh>
    <phoneticPr fontId="6"/>
  </si>
  <si>
    <t>摂津市</t>
    <rPh sb="0" eb="3">
      <t>セッツシ</t>
    </rPh>
    <phoneticPr fontId="6"/>
  </si>
  <si>
    <t>高石市</t>
    <rPh sb="0" eb="3">
      <t>タカイシシ</t>
    </rPh>
    <phoneticPr fontId="6"/>
  </si>
  <si>
    <t>藤井寺市</t>
    <rPh sb="0" eb="2">
      <t>フジイ</t>
    </rPh>
    <rPh sb="2" eb="3">
      <t>テラ</t>
    </rPh>
    <rPh sb="3" eb="4">
      <t>シ</t>
    </rPh>
    <phoneticPr fontId="6"/>
  </si>
  <si>
    <t>泉南市</t>
    <rPh sb="0" eb="3">
      <t>センナンシ</t>
    </rPh>
    <phoneticPr fontId="6"/>
  </si>
  <si>
    <t>交野市</t>
    <rPh sb="0" eb="3">
      <t>カタノシ</t>
    </rPh>
    <phoneticPr fontId="6"/>
  </si>
  <si>
    <t>大阪狭山市</t>
    <rPh sb="0" eb="5">
      <t>オオサカサヤマシ</t>
    </rPh>
    <phoneticPr fontId="6"/>
  </si>
  <si>
    <t>阪南市</t>
    <rPh sb="0" eb="3">
      <t>ハンナンシ</t>
    </rPh>
    <phoneticPr fontId="6"/>
  </si>
  <si>
    <t>日照</t>
    <rPh sb="0" eb="2">
      <t>ニッショウ</t>
    </rPh>
    <phoneticPr fontId="6"/>
  </si>
  <si>
    <t>時間</t>
    <rPh sb="0" eb="2">
      <t>ジカン</t>
    </rPh>
    <phoneticPr fontId="6"/>
  </si>
  <si>
    <t>区　　　　　　　　域</t>
    <rPh sb="0" eb="1">
      <t>ク</t>
    </rPh>
    <rPh sb="9" eb="10">
      <t>イキ</t>
    </rPh>
    <phoneticPr fontId="6"/>
  </si>
  <si>
    <t>気　　　温　（℃）</t>
    <rPh sb="0" eb="1">
      <t>キ</t>
    </rPh>
    <rPh sb="4" eb="5">
      <t>アツシ</t>
    </rPh>
    <phoneticPr fontId="6"/>
  </si>
  <si>
    <t>降　　水　　量　（mm）</t>
    <rPh sb="0" eb="1">
      <t>ゴウ</t>
    </rPh>
    <rPh sb="3" eb="4">
      <t>ミズ</t>
    </rPh>
    <rPh sb="6" eb="7">
      <t>リョウ</t>
    </rPh>
    <phoneticPr fontId="6"/>
  </si>
  <si>
    <t>年　・　月</t>
    <rPh sb="0" eb="1">
      <t>ネン</t>
    </rPh>
    <rPh sb="4" eb="5">
      <t>ツキ</t>
    </rPh>
    <phoneticPr fontId="6"/>
  </si>
  <si>
    <t>（ｈ）</t>
    <phoneticPr fontId="6"/>
  </si>
  <si>
    <t>横小路町6丁目1450番地先の国道橋梁下流端</t>
    <rPh sb="0" eb="1">
      <t>ヨコ</t>
    </rPh>
    <rPh sb="1" eb="3">
      <t>ショウジ</t>
    </rPh>
    <rPh sb="3" eb="4">
      <t>マチ</t>
    </rPh>
    <rPh sb="5" eb="7">
      <t>チョウメ</t>
    </rPh>
    <rPh sb="11" eb="12">
      <t>バン</t>
    </rPh>
    <rPh sb="15" eb="16">
      <t>コク</t>
    </rPh>
    <phoneticPr fontId="6"/>
  </si>
  <si>
    <t>枚岡町（昭14.7.15）</t>
    <rPh sb="0" eb="2">
      <t>ヒラオカ</t>
    </rPh>
    <rPh sb="2" eb="3">
      <t>チョウ</t>
    </rPh>
    <rPh sb="4" eb="5">
      <t>アキラ</t>
    </rPh>
    <phoneticPr fontId="6"/>
  </si>
  <si>
    <t>柏原市大県3丁目4番の1地先府道橋梁下流端</t>
    <rPh sb="0" eb="3">
      <t>カシワラシ</t>
    </rPh>
    <rPh sb="3" eb="5">
      <t>オオガタ</t>
    </rPh>
    <rPh sb="6" eb="8">
      <t>チョウメ</t>
    </rPh>
    <rPh sb="9" eb="10">
      <t>バン</t>
    </rPh>
    <rPh sb="12" eb="13">
      <t>チ</t>
    </rPh>
    <rPh sb="13" eb="14">
      <t>サキ</t>
    </rPh>
    <rPh sb="14" eb="15">
      <t>フ</t>
    </rPh>
    <rPh sb="15" eb="16">
      <t>ミチ</t>
    </rPh>
    <rPh sb="16" eb="18">
      <t>キョウリョウ</t>
    </rPh>
    <rPh sb="18" eb="20">
      <t>カリュウ</t>
    </rPh>
    <rPh sb="20" eb="21">
      <t>ハ</t>
    </rPh>
    <phoneticPr fontId="6"/>
  </si>
  <si>
    <t>資料：土木部河川課</t>
    <rPh sb="0" eb="2">
      <t>シリョウ</t>
    </rPh>
    <rPh sb="3" eb="5">
      <t>ドボク</t>
    </rPh>
    <rPh sb="5" eb="6">
      <t>ブ</t>
    </rPh>
    <rPh sb="6" eb="8">
      <t>カセン</t>
    </rPh>
    <rPh sb="8" eb="9">
      <t>カ</t>
    </rPh>
    <phoneticPr fontId="6"/>
  </si>
  <si>
    <t>布市町3丁目5番の50地先の国道橋梁下流端</t>
    <rPh sb="0" eb="2">
      <t>ヌノイチ</t>
    </rPh>
    <rPh sb="2" eb="3">
      <t>チョウ</t>
    </rPh>
    <rPh sb="4" eb="6">
      <t>チョウメ</t>
    </rPh>
    <rPh sb="7" eb="8">
      <t>バン</t>
    </rPh>
    <rPh sb="14" eb="15">
      <t>コク</t>
    </rPh>
    <phoneticPr fontId="6"/>
  </si>
  <si>
    <t>恩智川への合流点</t>
    <rPh sb="0" eb="2">
      <t>オンヂ</t>
    </rPh>
    <rPh sb="2" eb="3">
      <t>ガワ</t>
    </rPh>
    <rPh sb="5" eb="8">
      <t>ゴウリュウテン</t>
    </rPh>
    <phoneticPr fontId="6"/>
  </si>
  <si>
    <t>上石切町1丁目3番の41番地先の近畿日本鉄道鉄橋下流端</t>
    <rPh sb="0" eb="4">
      <t>カミイシキリチョウ</t>
    </rPh>
    <rPh sb="12" eb="13">
      <t>バン</t>
    </rPh>
    <rPh sb="16" eb="18">
      <t>キンキ</t>
    </rPh>
    <rPh sb="18" eb="20">
      <t>ニホン</t>
    </rPh>
    <rPh sb="20" eb="22">
      <t>テツドウ</t>
    </rPh>
    <rPh sb="22" eb="24">
      <t>テッキョウ</t>
    </rPh>
    <rPh sb="24" eb="26">
      <t>カリュウ</t>
    </rPh>
    <rPh sb="26" eb="27">
      <t>ハシ</t>
    </rPh>
    <phoneticPr fontId="6"/>
  </si>
  <si>
    <t>神田町1番の1地先府道橋梁下流端</t>
    <rPh sb="0" eb="2">
      <t>カンダ</t>
    </rPh>
    <rPh sb="2" eb="3">
      <t>チョウ</t>
    </rPh>
    <rPh sb="4" eb="5">
      <t>バン</t>
    </rPh>
    <rPh sb="7" eb="8">
      <t>チ</t>
    </rPh>
    <rPh sb="8" eb="9">
      <t>サキ</t>
    </rPh>
    <rPh sb="9" eb="10">
      <t>フ</t>
    </rPh>
    <rPh sb="10" eb="11">
      <t>ミチ</t>
    </rPh>
    <rPh sb="11" eb="13">
      <t>キョウリョウ</t>
    </rPh>
    <rPh sb="13" eb="15">
      <t>カリュウ</t>
    </rPh>
    <rPh sb="15" eb="16">
      <t>ハ</t>
    </rPh>
    <phoneticPr fontId="6"/>
  </si>
  <si>
    <t>下六万寺町2丁目1番-2地先府道橋梁下流端</t>
    <rPh sb="0" eb="1">
      <t>シタ</t>
    </rPh>
    <rPh sb="1" eb="3">
      <t>ロクマン</t>
    </rPh>
    <rPh sb="3" eb="4">
      <t>テラ</t>
    </rPh>
    <rPh sb="4" eb="5">
      <t>チョウ</t>
    </rPh>
    <rPh sb="6" eb="8">
      <t>チョウメ</t>
    </rPh>
    <rPh sb="9" eb="10">
      <t>バン</t>
    </rPh>
    <rPh sb="12" eb="13">
      <t>チ</t>
    </rPh>
    <rPh sb="13" eb="14">
      <t>サキ</t>
    </rPh>
    <rPh sb="14" eb="15">
      <t>フ</t>
    </rPh>
    <rPh sb="15" eb="16">
      <t>ミチ</t>
    </rPh>
    <rPh sb="16" eb="18">
      <t>キョウリョウ</t>
    </rPh>
    <rPh sb="18" eb="20">
      <t>カリュウ</t>
    </rPh>
    <rPh sb="20" eb="21">
      <t>ハ</t>
    </rPh>
    <phoneticPr fontId="6"/>
  </si>
  <si>
    <t>市内流路両岸</t>
    <rPh sb="0" eb="2">
      <t>シナイ</t>
    </rPh>
    <rPh sb="2" eb="3">
      <t>リュウ</t>
    </rPh>
    <rPh sb="3" eb="4">
      <t>ミチ</t>
    </rPh>
    <rPh sb="4" eb="6">
      <t>リョウガン</t>
    </rPh>
    <phoneticPr fontId="6"/>
  </si>
  <si>
    <t>市制の施行</t>
    <rPh sb="0" eb="2">
      <t>シセイ</t>
    </rPh>
    <rPh sb="3" eb="5">
      <t>セコウ</t>
    </rPh>
    <phoneticPr fontId="6"/>
  </si>
  <si>
    <t>布施村</t>
    <rPh sb="0" eb="3">
      <t>フセムラ</t>
    </rPh>
    <phoneticPr fontId="6"/>
  </si>
  <si>
    <t>高井田村</t>
    <rPh sb="0" eb="3">
      <t>タカイダ</t>
    </rPh>
    <rPh sb="3" eb="4">
      <t>ムラ</t>
    </rPh>
    <phoneticPr fontId="6"/>
  </si>
  <si>
    <t>小阪村</t>
    <rPh sb="0" eb="2">
      <t>コサカ</t>
    </rPh>
    <rPh sb="2" eb="3">
      <t>ムラ</t>
    </rPh>
    <phoneticPr fontId="6"/>
  </si>
  <si>
    <t>意岐部村</t>
    <rPh sb="0" eb="1">
      <t>イ</t>
    </rPh>
    <rPh sb="1" eb="3">
      <t>キベ</t>
    </rPh>
    <rPh sb="3" eb="4">
      <t>ムラ</t>
    </rPh>
    <phoneticPr fontId="6"/>
  </si>
  <si>
    <t>楠根村</t>
    <rPh sb="0" eb="2">
      <t>クスネ</t>
    </rPh>
    <rPh sb="2" eb="3">
      <t>ムラ</t>
    </rPh>
    <phoneticPr fontId="6"/>
  </si>
  <si>
    <t>長瀬村</t>
    <rPh sb="0" eb="2">
      <t>ナガセ</t>
    </rPh>
    <rPh sb="2" eb="3">
      <t>ムラ</t>
    </rPh>
    <phoneticPr fontId="6"/>
  </si>
  <si>
    <t>弥刀村</t>
    <rPh sb="0" eb="1">
      <t>ヤ</t>
    </rPh>
    <rPh sb="1" eb="2">
      <t>カタナ</t>
    </rPh>
    <rPh sb="2" eb="3">
      <t>ムラ</t>
    </rPh>
    <phoneticPr fontId="6"/>
  </si>
  <si>
    <t>三野郷村</t>
    <rPh sb="0" eb="2">
      <t>ミノ</t>
    </rPh>
    <rPh sb="2" eb="3">
      <t>ゴウ</t>
    </rPh>
    <rPh sb="3" eb="4">
      <t>ムラ</t>
    </rPh>
    <phoneticPr fontId="6"/>
  </si>
  <si>
    <t>英田村</t>
    <rPh sb="0" eb="1">
      <t>エイ</t>
    </rPh>
    <rPh sb="1" eb="3">
      <t>タムラ</t>
    </rPh>
    <phoneticPr fontId="6"/>
  </si>
  <si>
    <t>若江村</t>
    <rPh sb="0" eb="1">
      <t>ワカ</t>
    </rPh>
    <rPh sb="1" eb="3">
      <t>エムラ</t>
    </rPh>
    <phoneticPr fontId="6"/>
  </si>
  <si>
    <t>四條畷市</t>
    <rPh sb="0" eb="2">
      <t>シジョウ</t>
    </rPh>
    <rPh sb="2" eb="3">
      <t>テツ</t>
    </rPh>
    <rPh sb="3" eb="4">
      <t>シ</t>
    </rPh>
    <phoneticPr fontId="6"/>
  </si>
  <si>
    <t>玉川村</t>
    <rPh sb="0" eb="3">
      <t>タマガワムラ</t>
    </rPh>
    <phoneticPr fontId="6"/>
  </si>
  <si>
    <t>東六郷村</t>
    <rPh sb="0" eb="1">
      <t>ヒガシ</t>
    </rPh>
    <rPh sb="1" eb="3">
      <t>ロクゴウ</t>
    </rPh>
    <rPh sb="3" eb="4">
      <t>ムラ</t>
    </rPh>
    <phoneticPr fontId="6"/>
  </si>
  <si>
    <t>西六郷村</t>
    <rPh sb="0" eb="1">
      <t>ニシ</t>
    </rPh>
    <rPh sb="1" eb="3">
      <t>ロクゴウ</t>
    </rPh>
    <rPh sb="3" eb="4">
      <t>ムラ</t>
    </rPh>
    <phoneticPr fontId="6"/>
  </si>
  <si>
    <t>北江村</t>
    <rPh sb="0" eb="1">
      <t>キタ</t>
    </rPh>
    <rPh sb="1" eb="2">
      <t>エ</t>
    </rPh>
    <rPh sb="2" eb="3">
      <t>ムラ</t>
    </rPh>
    <phoneticPr fontId="6"/>
  </si>
  <si>
    <t>日根市村</t>
    <rPh sb="0" eb="1">
      <t>ヒ</t>
    </rPh>
    <rPh sb="1" eb="2">
      <t>ネ</t>
    </rPh>
    <rPh sb="2" eb="3">
      <t>シ</t>
    </rPh>
    <rPh sb="3" eb="4">
      <t>ムラ</t>
    </rPh>
    <phoneticPr fontId="6"/>
  </si>
  <si>
    <t>大戸村</t>
    <rPh sb="0" eb="2">
      <t>オオト</t>
    </rPh>
    <rPh sb="2" eb="3">
      <t>ムラ</t>
    </rPh>
    <phoneticPr fontId="6"/>
  </si>
  <si>
    <t>枚岡村</t>
    <rPh sb="0" eb="2">
      <t>ヒラオカ</t>
    </rPh>
    <rPh sb="2" eb="3">
      <t>ムラ</t>
    </rPh>
    <phoneticPr fontId="6"/>
  </si>
  <si>
    <t>枚岡南村</t>
    <rPh sb="0" eb="2">
      <t>ヒラオカ</t>
    </rPh>
    <rPh sb="2" eb="3">
      <t>ミナミ</t>
    </rPh>
    <rPh sb="3" eb="4">
      <t>ムラ</t>
    </rPh>
    <phoneticPr fontId="6"/>
  </si>
  <si>
    <t>池島村</t>
    <rPh sb="0" eb="1">
      <t>イケ</t>
    </rPh>
    <rPh sb="1" eb="3">
      <t>シマムラ</t>
    </rPh>
    <phoneticPr fontId="6"/>
  </si>
  <si>
    <t>村の合併と改称</t>
    <rPh sb="0" eb="1">
      <t>ムラ</t>
    </rPh>
    <rPh sb="2" eb="4">
      <t>ガッペイ</t>
    </rPh>
    <rPh sb="5" eb="7">
      <t>カイショウ</t>
    </rPh>
    <phoneticPr fontId="6"/>
  </si>
  <si>
    <t>町制の施行</t>
    <rPh sb="0" eb="2">
      <t>チョウセイ</t>
    </rPh>
    <rPh sb="3" eb="5">
      <t>セコウ</t>
    </rPh>
    <phoneticPr fontId="6"/>
  </si>
  <si>
    <t>盾津村（昭6.4.1）</t>
    <rPh sb="0" eb="1">
      <t>タテ</t>
    </rPh>
    <rPh sb="1" eb="2">
      <t>ツ</t>
    </rPh>
    <rPh sb="2" eb="3">
      <t>ムラ</t>
    </rPh>
    <rPh sb="4" eb="5">
      <t>アキラ</t>
    </rPh>
    <phoneticPr fontId="6"/>
  </si>
  <si>
    <t>縄手村（昭4.4.1）</t>
    <rPh sb="0" eb="1">
      <t>ナワ</t>
    </rPh>
    <rPh sb="1" eb="2">
      <t>テ</t>
    </rPh>
    <rPh sb="2" eb="3">
      <t>ムラ</t>
    </rPh>
    <rPh sb="4" eb="5">
      <t>アキラ</t>
    </rPh>
    <phoneticPr fontId="6"/>
  </si>
  <si>
    <t>東大阪市</t>
    <rPh sb="0" eb="4">
      <t>ヒ</t>
    </rPh>
    <phoneticPr fontId="6"/>
  </si>
  <si>
    <t>（昭42.2.1）</t>
    <rPh sb="1" eb="2">
      <t>アキラ</t>
    </rPh>
    <phoneticPr fontId="6"/>
  </si>
  <si>
    <t>（昭12.4.1）</t>
    <rPh sb="1" eb="2">
      <t>アキラ</t>
    </rPh>
    <phoneticPr fontId="6"/>
  </si>
  <si>
    <t>（昭30.1.15）</t>
    <rPh sb="1" eb="2">
      <t>アキラ</t>
    </rPh>
    <phoneticPr fontId="6"/>
  </si>
  <si>
    <t>（昭30.1.11）</t>
    <rPh sb="1" eb="2">
      <t>アキラ</t>
    </rPh>
    <phoneticPr fontId="6"/>
  </si>
  <si>
    <t>（昭8.4.1）</t>
    <rPh sb="1" eb="2">
      <t>アキラ</t>
    </rPh>
    <phoneticPr fontId="6"/>
  </si>
  <si>
    <t>布施町（大14.4.1）</t>
    <rPh sb="0" eb="2">
      <t>フセ</t>
    </rPh>
    <rPh sb="2" eb="3">
      <t>チョウ</t>
    </rPh>
    <rPh sb="4" eb="5">
      <t>ダイ</t>
    </rPh>
    <phoneticPr fontId="6"/>
  </si>
  <si>
    <t>小阪町（大14.4.1）</t>
    <rPh sb="0" eb="2">
      <t>コサカ</t>
    </rPh>
    <rPh sb="2" eb="3">
      <t>チョウ</t>
    </rPh>
    <rPh sb="4" eb="5">
      <t>ダイ</t>
    </rPh>
    <phoneticPr fontId="6"/>
  </si>
  <si>
    <t>楠根町（昭4.10.15）</t>
    <rPh sb="0" eb="2">
      <t>クスネ</t>
    </rPh>
    <rPh sb="2" eb="3">
      <t>チョウ</t>
    </rPh>
    <rPh sb="4" eb="5">
      <t>アキラ</t>
    </rPh>
    <phoneticPr fontId="6"/>
  </si>
  <si>
    <t>玉川町（昭18.10.1）</t>
    <rPh sb="0" eb="2">
      <t>タマガワ</t>
    </rPh>
    <rPh sb="2" eb="3">
      <t>チョウ</t>
    </rPh>
    <rPh sb="4" eb="5">
      <t>アキラ</t>
    </rPh>
    <phoneticPr fontId="6"/>
  </si>
  <si>
    <t>盾津町（昭18.10.1）</t>
    <rPh sb="0" eb="1">
      <t>タテ</t>
    </rPh>
    <rPh sb="1" eb="2">
      <t>ツ</t>
    </rPh>
    <rPh sb="2" eb="3">
      <t>チョウ</t>
    </rPh>
    <rPh sb="4" eb="5">
      <t>アキラ</t>
    </rPh>
    <phoneticPr fontId="6"/>
  </si>
  <si>
    <t>石切町（昭25.4.1）</t>
    <rPh sb="0" eb="2">
      <t>イシキリ</t>
    </rPh>
    <rPh sb="2" eb="3">
      <t>チョウ</t>
    </rPh>
    <rPh sb="4" eb="5">
      <t>アキラ</t>
    </rPh>
    <phoneticPr fontId="6"/>
  </si>
  <si>
    <t>縄手町（昭22.10.1）</t>
    <rPh sb="0" eb="1">
      <t>ナワ</t>
    </rPh>
    <rPh sb="1" eb="2">
      <t>テ</t>
    </rPh>
    <rPh sb="2" eb="3">
      <t>チョウ</t>
    </rPh>
    <rPh sb="4" eb="5">
      <t>アキラ</t>
    </rPh>
    <phoneticPr fontId="6"/>
  </si>
  <si>
    <t>布　施　町</t>
    <rPh sb="0" eb="1">
      <t>ヌノ</t>
    </rPh>
    <rPh sb="2" eb="3">
      <t>ホドコ</t>
    </rPh>
    <rPh sb="4" eb="5">
      <t>チョウ</t>
    </rPh>
    <phoneticPr fontId="6"/>
  </si>
  <si>
    <t>布　施　市</t>
    <rPh sb="0" eb="1">
      <t>ヌノ</t>
    </rPh>
    <rPh sb="2" eb="3">
      <t>ホドコ</t>
    </rPh>
    <rPh sb="4" eb="5">
      <t>シ</t>
    </rPh>
    <phoneticPr fontId="6"/>
  </si>
  <si>
    <t>河　内　市</t>
    <rPh sb="0" eb="1">
      <t>カワ</t>
    </rPh>
    <rPh sb="2" eb="3">
      <t>ウチ</t>
    </rPh>
    <rPh sb="4" eb="5">
      <t>シ</t>
    </rPh>
    <phoneticPr fontId="6"/>
  </si>
  <si>
    <t>枚　岡　市</t>
    <rPh sb="0" eb="1">
      <t>マイ</t>
    </rPh>
    <rPh sb="2" eb="3">
      <t>オカ</t>
    </rPh>
    <rPh sb="4" eb="5">
      <t>シ</t>
    </rPh>
    <phoneticPr fontId="6"/>
  </si>
  <si>
    <t>面積</t>
    <rPh sb="0" eb="2">
      <t>メンセキ</t>
    </rPh>
    <phoneticPr fontId="6"/>
  </si>
  <si>
    <t>地名</t>
    <rPh sb="0" eb="2">
      <t>チメイ</t>
    </rPh>
    <phoneticPr fontId="6"/>
  </si>
  <si>
    <t>（㎞）</t>
  </si>
  <si>
    <t>広ぼう</t>
    <rPh sb="0" eb="1">
      <t>ヒロ</t>
    </rPh>
    <phoneticPr fontId="6"/>
  </si>
  <si>
    <t>町村の合併</t>
    <rPh sb="0" eb="2">
      <t>チョウソン</t>
    </rPh>
    <rPh sb="3" eb="5">
      <t>ガッペイ</t>
    </rPh>
    <phoneticPr fontId="6"/>
  </si>
  <si>
    <t>孔舎衙村（大1.10.1）</t>
    <rPh sb="0" eb="1">
      <t>アナ</t>
    </rPh>
    <rPh sb="1" eb="2">
      <t>シャ</t>
    </rPh>
    <rPh sb="2" eb="3">
      <t>ギョ</t>
    </rPh>
    <rPh sb="3" eb="4">
      <t>ムラ</t>
    </rPh>
    <rPh sb="5" eb="6">
      <t>ダイ</t>
    </rPh>
    <phoneticPr fontId="6"/>
  </si>
  <si>
    <t>東西</t>
    <rPh sb="0" eb="2">
      <t>トウザイ</t>
    </rPh>
    <phoneticPr fontId="6"/>
  </si>
  <si>
    <t>南北</t>
    <rPh sb="0" eb="2">
      <t>ナンボク</t>
    </rPh>
    <phoneticPr fontId="6"/>
  </si>
  <si>
    <t>海抜</t>
    <rPh sb="0" eb="2">
      <t>カイバツ</t>
    </rPh>
    <phoneticPr fontId="6"/>
  </si>
  <si>
    <t>最低</t>
    <rPh sb="0" eb="2">
      <t>サイテイ</t>
    </rPh>
    <phoneticPr fontId="6"/>
  </si>
  <si>
    <t>標高（m）</t>
    <rPh sb="0" eb="2">
      <t>ヒョウコウ</t>
    </rPh>
    <phoneticPr fontId="6"/>
  </si>
  <si>
    <t>最高</t>
    <rPh sb="0" eb="2">
      <t>サイコウ</t>
    </rPh>
    <phoneticPr fontId="6"/>
  </si>
  <si>
    <t>生駒山上三角点</t>
    <rPh sb="0" eb="2">
      <t>イコマ</t>
    </rPh>
    <rPh sb="2" eb="4">
      <t>サンジョウ</t>
    </rPh>
    <rPh sb="4" eb="6">
      <t>サンカク</t>
    </rPh>
    <rPh sb="6" eb="7">
      <t>テン</t>
    </rPh>
    <phoneticPr fontId="6"/>
  </si>
  <si>
    <t>奈良側</t>
    <rPh sb="0" eb="2">
      <t>ナラ</t>
    </rPh>
    <rPh sb="2" eb="3">
      <t>ガワ</t>
    </rPh>
    <phoneticPr fontId="6"/>
  </si>
  <si>
    <t>風速</t>
    <rPh sb="0" eb="2">
      <t>フウソク</t>
    </rPh>
    <phoneticPr fontId="6"/>
  </si>
  <si>
    <t>風向</t>
    <rPh sb="0" eb="1">
      <t>カゼ</t>
    </rPh>
    <rPh sb="1" eb="2">
      <t>ムカイ</t>
    </rPh>
    <phoneticPr fontId="6"/>
  </si>
  <si>
    <t>日照時間</t>
    <rPh sb="0" eb="1">
      <t>ヒ</t>
    </rPh>
    <rPh sb="1" eb="2">
      <t>テル</t>
    </rPh>
    <phoneticPr fontId="6"/>
  </si>
  <si>
    <t>単位：ha</t>
    <rPh sb="0" eb="2">
      <t>タンイ</t>
    </rPh>
    <phoneticPr fontId="6"/>
  </si>
  <si>
    <t>総数</t>
    <rPh sb="0" eb="2">
      <t>ソウスウ</t>
    </rPh>
    <phoneticPr fontId="6"/>
  </si>
  <si>
    <t>東大阪大学
敬愛高等学校</t>
    <rPh sb="0" eb="3">
      <t>ヒガシオオサカ</t>
    </rPh>
    <rPh sb="3" eb="5">
      <t>ダイガク</t>
    </rPh>
    <rPh sb="6" eb="8">
      <t>ケイアイ</t>
    </rPh>
    <rPh sb="8" eb="10">
      <t>コウトウ</t>
    </rPh>
    <rPh sb="10" eb="12">
      <t>ガッコウ</t>
    </rPh>
    <phoneticPr fontId="6"/>
  </si>
  <si>
    <t>単位：ｍ</t>
    <rPh sb="0" eb="2">
      <t>タンイ</t>
    </rPh>
    <phoneticPr fontId="6"/>
  </si>
  <si>
    <t>河川名</t>
    <rPh sb="0" eb="2">
      <t>カセン</t>
    </rPh>
    <rPh sb="2" eb="3">
      <t>メイ</t>
    </rPh>
    <phoneticPr fontId="6"/>
  </si>
  <si>
    <t>種類</t>
    <rPh sb="0" eb="2">
      <t>シュルイ</t>
    </rPh>
    <phoneticPr fontId="6"/>
  </si>
  <si>
    <t>自</t>
    <rPh sb="0" eb="1">
      <t>ジ</t>
    </rPh>
    <phoneticPr fontId="6"/>
  </si>
  <si>
    <t>至</t>
    <rPh sb="0" eb="1">
      <t>イタル</t>
    </rPh>
    <phoneticPr fontId="6"/>
  </si>
  <si>
    <t>寝屋川</t>
    <rPh sb="0" eb="3">
      <t>ネヤガワ</t>
    </rPh>
    <phoneticPr fontId="6"/>
  </si>
  <si>
    <t>第二寝屋川</t>
    <rPh sb="0" eb="2">
      <t>ダイニ</t>
    </rPh>
    <rPh sb="2" eb="5">
      <t>ネヤガワ</t>
    </rPh>
    <phoneticPr fontId="6"/>
  </si>
  <si>
    <t>恩智川</t>
    <rPh sb="0" eb="1">
      <t>オン</t>
    </rPh>
    <rPh sb="1" eb="2">
      <t>チ</t>
    </rPh>
    <rPh sb="2" eb="3">
      <t>カワ</t>
    </rPh>
    <phoneticPr fontId="6"/>
  </si>
  <si>
    <t>日下川</t>
    <rPh sb="0" eb="2">
      <t>クサカ</t>
    </rPh>
    <rPh sb="2" eb="3">
      <t>カワ</t>
    </rPh>
    <phoneticPr fontId="6"/>
  </si>
  <si>
    <t>音川</t>
    <rPh sb="0" eb="1">
      <t>オト</t>
    </rPh>
    <rPh sb="1" eb="2">
      <t>カワ</t>
    </rPh>
    <phoneticPr fontId="6"/>
  </si>
  <si>
    <t>御神田川</t>
    <rPh sb="0" eb="1">
      <t>オン</t>
    </rPh>
    <rPh sb="1" eb="3">
      <t>カンダ</t>
    </rPh>
    <rPh sb="3" eb="4">
      <t>カワ</t>
    </rPh>
    <phoneticPr fontId="6"/>
  </si>
  <si>
    <t>箕後川</t>
  </si>
  <si>
    <t>箕後川</t>
    <rPh sb="0" eb="1">
      <t>ミ</t>
    </rPh>
    <rPh sb="1" eb="2">
      <t>ゴ</t>
    </rPh>
    <rPh sb="2" eb="3">
      <t>カワ</t>
    </rPh>
    <phoneticPr fontId="6"/>
  </si>
  <si>
    <t>大川</t>
    <rPh sb="0" eb="2">
      <t>オオカワ</t>
    </rPh>
    <phoneticPr fontId="6"/>
  </si>
  <si>
    <t>新川</t>
    <rPh sb="0" eb="2">
      <t>シンカワ</t>
    </rPh>
    <phoneticPr fontId="6"/>
  </si>
  <si>
    <t>長門川</t>
    <rPh sb="0" eb="2">
      <t>ナガト</t>
    </rPh>
    <rPh sb="2" eb="3">
      <t>カワ</t>
    </rPh>
    <phoneticPr fontId="6"/>
  </si>
  <si>
    <t>戸堀川</t>
    <rPh sb="0" eb="1">
      <t>ト</t>
    </rPh>
    <rPh sb="1" eb="2">
      <t>ホリ</t>
    </rPh>
    <rPh sb="2" eb="3">
      <t>カワ</t>
    </rPh>
    <phoneticPr fontId="6"/>
  </si>
  <si>
    <t>門樋川</t>
    <rPh sb="0" eb="1">
      <t>カド</t>
    </rPh>
    <rPh sb="1" eb="3">
      <t>ヒカワ</t>
    </rPh>
    <phoneticPr fontId="6"/>
  </si>
  <si>
    <t>一生川</t>
    <rPh sb="0" eb="2">
      <t>イッショウ</t>
    </rPh>
    <rPh sb="2" eb="3">
      <t>カワ</t>
    </rPh>
    <phoneticPr fontId="6"/>
  </si>
  <si>
    <t>一生濠</t>
    <rPh sb="0" eb="2">
      <t>イッショウ</t>
    </rPh>
    <rPh sb="2" eb="3">
      <t>ゴウ</t>
    </rPh>
    <phoneticPr fontId="6"/>
  </si>
  <si>
    <t>十三川</t>
    <rPh sb="0" eb="2">
      <t>ジュウサン</t>
    </rPh>
    <rPh sb="2" eb="3">
      <t>カワ</t>
    </rPh>
    <phoneticPr fontId="6"/>
  </si>
  <si>
    <t>才賀志川</t>
    <rPh sb="0" eb="1">
      <t>サイ</t>
    </rPh>
    <rPh sb="1" eb="2">
      <t>ガ</t>
    </rPh>
    <rPh sb="2" eb="3">
      <t>シ</t>
    </rPh>
    <rPh sb="3" eb="4">
      <t>カワ</t>
    </rPh>
    <phoneticPr fontId="6"/>
  </si>
  <si>
    <t>豊浦川</t>
    <rPh sb="0" eb="2">
      <t>トヨウラ</t>
    </rPh>
    <rPh sb="2" eb="3">
      <t>カワ</t>
    </rPh>
    <phoneticPr fontId="6"/>
  </si>
  <si>
    <t>名黒川</t>
    <rPh sb="0" eb="1">
      <t>ナ</t>
    </rPh>
    <rPh sb="1" eb="2">
      <t>クロ</t>
    </rPh>
    <rPh sb="2" eb="3">
      <t>カワ</t>
    </rPh>
    <phoneticPr fontId="6"/>
  </si>
  <si>
    <t>乾田川</t>
    <rPh sb="0" eb="1">
      <t>イヌイ</t>
    </rPh>
    <rPh sb="1" eb="2">
      <t>タ</t>
    </rPh>
    <rPh sb="2" eb="3">
      <t>カワ</t>
    </rPh>
    <phoneticPr fontId="6"/>
  </si>
  <si>
    <t>大門川</t>
    <rPh sb="0" eb="2">
      <t>ダイモン</t>
    </rPh>
    <rPh sb="2" eb="3">
      <t>カワ</t>
    </rPh>
    <phoneticPr fontId="6"/>
  </si>
  <si>
    <t>一級河川</t>
    <rPh sb="0" eb="2">
      <t>イッキュウ</t>
    </rPh>
    <rPh sb="2" eb="4">
      <t>カセン</t>
    </rPh>
    <phoneticPr fontId="6"/>
  </si>
  <si>
    <t>準用河川</t>
    <rPh sb="0" eb="2">
      <t>ジュンヨウ</t>
    </rPh>
    <rPh sb="2" eb="4">
      <t>カセン</t>
    </rPh>
    <phoneticPr fontId="6"/>
  </si>
  <si>
    <t>普通河川</t>
    <rPh sb="0" eb="2">
      <t>フツウ</t>
    </rPh>
    <rPh sb="2" eb="4">
      <t>カセン</t>
    </rPh>
    <phoneticPr fontId="6"/>
  </si>
  <si>
    <t>北谷川の合流点</t>
    <rPh sb="0" eb="2">
      <t>キタタニ</t>
    </rPh>
    <rPh sb="2" eb="3">
      <t>カワ</t>
    </rPh>
    <rPh sb="4" eb="7">
      <t>ゴウリュウテン</t>
    </rPh>
    <phoneticPr fontId="6"/>
  </si>
  <si>
    <t>旧淀川への合流点</t>
    <rPh sb="0" eb="1">
      <t>キュウ</t>
    </rPh>
    <rPh sb="1" eb="3">
      <t>ヨドガワ</t>
    </rPh>
    <rPh sb="5" eb="8">
      <t>ゴウリュウテン</t>
    </rPh>
    <phoneticPr fontId="6"/>
  </si>
  <si>
    <t>寝屋川への合流点</t>
    <rPh sb="0" eb="3">
      <t>ネヤガワ</t>
    </rPh>
    <rPh sb="5" eb="8">
      <t>ゴウリュウテン</t>
    </rPh>
    <phoneticPr fontId="6"/>
  </si>
  <si>
    <t>長門川への合流点</t>
    <rPh sb="0" eb="2">
      <t>ナガト</t>
    </rPh>
    <phoneticPr fontId="6"/>
  </si>
  <si>
    <t>銭屋川への合流点</t>
    <rPh sb="0" eb="1">
      <t>ゼニ</t>
    </rPh>
    <rPh sb="1" eb="2">
      <t>ヤ</t>
    </rPh>
    <rPh sb="2" eb="3">
      <t>カワ</t>
    </rPh>
    <phoneticPr fontId="6"/>
  </si>
  <si>
    <t>大川への合流点</t>
    <rPh sb="0" eb="1">
      <t>オオ</t>
    </rPh>
    <rPh sb="1" eb="2">
      <t>カワ</t>
    </rPh>
    <phoneticPr fontId="6"/>
  </si>
  <si>
    <t>十三川への合流点</t>
    <rPh sb="0" eb="2">
      <t>ジュウサン</t>
    </rPh>
    <rPh sb="2" eb="3">
      <t>カワ</t>
    </rPh>
    <phoneticPr fontId="6"/>
  </si>
  <si>
    <t>一級河川日下川への合流点</t>
    <rPh sb="0" eb="2">
      <t>イッキュウ</t>
    </rPh>
    <rPh sb="2" eb="4">
      <t>カセン</t>
    </rPh>
    <rPh sb="4" eb="6">
      <t>クサカ</t>
    </rPh>
    <rPh sb="6" eb="7">
      <t>カワ</t>
    </rPh>
    <phoneticPr fontId="6"/>
  </si>
  <si>
    <t>一級河川箕後川への合流点</t>
    <rPh sb="4" eb="5">
      <t>ミ</t>
    </rPh>
    <rPh sb="5" eb="6">
      <t>ゴ</t>
    </rPh>
    <phoneticPr fontId="6"/>
  </si>
  <si>
    <t>市街地</t>
    <rPh sb="0" eb="3">
      <t>シガイチ</t>
    </rPh>
    <phoneticPr fontId="6"/>
  </si>
  <si>
    <t>一般市街地</t>
    <rPh sb="0" eb="2">
      <t>イッパン</t>
    </rPh>
    <rPh sb="2" eb="5">
      <t>シガイチ</t>
    </rPh>
    <phoneticPr fontId="6"/>
  </si>
  <si>
    <t>商業業務地</t>
    <rPh sb="0" eb="2">
      <t>ショウギョウ</t>
    </rPh>
    <rPh sb="2" eb="4">
      <t>ギョウム</t>
    </rPh>
    <rPh sb="4" eb="5">
      <t>チ</t>
    </rPh>
    <phoneticPr fontId="6"/>
  </si>
  <si>
    <t>工業地</t>
    <rPh sb="0" eb="3">
      <t>コウギョウチ</t>
    </rPh>
    <phoneticPr fontId="6"/>
  </si>
  <si>
    <t>集落地</t>
    <rPh sb="0" eb="2">
      <t>シュウラク</t>
    </rPh>
    <rPh sb="2" eb="3">
      <t>チ</t>
    </rPh>
    <phoneticPr fontId="6"/>
  </si>
  <si>
    <t>普通緑地</t>
    <rPh sb="0" eb="2">
      <t>フツウ</t>
    </rPh>
    <rPh sb="2" eb="4">
      <t>リョクチ</t>
    </rPh>
    <phoneticPr fontId="6"/>
  </si>
  <si>
    <t>社寺敷地・公開庭園</t>
    <rPh sb="0" eb="2">
      <t>シャジ</t>
    </rPh>
    <rPh sb="2" eb="4">
      <t>シキチ</t>
    </rPh>
    <rPh sb="5" eb="7">
      <t>コウカイ</t>
    </rPh>
    <rPh sb="7" eb="9">
      <t>テイエン</t>
    </rPh>
    <phoneticPr fontId="6"/>
  </si>
  <si>
    <t>学校</t>
    <rPh sb="0" eb="2">
      <t>ガッコウ</t>
    </rPh>
    <phoneticPr fontId="6"/>
  </si>
  <si>
    <t>墓地</t>
    <rPh sb="0" eb="2">
      <t>ボチ</t>
    </rPh>
    <phoneticPr fontId="6"/>
  </si>
  <si>
    <t>農地</t>
    <rPh sb="0" eb="2">
      <t>ノウチ</t>
    </rPh>
    <phoneticPr fontId="6"/>
  </si>
  <si>
    <t>畑</t>
    <rPh sb="0" eb="1">
      <t>ハタケ</t>
    </rPh>
    <phoneticPr fontId="6"/>
  </si>
  <si>
    <t>-</t>
  </si>
  <si>
    <t>土地・気象</t>
    <rPh sb="0" eb="2">
      <t>トチ</t>
    </rPh>
    <rPh sb="3" eb="5">
      <t>キショウ</t>
    </rPh>
    <phoneticPr fontId="17"/>
  </si>
  <si>
    <t>市街地</t>
    <rPh sb="0" eb="3">
      <t>シガイチ</t>
    </rPh>
    <phoneticPr fontId="17"/>
  </si>
  <si>
    <t>普通緑地</t>
    <rPh sb="0" eb="2">
      <t>フツウ</t>
    </rPh>
    <rPh sb="2" eb="4">
      <t>リョクチ</t>
    </rPh>
    <phoneticPr fontId="17"/>
  </si>
  <si>
    <t>農地</t>
    <rPh sb="0" eb="2">
      <t>ノウチ</t>
    </rPh>
    <phoneticPr fontId="17"/>
  </si>
  <si>
    <t>山林</t>
    <rPh sb="0" eb="2">
      <t>サンリン</t>
    </rPh>
    <phoneticPr fontId="17"/>
  </si>
  <si>
    <t>その他</t>
    <rPh sb="2" eb="3">
      <t>タ</t>
    </rPh>
    <phoneticPr fontId="17"/>
  </si>
  <si>
    <t>第一種低層住居専用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phoneticPr fontId="17"/>
  </si>
  <si>
    <t>第二種中高層住居</t>
    <rPh sb="0" eb="3">
      <t>ダイニシュ</t>
    </rPh>
    <rPh sb="3" eb="6">
      <t>チュウコウソウ</t>
    </rPh>
    <rPh sb="6" eb="8">
      <t>ジュウキョ</t>
    </rPh>
    <phoneticPr fontId="17"/>
  </si>
  <si>
    <t>第一種住居</t>
    <rPh sb="0" eb="1">
      <t>ダイ</t>
    </rPh>
    <rPh sb="1" eb="3">
      <t>イッシュ</t>
    </rPh>
    <rPh sb="3" eb="5">
      <t>ジュウキョ</t>
    </rPh>
    <phoneticPr fontId="17"/>
  </si>
  <si>
    <t>第二種住居</t>
    <rPh sb="0" eb="3">
      <t>ダイニシュ</t>
    </rPh>
    <rPh sb="3" eb="5">
      <t>ジュウキョ</t>
    </rPh>
    <phoneticPr fontId="17"/>
  </si>
  <si>
    <t>準住居</t>
    <rPh sb="0" eb="1">
      <t>ジュン</t>
    </rPh>
    <rPh sb="1" eb="3">
      <t>ジュウキョ</t>
    </rPh>
    <phoneticPr fontId="17"/>
  </si>
  <si>
    <t>近隣</t>
    <rPh sb="0" eb="2">
      <t>キンリン</t>
    </rPh>
    <phoneticPr fontId="17"/>
  </si>
  <si>
    <t>商業</t>
    <rPh sb="0" eb="2">
      <t>ショウギョウ</t>
    </rPh>
    <phoneticPr fontId="17"/>
  </si>
  <si>
    <t>準工業</t>
    <rPh sb="0" eb="1">
      <t>ジュン</t>
    </rPh>
    <rPh sb="1" eb="3">
      <t>コウギョウ</t>
    </rPh>
    <phoneticPr fontId="17"/>
  </si>
  <si>
    <t>工業</t>
    <rPh sb="0" eb="2">
      <t>コウギョウ</t>
    </rPh>
    <phoneticPr fontId="17"/>
  </si>
  <si>
    <t>工業専用</t>
    <rPh sb="0" eb="2">
      <t>コウギョウ</t>
    </rPh>
    <rPh sb="2" eb="4">
      <t>センヨウ</t>
    </rPh>
    <phoneticPr fontId="17"/>
  </si>
  <si>
    <t>明29.4.1現在</t>
    <rPh sb="0" eb="1">
      <t>メイ</t>
    </rPh>
    <rPh sb="7" eb="9">
      <t>ゲンザイ</t>
    </rPh>
    <phoneticPr fontId="6"/>
  </si>
  <si>
    <t>年  ・  月</t>
    <rPh sb="0" eb="1">
      <t>ネン</t>
    </rPh>
    <rPh sb="6" eb="7">
      <t>ツキ</t>
    </rPh>
    <phoneticPr fontId="6"/>
  </si>
  <si>
    <t>恩智川からの分派点</t>
    <rPh sb="0" eb="1">
      <t>オン</t>
    </rPh>
    <rPh sb="1" eb="2">
      <t>チ</t>
    </rPh>
    <rPh sb="2" eb="3">
      <t>カワ</t>
    </rPh>
    <rPh sb="6" eb="7">
      <t>ブン</t>
    </rPh>
    <rPh sb="7" eb="8">
      <t>ハ</t>
    </rPh>
    <rPh sb="8" eb="9">
      <t>テン</t>
    </rPh>
    <phoneticPr fontId="6"/>
  </si>
  <si>
    <t>中小規模一般住宅が建ち並ぶ住宅地域</t>
  </si>
  <si>
    <t>中小規模の一般住宅が建ち並ぶ住宅地域</t>
  </si>
  <si>
    <t>小規模一般住宅が建ち並ぶ住宅地域</t>
  </si>
  <si>
    <t>中低層の店舗、事務所等が建ち並ぶ駅前商業地域</t>
  </si>
  <si>
    <t>中高層の店舗ビル等が多い歓楽街の商業地域</t>
  </si>
  <si>
    <t>この表は、５年に１度実施される都市計画基礎調査による土地面積と構成比である。</t>
    <rPh sb="2" eb="3">
      <t>ヒョウ</t>
    </rPh>
    <rPh sb="6" eb="7">
      <t>ネン</t>
    </rPh>
    <rPh sb="8" eb="10">
      <t>イチド</t>
    </rPh>
    <rPh sb="10" eb="12">
      <t>ジッシ</t>
    </rPh>
    <rPh sb="15" eb="17">
      <t>トシ</t>
    </rPh>
    <rPh sb="17" eb="19">
      <t>ケイカク</t>
    </rPh>
    <rPh sb="19" eb="21">
      <t>キソ</t>
    </rPh>
    <rPh sb="21" eb="23">
      <t>チョウサ</t>
    </rPh>
    <rPh sb="26" eb="28">
      <t>トチ</t>
    </rPh>
    <rPh sb="28" eb="30">
      <t>メンセキ</t>
    </rPh>
    <rPh sb="31" eb="34">
      <t>コウセイヒ</t>
    </rPh>
    <phoneticPr fontId="6"/>
  </si>
  <si>
    <t>日平均</t>
    <rPh sb="0" eb="1">
      <t>ヒ</t>
    </rPh>
    <rPh sb="1" eb="3">
      <t>ヘイキン</t>
    </rPh>
    <phoneticPr fontId="6"/>
  </si>
  <si>
    <t>合計</t>
    <rPh sb="0" eb="2">
      <t>ゴウケイ</t>
    </rPh>
    <phoneticPr fontId="6"/>
  </si>
  <si>
    <t>気　　圧(ｈＰａ）</t>
    <rPh sb="0" eb="1">
      <t>キ</t>
    </rPh>
    <rPh sb="3" eb="4">
      <t>アツ</t>
    </rPh>
    <phoneticPr fontId="6"/>
  </si>
  <si>
    <t>海面平均</t>
    <rPh sb="0" eb="2">
      <t>カイメン</t>
    </rPh>
    <rPh sb="2" eb="4">
      <t>ヘイキン</t>
    </rPh>
    <phoneticPr fontId="6"/>
  </si>
  <si>
    <t>平均風速</t>
    <rPh sb="0" eb="2">
      <t>ヘイキン</t>
    </rPh>
    <rPh sb="2" eb="4">
      <t>フウソク</t>
    </rPh>
    <phoneticPr fontId="6"/>
  </si>
  <si>
    <t>日最大</t>
    <rPh sb="0" eb="1">
      <t>ニチ</t>
    </rPh>
    <phoneticPr fontId="6"/>
  </si>
  <si>
    <t>１ 時 間</t>
    <rPh sb="2" eb="3">
      <t>トキ</t>
    </rPh>
    <rPh sb="4" eb="5">
      <t>アイダ</t>
    </rPh>
    <phoneticPr fontId="6"/>
  </si>
  <si>
    <t>平均風速</t>
    <rPh sb="0" eb="1">
      <t>ヒラ</t>
    </rPh>
    <rPh sb="1" eb="2">
      <t>ヒトシ</t>
    </rPh>
    <rPh sb="2" eb="4">
      <t>フウソク</t>
    </rPh>
    <phoneticPr fontId="6"/>
  </si>
  <si>
    <t>最大瞬間風速</t>
    <rPh sb="0" eb="1">
      <t>サイ</t>
    </rPh>
    <rPh sb="1" eb="2">
      <t>ダイ</t>
    </rPh>
    <rPh sb="2" eb="3">
      <t>シュン</t>
    </rPh>
    <rPh sb="3" eb="4">
      <t>アイダ</t>
    </rPh>
    <rPh sb="4" eb="6">
      <t>フウソク</t>
    </rPh>
    <phoneticPr fontId="6"/>
  </si>
  <si>
    <t>住宅</t>
  </si>
  <si>
    <t>中規模住宅等が建ち並ぶ利便性が良い住宅地域</t>
  </si>
  <si>
    <t>中規模一般住宅が多い既成住宅地域</t>
  </si>
  <si>
    <t>小規模一般住宅が多い山麓の住宅地域</t>
  </si>
  <si>
    <t>一般住宅の中にマンション等も混在する住宅地域</t>
  </si>
  <si>
    <t>中小規模一般住宅、作業所が混在する住宅地域</t>
  </si>
  <si>
    <t>中小規模住宅が学園施設の周辺にある住宅地域</t>
  </si>
  <si>
    <t>中小規模一般住宅が多い住宅地域</t>
  </si>
  <si>
    <t>中小規模一般住宅が多い区画整然とした住宅地域</t>
  </si>
  <si>
    <t>中小規模一般住宅が建ち並ぶ既成住宅地域</t>
  </si>
  <si>
    <t>小規模一般住宅等が建ち並ぶ住宅地域</t>
  </si>
  <si>
    <t>中小規模一般住宅が多い既成住宅地域</t>
  </si>
  <si>
    <t>中小規模住宅が建ち並ぶ住宅地域</t>
  </si>
  <si>
    <t>中小規模住宅、アパートが混在する既成住宅地域</t>
  </si>
  <si>
    <t>中小規模一般住宅に共同住宅も混在する住宅地域</t>
  </si>
  <si>
    <t>小規模一般住宅にアパートも混在する住宅地域</t>
  </si>
  <si>
    <t>中規模住宅が多い高台の住宅地域</t>
  </si>
  <si>
    <t>一般住宅のほかに家内工場が混在する住宅地域</t>
  </si>
  <si>
    <t>中規模一般住宅が建ち並ぶ住宅地域</t>
  </si>
  <si>
    <t>一般住宅、作業所等が混在する住宅地域</t>
  </si>
  <si>
    <t>中規模一般住宅が多い比較的閑静な住宅地域</t>
  </si>
  <si>
    <t>中規模既存住宅に建売住宅が混在する住宅地域</t>
  </si>
  <si>
    <t>中小規模一般住宅、共同住宅が密集する住宅地域</t>
  </si>
  <si>
    <t>中規模住宅が建ち並ぶ区画整然とした住宅地域</t>
  </si>
  <si>
    <t>中規模住宅が建ち並ぶ閑静な住宅地域</t>
  </si>
  <si>
    <t>一般住宅が建ち並ぶ既成住宅地域</t>
  </si>
  <si>
    <t>共同住宅</t>
  </si>
  <si>
    <t>中高層マンション等が建ち並ぶ地域</t>
  </si>
  <si>
    <t>小規模一般住宅のほか車庫等も見られる住宅地域</t>
  </si>
  <si>
    <t>9-3</t>
  </si>
  <si>
    <t>9-5</t>
  </si>
  <si>
    <t>9-7</t>
  </si>
  <si>
    <t>9-9</t>
  </si>
  <si>
    <t>9-10</t>
  </si>
  <si>
    <t>9-11</t>
  </si>
  <si>
    <t>9-12</t>
  </si>
  <si>
    <t>9-14</t>
  </si>
  <si>
    <t>9-15</t>
  </si>
  <si>
    <t>中小規模一般住宅に営業所等が混在する住宅地域</t>
  </si>
  <si>
    <t>一般住宅が見られる丘陵地の住宅地域</t>
  </si>
  <si>
    <t>小規模住宅が建ち並ぶ既成住宅地域</t>
  </si>
  <si>
    <t>中規模一般住宅が建ち並ぶ既成住宅地域</t>
  </si>
  <si>
    <t>店舗兼住宅</t>
  </si>
  <si>
    <t>各種小売店舗が建ち並ぶ駅前の既成商業地域</t>
  </si>
  <si>
    <t>店舗</t>
  </si>
  <si>
    <t>中低層の各種小売店舗が建ち並ぶ駅前の商業地域</t>
  </si>
  <si>
    <t>店舗兼事務所</t>
  </si>
  <si>
    <t>店舗、マンション等が混在する駅前の商業地域</t>
  </si>
  <si>
    <t>各種の店舗等が建ち並ぶ商業地域</t>
  </si>
  <si>
    <t>店舗兼共同住宅</t>
  </si>
  <si>
    <t>各種の小売店舗が建ち並ぶ商業地域</t>
  </si>
  <si>
    <t>各種の小売店舗等が建ち並ぶ商業地域</t>
  </si>
  <si>
    <t>中層の各種店舗等の建ち並ぶ商業地域</t>
  </si>
  <si>
    <t>店舗、店舗併用住宅等が多い近隣商業地域</t>
  </si>
  <si>
    <t>中小規模の店舗等が建ち並ぶ駅前の商業地域</t>
  </si>
  <si>
    <t>中高層の店舗、共同住宅等が立地する商業地域</t>
  </si>
  <si>
    <t>店舗、事務所兼住宅</t>
  </si>
  <si>
    <t>各種小売店舗等が建ち並ぶ駅前の商業地域</t>
  </si>
  <si>
    <t>中小規模の店舗、住宅等が混在する商業地域</t>
  </si>
  <si>
    <t>飲食店、小売店舗等が多い駅前の商業地域</t>
  </si>
  <si>
    <t>国道沿いの店舗、飲食店舗等が多い路線商業地域</t>
  </si>
  <si>
    <t>倉庫</t>
  </si>
  <si>
    <t>中小規模の工場、倉庫等が建ち並ぶ工業地域</t>
  </si>
  <si>
    <t>工場</t>
  </si>
  <si>
    <t>工場兼事務所</t>
  </si>
  <si>
    <t>中小規模工場が建ち並ぶ区画整然とした工業地域</t>
  </si>
  <si>
    <t>中小規模の工場、倉庫が多い工業地域</t>
  </si>
  <si>
    <t>中小規模工場のほかに住宅も見られる工業地域</t>
  </si>
  <si>
    <t>中小工場、倉庫、住宅等が混在する工業地域</t>
  </si>
  <si>
    <t>中小工場、倉庫等が多い区画整然とした工業地域</t>
  </si>
  <si>
    <t>中小工場、事務所等が混在する工業地域</t>
  </si>
  <si>
    <t>工場、倉庫、駐車場が混在する工業地域</t>
  </si>
  <si>
    <t>事務所兼倉庫</t>
  </si>
  <si>
    <t>倉庫、配送センター、工場等の混在する地域</t>
  </si>
  <si>
    <t>工場、倉庫等が建ち並ぶ国道背後の工業地域</t>
  </si>
  <si>
    <t>中規模の倉庫、事業所等が混在する工業地域</t>
  </si>
  <si>
    <t xml:space="preserve"> (1.0:1.5)</t>
  </si>
  <si>
    <t xml:space="preserve"> (1.0:1.2)</t>
  </si>
  <si>
    <t xml:space="preserve"> (1.0:2.0)</t>
  </si>
  <si>
    <t xml:space="preserve"> (1.0:2.5)</t>
  </si>
  <si>
    <t xml:space="preserve"> (1.5:1.0)</t>
  </si>
  <si>
    <t xml:space="preserve"> (1.0:3.0)</t>
  </si>
  <si>
    <t xml:space="preserve"> (1.0:1.0)</t>
  </si>
  <si>
    <t xml:space="preserve"> (1.2:1.0)</t>
  </si>
  <si>
    <t>商業地域、 防火地域</t>
  </si>
  <si>
    <t>台形 (1.0:1.2)</t>
  </si>
  <si>
    <t xml:space="preserve"> (1.0:4.5)</t>
  </si>
  <si>
    <t>台形 (1.0:1.5)</t>
  </si>
  <si>
    <t>近隣商業地域、 防火地域</t>
  </si>
  <si>
    <t>近隣商業地域、 準防火地域</t>
  </si>
  <si>
    <t>準住居地域、 準防火地域</t>
  </si>
  <si>
    <t>工業専用地域</t>
  </si>
  <si>
    <t>長門川への合流点</t>
    <rPh sb="0" eb="2">
      <t>ナガト</t>
    </rPh>
    <rPh sb="2" eb="3">
      <t>カワ</t>
    </rPh>
    <rPh sb="5" eb="8">
      <t>ゴウリュウテン</t>
    </rPh>
    <phoneticPr fontId="6"/>
  </si>
  <si>
    <t>善根寺町6丁目5番-24地先</t>
    <rPh sb="0" eb="1">
      <t>ゼン</t>
    </rPh>
    <rPh sb="1" eb="2">
      <t>ネ</t>
    </rPh>
    <rPh sb="2" eb="3">
      <t>テラ</t>
    </rPh>
    <rPh sb="3" eb="4">
      <t>チョウ</t>
    </rPh>
    <rPh sb="12" eb="13">
      <t>チ</t>
    </rPh>
    <rPh sb="13" eb="14">
      <t>サキ</t>
    </rPh>
    <phoneticPr fontId="6"/>
  </si>
  <si>
    <t>弥生町8番-38地先の上流端を示す標柱</t>
    <rPh sb="0" eb="2">
      <t>ヤヨイ</t>
    </rPh>
    <rPh sb="2" eb="3">
      <t>チョウ</t>
    </rPh>
    <rPh sb="4" eb="5">
      <t>バン</t>
    </rPh>
    <rPh sb="11" eb="13">
      <t>ジョウリュウ</t>
    </rPh>
    <rPh sb="13" eb="14">
      <t>ハ</t>
    </rPh>
    <rPh sb="15" eb="16">
      <t>シメ</t>
    </rPh>
    <rPh sb="17" eb="19">
      <t>ヒョウチュウ</t>
    </rPh>
    <phoneticPr fontId="6"/>
  </si>
  <si>
    <t>新池島町1丁目1番の5地先</t>
    <rPh sb="0" eb="4">
      <t>シンイケシマチョウ</t>
    </rPh>
    <rPh sb="5" eb="7">
      <t>チョウメ</t>
    </rPh>
    <rPh sb="8" eb="9">
      <t>バン</t>
    </rPh>
    <rPh sb="11" eb="13">
      <t>チサキ</t>
    </rPh>
    <rPh sb="12" eb="13">
      <t>サキ</t>
    </rPh>
    <phoneticPr fontId="6"/>
  </si>
  <si>
    <t>池島町1丁目5番の6地先</t>
    <rPh sb="0" eb="2">
      <t>イケジマ</t>
    </rPh>
    <rPh sb="2" eb="3">
      <t>マチ</t>
    </rPh>
    <rPh sb="4" eb="6">
      <t>チョウメ</t>
    </rPh>
    <rPh sb="7" eb="8">
      <t>バン</t>
    </rPh>
    <rPh sb="10" eb="12">
      <t>チサキ</t>
    </rPh>
    <rPh sb="11" eb="12">
      <t>サキ</t>
    </rPh>
    <phoneticPr fontId="6"/>
  </si>
  <si>
    <t>善根寺町4丁目8番の16地先</t>
    <rPh sb="0" eb="1">
      <t>ゼン</t>
    </rPh>
    <rPh sb="1" eb="2">
      <t>ネ</t>
    </rPh>
    <rPh sb="2" eb="3">
      <t>テラ</t>
    </rPh>
    <rPh sb="3" eb="4">
      <t>チョウ</t>
    </rPh>
    <rPh sb="12" eb="13">
      <t>チ</t>
    </rPh>
    <rPh sb="13" eb="14">
      <t>サキ</t>
    </rPh>
    <phoneticPr fontId="6"/>
  </si>
  <si>
    <t>善根寺町4丁目7番の8地先</t>
    <rPh sb="0" eb="1">
      <t>ゼン</t>
    </rPh>
    <rPh sb="1" eb="2">
      <t>ネ</t>
    </rPh>
    <rPh sb="2" eb="3">
      <t>テラ</t>
    </rPh>
    <rPh sb="3" eb="4">
      <t>チョウ</t>
    </rPh>
    <rPh sb="11" eb="12">
      <t>チ</t>
    </rPh>
    <rPh sb="12" eb="13">
      <t>サキ</t>
    </rPh>
    <phoneticPr fontId="6"/>
  </si>
  <si>
    <t>善根寺町3丁目1番の41地先の国道下流端</t>
    <rPh sb="0" eb="1">
      <t>ゼン</t>
    </rPh>
    <rPh sb="1" eb="2">
      <t>ネ</t>
    </rPh>
    <rPh sb="2" eb="3">
      <t>テラ</t>
    </rPh>
    <rPh sb="3" eb="4">
      <t>チョウ</t>
    </rPh>
    <rPh sb="12" eb="13">
      <t>チ</t>
    </rPh>
    <rPh sb="13" eb="14">
      <t>サキ</t>
    </rPh>
    <rPh sb="15" eb="17">
      <t>コクドウ</t>
    </rPh>
    <rPh sb="17" eb="19">
      <t>カリュウ</t>
    </rPh>
    <rPh sb="19" eb="20">
      <t>ハ</t>
    </rPh>
    <phoneticPr fontId="6"/>
  </si>
  <si>
    <t>日下町5丁目1番の35地先の国道下流端</t>
    <rPh sb="0" eb="2">
      <t>クサカ</t>
    </rPh>
    <rPh sb="2" eb="3">
      <t>チョウ</t>
    </rPh>
    <rPh sb="11" eb="12">
      <t>チ</t>
    </rPh>
    <rPh sb="12" eb="13">
      <t>サキ</t>
    </rPh>
    <rPh sb="14" eb="15">
      <t>クニ</t>
    </rPh>
    <rPh sb="15" eb="16">
      <t>ドウ</t>
    </rPh>
    <phoneticPr fontId="6"/>
  </si>
  <si>
    <t>日下町4丁目3番の3地先</t>
    <rPh sb="0" eb="2">
      <t>クサカ</t>
    </rPh>
    <rPh sb="2" eb="3">
      <t>チョウ</t>
    </rPh>
    <rPh sb="10" eb="11">
      <t>チ</t>
    </rPh>
    <rPh sb="11" eb="12">
      <t>サキ</t>
    </rPh>
    <phoneticPr fontId="6"/>
  </si>
  <si>
    <t>豊浦町17番の23地先の近鉄橋梁下流端</t>
    <rPh sb="0" eb="2">
      <t>トヨウラ</t>
    </rPh>
    <rPh sb="2" eb="3">
      <t>チョウ</t>
    </rPh>
    <rPh sb="5" eb="6">
      <t>バン</t>
    </rPh>
    <rPh sb="9" eb="10">
      <t>チ</t>
    </rPh>
    <rPh sb="10" eb="11">
      <t>サキ</t>
    </rPh>
    <rPh sb="12" eb="14">
      <t>キンテツ</t>
    </rPh>
    <rPh sb="14" eb="16">
      <t>キョウリョウ</t>
    </rPh>
    <rPh sb="16" eb="18">
      <t>カリュウ</t>
    </rPh>
    <rPh sb="18" eb="19">
      <t>ハ</t>
    </rPh>
    <phoneticPr fontId="6"/>
  </si>
  <si>
    <t>旭町8番の7地先</t>
    <rPh sb="0" eb="1">
      <t>アサヒ</t>
    </rPh>
    <rPh sb="1" eb="2">
      <t>チョウ</t>
    </rPh>
    <rPh sb="3" eb="4">
      <t>バン</t>
    </rPh>
    <rPh sb="6" eb="7">
      <t>チ</t>
    </rPh>
    <rPh sb="7" eb="8">
      <t>サキ</t>
    </rPh>
    <phoneticPr fontId="6"/>
  </si>
  <si>
    <t>池島町8丁目6番の32地先</t>
    <rPh sb="0" eb="2">
      <t>イケシマ</t>
    </rPh>
    <rPh sb="2" eb="3">
      <t>チョウ</t>
    </rPh>
    <rPh sb="11" eb="12">
      <t>チ</t>
    </rPh>
    <rPh sb="12" eb="13">
      <t>サキ</t>
    </rPh>
    <phoneticPr fontId="6"/>
  </si>
  <si>
    <t>門樋川への合流点</t>
    <rPh sb="0" eb="1">
      <t>モン</t>
    </rPh>
    <rPh sb="1" eb="3">
      <t>ヒカワ</t>
    </rPh>
    <phoneticPr fontId="6"/>
  </si>
  <si>
    <t>六万寺町1丁目11番の19地先の大門川雨水幹線への合流点</t>
    <rPh sb="0" eb="2">
      <t>ロクマン</t>
    </rPh>
    <rPh sb="2" eb="3">
      <t>テラ</t>
    </rPh>
    <rPh sb="3" eb="4">
      <t>チョウ</t>
    </rPh>
    <rPh sb="13" eb="14">
      <t>チ</t>
    </rPh>
    <rPh sb="14" eb="15">
      <t>サキ</t>
    </rPh>
    <rPh sb="16" eb="17">
      <t>ダイ</t>
    </rPh>
    <rPh sb="17" eb="18">
      <t>モン</t>
    </rPh>
    <rPh sb="18" eb="19">
      <t>カワ</t>
    </rPh>
    <rPh sb="19" eb="21">
      <t>ウスイ</t>
    </rPh>
    <rPh sb="21" eb="23">
      <t>カンセン</t>
    </rPh>
    <rPh sb="25" eb="27">
      <t>ゴウリュウ</t>
    </rPh>
    <rPh sb="27" eb="28">
      <t>テン</t>
    </rPh>
    <phoneticPr fontId="6"/>
  </si>
  <si>
    <t>六万寺町2丁目5番の14地先</t>
    <rPh sb="0" eb="2">
      <t>ロクマン</t>
    </rPh>
    <rPh sb="2" eb="3">
      <t>テラ</t>
    </rPh>
    <rPh sb="3" eb="4">
      <t>チョウ</t>
    </rPh>
    <rPh sb="12" eb="13">
      <t>チ</t>
    </rPh>
    <rPh sb="13" eb="14">
      <t>サキ</t>
    </rPh>
    <phoneticPr fontId="6"/>
  </si>
  <si>
    <t>横小路町5丁目9番の9地先の国道下流端</t>
    <rPh sb="3" eb="4">
      <t>チョウ</t>
    </rPh>
    <rPh sb="16" eb="17">
      <t>シタ</t>
    </rPh>
    <phoneticPr fontId="6"/>
  </si>
  <si>
    <t>地　価
(円/㎡)</t>
    <rPh sb="5" eb="6">
      <t>エン</t>
    </rPh>
    <phoneticPr fontId="27"/>
  </si>
  <si>
    <t>法規制</t>
  </si>
  <si>
    <t>区域区分</t>
  </si>
  <si>
    <t>利用現況</t>
  </si>
  <si>
    <t>周辺地利用現況</t>
  </si>
  <si>
    <t>東大阪</t>
    <rPh sb="0" eb="3">
      <t>ヒガシオオサカ</t>
    </rPh>
    <phoneticPr fontId="27"/>
  </si>
  <si>
    <t>建物などの敷地、W（木造） 2F</t>
  </si>
  <si>
    <t>北　　5.0m　　道路</t>
  </si>
  <si>
    <t xml:space="preserve">ガ 水 下 </t>
  </si>
  <si>
    <t xml:space="preserve">八戸ノ里、 500m </t>
  </si>
  <si>
    <t>60 200</t>
  </si>
  <si>
    <t>市街化区域</t>
  </si>
  <si>
    <t>南　　3.0m　　市道</t>
  </si>
  <si>
    <t xml:space="preserve">枚岡、 400m </t>
  </si>
  <si>
    <t>建物などの敷地、W（木造） 2F B1</t>
  </si>
  <si>
    <t>西　　6.8m　　市道</t>
  </si>
  <si>
    <t xml:space="preserve">瓢箪山、 2,200m </t>
  </si>
  <si>
    <t>60 150</t>
  </si>
  <si>
    <t>南　　6.5m　　市道</t>
  </si>
  <si>
    <t xml:space="preserve">俊徳道、 550m </t>
  </si>
  <si>
    <t>北　　4.0m　　市道</t>
  </si>
  <si>
    <t xml:space="preserve">若江岩田、 1,400m </t>
  </si>
  <si>
    <t>東　　4.0m　　市道</t>
  </si>
  <si>
    <t xml:space="preserve">八戸ノ里、 1,500m </t>
  </si>
  <si>
    <t>北　　3.5m　　市道</t>
  </si>
  <si>
    <t xml:space="preserve">河内花園、 1,600m </t>
  </si>
  <si>
    <t>建物などの敷地、LS（軽量鉄骨造） 2F</t>
  </si>
  <si>
    <t>南　　4.0m　　市道</t>
  </si>
  <si>
    <t xml:space="preserve">長瀬、 700m </t>
  </si>
  <si>
    <t>南　　3.5m　　道路</t>
  </si>
  <si>
    <t xml:space="preserve">徳庵、 600m </t>
  </si>
  <si>
    <t>南　　4.8m　　市道</t>
  </si>
  <si>
    <t xml:space="preserve">河内花園、 450m </t>
  </si>
  <si>
    <t>建物などの敷地、W（木造） 3F</t>
  </si>
  <si>
    <t>北　　4.5m　　市道</t>
  </si>
  <si>
    <t xml:space="preserve">吉田、 1,000m </t>
  </si>
  <si>
    <t>北　　4.0m　　私道</t>
  </si>
  <si>
    <t xml:space="preserve">弥刀、 600m </t>
  </si>
  <si>
    <t>西　　4.7m　　私道</t>
  </si>
  <si>
    <t xml:space="preserve">瓢箪山、 700m </t>
  </si>
  <si>
    <t>東　　5.7m　　市道</t>
  </si>
  <si>
    <t xml:space="preserve">新石切、 2,500m </t>
  </si>
  <si>
    <t>北　　6.0m　　市道</t>
  </si>
  <si>
    <t xml:space="preserve">八戸ノ里、 600m </t>
  </si>
  <si>
    <t>東　　5.0m　　市道</t>
  </si>
  <si>
    <t xml:space="preserve">石切、 500m </t>
  </si>
  <si>
    <t>建物などの敷地、W（木造） 1F</t>
  </si>
  <si>
    <t>北　　5.5m　　市道</t>
  </si>
  <si>
    <t xml:space="preserve">瓢箪山、 450m </t>
  </si>
  <si>
    <t>西　　4.0m　　私道</t>
  </si>
  <si>
    <t xml:space="preserve">新石切、 1,500m </t>
  </si>
  <si>
    <t>建物などの敷地、S（鉄骨造） 3F</t>
  </si>
  <si>
    <t>西　　4.0m　　市道</t>
  </si>
  <si>
    <t xml:space="preserve">瓢箪山、 1,000m </t>
  </si>
  <si>
    <t>西　　5.7m　　市道</t>
  </si>
  <si>
    <t xml:space="preserve">八戸ノ里、 1,200m </t>
  </si>
  <si>
    <t>西　　6.0m　　市道</t>
  </si>
  <si>
    <t xml:space="preserve">吉田、 750m </t>
  </si>
  <si>
    <t>西　　4.7m　　市道</t>
  </si>
  <si>
    <t xml:space="preserve">荒本、 850m </t>
  </si>
  <si>
    <t xml:space="preserve">住道、 1,300m </t>
  </si>
  <si>
    <t>建物などの敷地、S（鉄骨造） 2F</t>
  </si>
  <si>
    <t>南　　6.4m　　市道</t>
  </si>
  <si>
    <t>南　　3.8m　　市道</t>
  </si>
  <si>
    <t xml:space="preserve">吉田、 500m </t>
  </si>
  <si>
    <t>東　　3.2m　　私道</t>
  </si>
  <si>
    <t xml:space="preserve">枚岡、 350m </t>
  </si>
  <si>
    <t xml:space="preserve">弥刀、 550m </t>
  </si>
  <si>
    <t xml:space="preserve">弥刀、 700m </t>
  </si>
  <si>
    <t>建物などの敷地、LS（軽量鉄骨造） 3F</t>
  </si>
  <si>
    <t xml:space="preserve">高井田、 650m </t>
  </si>
  <si>
    <t>南　　7.8m　　道路</t>
  </si>
  <si>
    <t xml:space="preserve">瓢箪山、 1,900m </t>
  </si>
  <si>
    <t>西　　3.8m　　市道</t>
  </si>
  <si>
    <t>東　　6.8m　　市道</t>
  </si>
  <si>
    <t>北　　3.5m　　私道</t>
  </si>
  <si>
    <t xml:space="preserve">長瀬、 350m </t>
  </si>
  <si>
    <t xml:space="preserve">ＪＲ長瀬、 400m </t>
  </si>
  <si>
    <t>東　　5.0m　　私道</t>
  </si>
  <si>
    <t xml:space="preserve">東花園、 1,000m </t>
  </si>
  <si>
    <t xml:space="preserve">鴻池新田、 900m </t>
  </si>
  <si>
    <t xml:space="preserve">吉田、 1,600m </t>
  </si>
  <si>
    <t>資料：国土交通省「地価公示」</t>
    <rPh sb="0" eb="2">
      <t>シリョウ</t>
    </rPh>
    <phoneticPr fontId="27"/>
  </si>
  <si>
    <t>建物などの敷地、RC（鉄筋 コンクリート造） 15F B1</t>
  </si>
  <si>
    <t>南　　7.8m　　市道</t>
  </si>
  <si>
    <t>背面道</t>
  </si>
  <si>
    <t xml:space="preserve">河内小阪、 270m </t>
  </si>
  <si>
    <t>80 400</t>
  </si>
  <si>
    <t xml:space="preserve">俊徳道、 650m </t>
  </si>
  <si>
    <t>北　　6.7m　　市道</t>
  </si>
  <si>
    <t xml:space="preserve">鴻池新田、 1,500m </t>
  </si>
  <si>
    <t>東　　4.0m　　私道</t>
  </si>
  <si>
    <t xml:space="preserve">新石切、 300m </t>
  </si>
  <si>
    <t>北　　4.7m　　市道</t>
  </si>
  <si>
    <t xml:space="preserve">若江岩田、 1,000m </t>
  </si>
  <si>
    <t xml:space="preserve">高井田、 750m </t>
  </si>
  <si>
    <t>東　　4.5m　　私道</t>
  </si>
  <si>
    <t>東　　4.7m　　市道</t>
  </si>
  <si>
    <t xml:space="preserve">若江岩田、 900m </t>
  </si>
  <si>
    <t>北　　3.8m　　市道</t>
  </si>
  <si>
    <t xml:space="preserve">河内永和、 500m </t>
  </si>
  <si>
    <t>東　　8.0m　　市道</t>
  </si>
  <si>
    <t xml:space="preserve">布施、 130m </t>
  </si>
  <si>
    <t>西　側道</t>
  </si>
  <si>
    <t xml:space="preserve">吉田、 60m </t>
  </si>
  <si>
    <t>建物などの敷地、RC（鉄筋 コンクリート造） 7F B1</t>
  </si>
  <si>
    <t xml:space="preserve">布施、 250m </t>
  </si>
  <si>
    <t>西　　8.0m　　市道</t>
  </si>
  <si>
    <t xml:space="preserve">若江岩田、 240m </t>
  </si>
  <si>
    <t>80 300</t>
  </si>
  <si>
    <t>建物などの敷地、S（鉄骨造） 4F</t>
  </si>
  <si>
    <t xml:space="preserve">河内小阪、 150m </t>
  </si>
  <si>
    <t xml:space="preserve">瓢箪山、 250m </t>
  </si>
  <si>
    <t>建物などの敷地、RC（鉄筋 コンクリート造） 3F</t>
  </si>
  <si>
    <t>東　　6.0m　　市道</t>
  </si>
  <si>
    <t xml:space="preserve">長瀬、 150m </t>
  </si>
  <si>
    <t xml:space="preserve">鴻池新田、 300m </t>
  </si>
  <si>
    <t xml:space="preserve">八戸ノ里、 250m </t>
  </si>
  <si>
    <t>西　　7.5m　　国道</t>
  </si>
  <si>
    <t xml:space="preserve">新石切、 800m </t>
  </si>
  <si>
    <t xml:space="preserve">河内花園、 290m </t>
  </si>
  <si>
    <t>建物などの敷地、SRC（鉄骨鉄筋 コンクリート造） 8F</t>
  </si>
  <si>
    <t xml:space="preserve">長田、 近接 </t>
  </si>
  <si>
    <t xml:space="preserve">布施、 120m </t>
  </si>
  <si>
    <t>80 500</t>
  </si>
  <si>
    <t xml:space="preserve">布施、 750m </t>
  </si>
  <si>
    <t xml:space="preserve">弥刀、 110m </t>
  </si>
  <si>
    <t>60 300</t>
  </si>
  <si>
    <t>南　側道</t>
  </si>
  <si>
    <t xml:space="preserve">瓢箪山、 900m </t>
  </si>
  <si>
    <t xml:space="preserve">高井田、 500m </t>
  </si>
  <si>
    <t>建物などの敷地、その他（SRC,RC,S,W,B以外、及び田、畑）</t>
  </si>
  <si>
    <t xml:space="preserve">水 下 </t>
  </si>
  <si>
    <t xml:space="preserve">吉田、 2,000m </t>
  </si>
  <si>
    <t xml:space="preserve">ＪＲ長瀬、 830m </t>
  </si>
  <si>
    <t xml:space="preserve">荒本、 1,300m </t>
  </si>
  <si>
    <t xml:space="preserve">若江岩田、 1,500m </t>
  </si>
  <si>
    <t>北　　6.4m　　市道</t>
  </si>
  <si>
    <t xml:space="preserve">新石切、 2,200m </t>
  </si>
  <si>
    <t xml:space="preserve">住道、 2,000m </t>
  </si>
  <si>
    <t>南　　5.5m　　市道</t>
  </si>
  <si>
    <t xml:space="preserve">ＪＲ長瀬、 650m </t>
  </si>
  <si>
    <t>北　　6.5m　　市道</t>
  </si>
  <si>
    <t xml:space="preserve">吉田、 1,300m </t>
  </si>
  <si>
    <t>中小規模工場、倉庫等が建ち並ぶ工業地域</t>
  </si>
  <si>
    <t>南　　7.0m　　市道</t>
  </si>
  <si>
    <t xml:space="preserve">長田、 1,400m </t>
  </si>
  <si>
    <t>東　　7.1m　　市道</t>
  </si>
  <si>
    <t xml:space="preserve">新石切、 1,600m </t>
  </si>
  <si>
    <t>建物などの敷地、S（鉄骨造） 1F</t>
  </si>
  <si>
    <t xml:space="preserve">荒本、 800m </t>
  </si>
  <si>
    <t>都市計画用途地域（市街化区域）</t>
    <rPh sb="0" eb="2">
      <t>トシ</t>
    </rPh>
    <rPh sb="2" eb="4">
      <t>ケイカク</t>
    </rPh>
    <rPh sb="4" eb="5">
      <t>ヨウ</t>
    </rPh>
    <rPh sb="5" eb="6">
      <t>ト</t>
    </rPh>
    <rPh sb="6" eb="8">
      <t>チイキ</t>
    </rPh>
    <rPh sb="9" eb="12">
      <t>シガイカ</t>
    </rPh>
    <rPh sb="12" eb="14">
      <t>クイキ</t>
    </rPh>
    <phoneticPr fontId="17"/>
  </si>
  <si>
    <t>地価公示法に基づいて、国土交通省土地鑑定委員会が、適正な地価の形成に寄与するために、毎年1月1日時点における</t>
    <phoneticPr fontId="27"/>
  </si>
  <si>
    <t>最寄駅・距離(m)</t>
    <phoneticPr fontId="27"/>
  </si>
  <si>
    <t>大阪府東大阪市中小阪５丁目３６９番４５</t>
  </si>
  <si>
    <t>大阪府東大阪市豊浦町６５８番４</t>
  </si>
  <si>
    <t>大阪府東大阪市六万寺町１丁目８３８番１８</t>
  </si>
  <si>
    <t>大阪府東大阪市横沼町２丁目４０番２１</t>
  </si>
  <si>
    <t>第一種住居地域、 準防火地域</t>
  </si>
  <si>
    <t>大阪府東大阪市若江南町２丁目４８番９</t>
  </si>
  <si>
    <t>大阪府東大阪市東上小阪６０５番２外</t>
  </si>
  <si>
    <t>大阪府東大阪市玉串元町２丁目７１番１外</t>
  </si>
  <si>
    <t>大阪府東大阪市上小阪１丁目３３番２外</t>
  </si>
  <si>
    <t>大阪府東大阪市稲田本町３丁目７８６番８</t>
  </si>
  <si>
    <t>大阪府東大阪市吉田１丁目９５２番６</t>
  </si>
  <si>
    <t>大阪府東大阪市松原１丁目４５８番２２</t>
  </si>
  <si>
    <t>大阪府東大阪市大蓮東３丁目１７１５番８９</t>
  </si>
  <si>
    <t>大阪府東大阪市客坊町９８５番６</t>
  </si>
  <si>
    <t>一般住宅の中にアパート等も見られる住宅地域</t>
  </si>
  <si>
    <t>大阪府東大阪市善根寺町１丁目５９２番４２</t>
  </si>
  <si>
    <t>大阪府東大阪市森河内西１丁目１８８番２</t>
  </si>
  <si>
    <t xml:space="preserve">放出、 500m </t>
  </si>
  <si>
    <t>大阪府東大阪市御厨南３丁目５４８番４１</t>
  </si>
  <si>
    <t>大阪府東大阪市東石切町４丁目１６４１番１３</t>
  </si>
  <si>
    <t>大阪府東大阪市昭和町８００番２１</t>
  </si>
  <si>
    <t>大阪府東大阪市日下町３丁目１４１３番４８外</t>
  </si>
  <si>
    <t>大阪府東大阪市下六万寺町３丁目１１５３番２外</t>
  </si>
  <si>
    <t>大阪府東大阪市新池島町２丁目１３７７番１７</t>
  </si>
  <si>
    <t xml:space="preserve">東花園、 850m </t>
  </si>
  <si>
    <t>大阪府東大阪市衣摺５丁目１６５番１０</t>
  </si>
  <si>
    <t>大阪府東大阪市宝持２丁目３００番６０</t>
  </si>
  <si>
    <t>大阪府東大阪市中新開１丁目１４番３３</t>
  </si>
  <si>
    <t>大阪府東大阪市中野２丁目２１番１２２</t>
  </si>
  <si>
    <t>大阪府東大阪市加納８丁目４２０番１２</t>
  </si>
  <si>
    <t>大阪府東大阪市永和３丁目４９番７外</t>
  </si>
  <si>
    <t>大阪府東大阪市吉田本町３丁目２番１３</t>
  </si>
  <si>
    <t>大阪府東大阪市喜里川町１１１番２９</t>
  </si>
  <si>
    <t>大阪府東大阪市友井２丁目２５０番４５</t>
  </si>
  <si>
    <t>大阪府東大阪市金岡３丁目２８番３４外</t>
  </si>
  <si>
    <t>大阪府東大阪市森河内東２丁目４０番</t>
  </si>
  <si>
    <t>大阪府東大阪市池島町１丁目２０５７番１１</t>
  </si>
  <si>
    <t>大阪府東大阪市御幸町７１５番７</t>
  </si>
  <si>
    <t xml:space="preserve">瓢箪山、 720m </t>
  </si>
  <si>
    <t>大阪府東大阪市横小路町２丁目５１７番７外</t>
  </si>
  <si>
    <t>大阪府東大阪市小若江１丁目８２番１０外</t>
  </si>
  <si>
    <t>大阪府東大阪市柏田本町８２９番４</t>
  </si>
  <si>
    <t>大阪府東大阪市吉田４丁目９０番１６</t>
  </si>
  <si>
    <t>大阪府東大阪市鴻池町１丁目７６６番２５</t>
  </si>
  <si>
    <t>大阪府東大阪市川田２丁目１５４番１</t>
  </si>
  <si>
    <t>大阪府東大阪市西石切町１丁目２７番４</t>
  </si>
  <si>
    <t>大阪府東大阪市西岩田４丁目３３６番１４</t>
  </si>
  <si>
    <t>大阪府東大阪市森河内西１丁目４番２８</t>
  </si>
  <si>
    <t>大阪府東大阪市五条町１４５７番４</t>
  </si>
  <si>
    <t>大阪府東大阪市菱屋東１丁目５２０番３０</t>
  </si>
  <si>
    <t xml:space="preserve">若江岩田、 500m </t>
  </si>
  <si>
    <t>大阪府東大阪市柏田東町１０５０番４</t>
  </si>
  <si>
    <t>東　　3.5m　　市道</t>
  </si>
  <si>
    <t xml:space="preserve">長瀬、 630m </t>
  </si>
  <si>
    <t>小規模住宅、事業所等が混在する既成住宅地域</t>
  </si>
  <si>
    <t>大阪府東大阪市荒川２丁目６１番４外</t>
  </si>
  <si>
    <t xml:space="preserve">俊徳道、 120m </t>
  </si>
  <si>
    <t>大阪府東大阪市南鴻池町２丁目１９８５番１５３</t>
  </si>
  <si>
    <t xml:space="preserve">鴻池新田、 1,000m </t>
  </si>
  <si>
    <t>一般住宅が建ち並ぶ区画整然とした住宅地域</t>
  </si>
  <si>
    <t>大阪府東大阪市上四条町１２９０番１４</t>
  </si>
  <si>
    <t>東　　4.2m　　市道</t>
  </si>
  <si>
    <t xml:space="preserve">瓢箪山、 1,200m </t>
  </si>
  <si>
    <t>大阪府東大阪市吉田本町３丁目６番１</t>
  </si>
  <si>
    <t>大阪府東大阪市足代新町４５番３</t>
  </si>
  <si>
    <t>大阪府東大阪市岩田町３丁目４８２番４外</t>
  </si>
  <si>
    <t>大阪府東大阪市下小阪１丁目６０８番１０</t>
  </si>
  <si>
    <t>大阪府東大阪市四条町６０２番３</t>
  </si>
  <si>
    <t>大阪府東大阪市吉松２丁目３２番５５外</t>
  </si>
  <si>
    <t>大阪府東大阪市鴻池元町６５０番２</t>
  </si>
  <si>
    <t>大阪府東大阪市小阪２丁目１４５番４</t>
  </si>
  <si>
    <t>大阪府東大阪市箱殿町４５８番８外</t>
  </si>
  <si>
    <t>大阪府東大阪市長田中１丁目６２番</t>
  </si>
  <si>
    <t>大阪府東大阪市足代１丁目８４番１０外</t>
  </si>
  <si>
    <t>大阪府東大阪市荒川１丁目４７番７外</t>
  </si>
  <si>
    <t>大阪府東大阪市友井３丁目４２０番５</t>
  </si>
  <si>
    <t xml:space="preserve">新石切、 600m </t>
  </si>
  <si>
    <t>事務所兼工場</t>
  </si>
  <si>
    <t>繊維関係の事務所、倉庫が建ち並ぶ業務商業地域</t>
  </si>
  <si>
    <t>大阪府東大阪市高井田中３丁目７番１４</t>
  </si>
  <si>
    <t>大阪府東大阪市加納４丁目１０番５</t>
  </si>
  <si>
    <t>大阪府東大阪市柏田西３丁目１８７番３</t>
  </si>
  <si>
    <t>南　　6.0m　　市道</t>
  </si>
  <si>
    <t>大阪府東大阪市若江東町５丁目９１４番５</t>
  </si>
  <si>
    <t>大阪府東大阪市布市町４丁目３４９番１外</t>
  </si>
  <si>
    <t>大阪府東大阪市加納５丁目１２番１６</t>
  </si>
  <si>
    <t>大阪府東大阪市長田西４丁目３６番外</t>
  </si>
  <si>
    <t>大阪府東大阪市寿町３丁目１０番７</t>
  </si>
  <si>
    <t>大阪府東大阪市水走１丁目３０２番３</t>
  </si>
  <si>
    <t>大阪府東大阪市中石切町６丁目２９４８番１</t>
  </si>
  <si>
    <t>大阪府東大阪市菱江３丁目２番２</t>
  </si>
  <si>
    <t>大阪府東大阪市小阪１丁目２１７番３</t>
  </si>
  <si>
    <t>大阪府東大阪市太平寺１丁目６０番１０</t>
  </si>
  <si>
    <t>大阪府東大阪市新家西町４１番８７</t>
  </si>
  <si>
    <t xml:space="preserve">長田、 620m </t>
  </si>
  <si>
    <t>大阪府東大阪市新庄１丁目７６０番２</t>
  </si>
  <si>
    <t>第一種中高層住居</t>
    <rPh sb="0" eb="1">
      <t>ダイ</t>
    </rPh>
    <rPh sb="1" eb="3">
      <t>イッシュ</t>
    </rPh>
    <rPh sb="3" eb="4">
      <t>チュウ</t>
    </rPh>
    <rPh sb="4" eb="6">
      <t>コウソウ</t>
    </rPh>
    <rPh sb="6" eb="8">
      <t>ジュウキョ</t>
    </rPh>
    <phoneticPr fontId="17"/>
  </si>
  <si>
    <t>　 １ 月</t>
    <rPh sb="4" eb="5">
      <t>ガツ</t>
    </rPh>
    <phoneticPr fontId="6"/>
  </si>
  <si>
    <t>　 ２ 月</t>
    <rPh sb="4" eb="5">
      <t>ガツ</t>
    </rPh>
    <phoneticPr fontId="6"/>
  </si>
  <si>
    <t>　 ３ 月</t>
    <rPh sb="4" eb="5">
      <t>ガツ</t>
    </rPh>
    <phoneticPr fontId="6"/>
  </si>
  <si>
    <t>　 ４ 月</t>
    <rPh sb="4" eb="5">
      <t>ガツ</t>
    </rPh>
    <phoneticPr fontId="6"/>
  </si>
  <si>
    <t>　 ５ 月</t>
    <rPh sb="4" eb="5">
      <t>ガツ</t>
    </rPh>
    <phoneticPr fontId="6"/>
  </si>
  <si>
    <t>　 ６ 月</t>
    <rPh sb="4" eb="5">
      <t>ガツ</t>
    </rPh>
    <phoneticPr fontId="6"/>
  </si>
  <si>
    <t>　 ７ 月</t>
    <rPh sb="4" eb="5">
      <t>ガツ</t>
    </rPh>
    <phoneticPr fontId="6"/>
  </si>
  <si>
    <t>　 ８ 月</t>
    <rPh sb="4" eb="5">
      <t>ガツ</t>
    </rPh>
    <phoneticPr fontId="6"/>
  </si>
  <si>
    <t>　 ９ 月</t>
    <rPh sb="4" eb="5">
      <t>ガツ</t>
    </rPh>
    <phoneticPr fontId="6"/>
  </si>
  <si>
    <t>　 １０ 月</t>
    <rPh sb="5" eb="6">
      <t>ガツ</t>
    </rPh>
    <phoneticPr fontId="6"/>
  </si>
  <si>
    <t>　 １１ 月</t>
    <rPh sb="5" eb="6">
      <t>ガツ</t>
    </rPh>
    <phoneticPr fontId="6"/>
  </si>
  <si>
    <t>　 １２ 月</t>
    <rPh sb="5" eb="6">
      <t>ガツ</t>
    </rPh>
    <phoneticPr fontId="6"/>
  </si>
  <si>
    <t>資料：気象庁</t>
    <rPh sb="0" eb="2">
      <t>シリョウ</t>
    </rPh>
    <rPh sb="3" eb="4">
      <t>キ</t>
    </rPh>
    <rPh sb="4" eb="5">
      <t>ゾウ</t>
    </rPh>
    <rPh sb="5" eb="6">
      <t>チョウ</t>
    </rPh>
    <phoneticPr fontId="6"/>
  </si>
  <si>
    <t>（注）</t>
    <rPh sb="1" eb="2">
      <t>チュウ</t>
    </rPh>
    <phoneticPr fontId="6"/>
  </si>
  <si>
    <t>公園・緑地</t>
    <rPh sb="0" eb="2">
      <t>コウエン</t>
    </rPh>
    <rPh sb="3" eb="5">
      <t>リョクチ</t>
    </rPh>
    <phoneticPr fontId="6"/>
  </si>
  <si>
    <t>田・休耕地</t>
    <rPh sb="0" eb="1">
      <t>タ</t>
    </rPh>
    <rPh sb="2" eb="5">
      <t>キュウコウチ</t>
    </rPh>
    <phoneticPr fontId="6"/>
  </si>
  <si>
    <t>山林</t>
  </si>
  <si>
    <t>水面</t>
  </si>
  <si>
    <t>低湿地・荒蕪地</t>
  </si>
  <si>
    <t>公共施設</t>
  </si>
  <si>
    <t>道路・鉄道</t>
  </si>
  <si>
    <t>その他の空地</t>
  </si>
  <si>
    <t>西　　4.0m　　私道</t>
    <rPh sb="0" eb="1">
      <t>ニシ</t>
    </rPh>
    <phoneticPr fontId="6"/>
  </si>
  <si>
    <t>第一種住居地域、準防火地域</t>
    <rPh sb="8" eb="9">
      <t>ジュン</t>
    </rPh>
    <rPh sb="9" eb="11">
      <t>ボウカ</t>
    </rPh>
    <rPh sb="11" eb="13">
      <t>チイキ</t>
    </rPh>
    <phoneticPr fontId="6"/>
  </si>
  <si>
    <t>工業地域、準防火地域</t>
    <rPh sb="5" eb="6">
      <t>ジュン</t>
    </rPh>
    <rPh sb="6" eb="8">
      <t>ボウカ</t>
    </rPh>
    <rPh sb="8" eb="10">
      <t>チイキ</t>
    </rPh>
    <phoneticPr fontId="6"/>
  </si>
  <si>
    <t>準工業地域、準防火地域</t>
    <rPh sb="6" eb="7">
      <t>ジュン</t>
    </rPh>
    <rPh sb="7" eb="9">
      <t>ボウカ</t>
    </rPh>
    <rPh sb="9" eb="11">
      <t>チイキ</t>
    </rPh>
    <phoneticPr fontId="6"/>
  </si>
  <si>
    <t>第二種住居地域、準防火地域</t>
    <rPh sb="8" eb="9">
      <t>ジュン</t>
    </rPh>
    <rPh sb="9" eb="11">
      <t>ボウカ</t>
    </rPh>
    <rPh sb="11" eb="13">
      <t>チイキ</t>
    </rPh>
    <phoneticPr fontId="6"/>
  </si>
  <si>
    <t>中小規模一般住宅が多い住宅地域</t>
    <rPh sb="0" eb="1">
      <t>チュウ</t>
    </rPh>
    <rPh sb="9" eb="10">
      <t>オオ</t>
    </rPh>
    <phoneticPr fontId="6"/>
  </si>
  <si>
    <t>中小規模一般住宅が多い山手の住宅地域</t>
    <rPh sb="9" eb="10">
      <t>オオ</t>
    </rPh>
    <rPh sb="11" eb="13">
      <t>ヤマテ</t>
    </rPh>
    <rPh sb="14" eb="16">
      <t>ジュウタク</t>
    </rPh>
    <rPh sb="16" eb="18">
      <t>チイキ</t>
    </rPh>
    <phoneticPr fontId="6"/>
  </si>
  <si>
    <t>中小規模一般住宅が建ち並ぶ住宅地域</t>
    <rPh sb="9" eb="10">
      <t>タ</t>
    </rPh>
    <rPh sb="11" eb="12">
      <t>ナラ</t>
    </rPh>
    <phoneticPr fontId="6"/>
  </si>
  <si>
    <t>第一種中高層住居専用地域、
準防火地域</t>
    <rPh sb="14" eb="15">
      <t>ジュン</t>
    </rPh>
    <rPh sb="15" eb="17">
      <t>ボウカ</t>
    </rPh>
    <rPh sb="17" eb="19">
      <t>チイキ</t>
    </rPh>
    <phoneticPr fontId="6"/>
  </si>
  <si>
    <t>第一種低層住居専用地域、
準防火地域</t>
    <rPh sb="13" eb="14">
      <t>ジュン</t>
    </rPh>
    <rPh sb="14" eb="16">
      <t>ボウカ</t>
    </rPh>
    <rPh sb="16" eb="18">
      <t>チイキ</t>
    </rPh>
    <phoneticPr fontId="6"/>
  </si>
  <si>
    <t>5-2</t>
  </si>
  <si>
    <t>5-3</t>
  </si>
  <si>
    <t>5-4</t>
  </si>
  <si>
    <t>5-5</t>
  </si>
  <si>
    <t>5-7</t>
  </si>
  <si>
    <t>5-8</t>
  </si>
  <si>
    <t>5-9</t>
  </si>
  <si>
    <t>5-11</t>
  </si>
  <si>
    <t>5-12</t>
  </si>
  <si>
    <t>5-13</t>
  </si>
  <si>
    <t>5-14</t>
  </si>
  <si>
    <t>5-15</t>
  </si>
  <si>
    <t>5-17</t>
  </si>
  <si>
    <t>5-18</t>
  </si>
  <si>
    <t>（注） 地点　生駒山　北緯３４度４０．５分　東経１３５度４０．６分　標高６２６ｍ</t>
    <rPh sb="4" eb="6">
      <t>チテン</t>
    </rPh>
    <rPh sb="7" eb="9">
      <t>イコマ</t>
    </rPh>
    <rPh sb="9" eb="10">
      <t>ヤマ</t>
    </rPh>
    <rPh sb="11" eb="13">
      <t>ホクイ</t>
    </rPh>
    <rPh sb="15" eb="16">
      <t>ド</t>
    </rPh>
    <rPh sb="20" eb="21">
      <t>フン</t>
    </rPh>
    <rPh sb="22" eb="24">
      <t>トウケイ</t>
    </rPh>
    <rPh sb="27" eb="28">
      <t>ド</t>
    </rPh>
    <rPh sb="32" eb="33">
      <t>フン</t>
    </rPh>
    <rPh sb="34" eb="36">
      <t>ヒョウコウ</t>
    </rPh>
    <phoneticPr fontId="6"/>
  </si>
  <si>
    <t>日最大</t>
    <rPh sb="0" eb="1">
      <t>ヒ</t>
    </rPh>
    <rPh sb="1" eb="3">
      <t>サイダイ</t>
    </rPh>
    <phoneticPr fontId="6"/>
  </si>
  <si>
    <t>平均延長</t>
    <rPh sb="0" eb="1">
      <t>ヒラ</t>
    </rPh>
    <rPh sb="1" eb="2">
      <t>ヒトシ</t>
    </rPh>
    <rPh sb="2" eb="3">
      <t>エン</t>
    </rPh>
    <rPh sb="3" eb="4">
      <t>チョウ</t>
    </rPh>
    <phoneticPr fontId="6"/>
  </si>
  <si>
    <t>区分</t>
    <rPh sb="0" eb="1">
      <t>ク</t>
    </rPh>
    <rPh sb="1" eb="2">
      <t>ブン</t>
    </rPh>
    <phoneticPr fontId="6"/>
  </si>
  <si>
    <t>面積</t>
    <rPh sb="0" eb="1">
      <t>メン</t>
    </rPh>
    <rPh sb="1" eb="2">
      <t>セキ</t>
    </rPh>
    <phoneticPr fontId="6"/>
  </si>
  <si>
    <t>所在</t>
  </si>
  <si>
    <t>形状</t>
  </si>
  <si>
    <t>利用区分構造</t>
  </si>
  <si>
    <t>平均</t>
    <rPh sb="0" eb="1">
      <t>ヒラ</t>
    </rPh>
    <rPh sb="1" eb="2">
      <t>ヒトシ</t>
    </rPh>
    <phoneticPr fontId="6"/>
  </si>
  <si>
    <t>価格</t>
    <rPh sb="0" eb="1">
      <t>アタイ</t>
    </rPh>
    <rPh sb="1" eb="2">
      <t>カク</t>
    </rPh>
    <phoneticPr fontId="6"/>
  </si>
  <si>
    <t>(2)　生駒山</t>
    <phoneticPr fontId="6"/>
  </si>
  <si>
    <t>風速（ｍ/ｓ）</t>
    <phoneticPr fontId="6"/>
  </si>
  <si>
    <t>最　　大</t>
    <phoneticPr fontId="6"/>
  </si>
  <si>
    <t>Ⅰ</t>
    <phoneticPr fontId="17"/>
  </si>
  <si>
    <t>この表は、５年に１度実施される都市計画基礎調査による土地面積と構成比である。</t>
    <phoneticPr fontId="17"/>
  </si>
  <si>
    <t xml:space="preserve">１． 市域の変遷 </t>
    <phoneticPr fontId="6"/>
  </si>
  <si>
    <t xml:space="preserve">２． 位　　　置 </t>
    <phoneticPr fontId="6"/>
  </si>
  <si>
    <t>Ｔ.P.</t>
    <phoneticPr fontId="6"/>
  </si>
  <si>
    <t>0.54</t>
    <phoneticPr fontId="6"/>
  </si>
  <si>
    <t xml:space="preserve"> 642.27</t>
    <phoneticPr fontId="6"/>
  </si>
  <si>
    <t>最低地名は平成9年度中に測定した市内の水準点のうち、最低を示した水準点である。また、T.P. とは、</t>
    <phoneticPr fontId="6"/>
  </si>
  <si>
    <t>東京湾平均中等潮位である。</t>
    <phoneticPr fontId="6"/>
  </si>
  <si>
    <t>〃</t>
    <phoneticPr fontId="6"/>
  </si>
  <si>
    <t>恩智川への合流点</t>
    <phoneticPr fontId="6"/>
  </si>
  <si>
    <t>善根寺町4丁目9番の23地先</t>
    <phoneticPr fontId="6"/>
  </si>
  <si>
    <t xml:space="preserve"> 価　格　（つづく）</t>
    <phoneticPr fontId="27"/>
  </si>
  <si>
    <t>標準地の正常な価格を3月に公示するもので、社会・経済活動についての制度インフラとなっています。</t>
    <phoneticPr fontId="27"/>
  </si>
  <si>
    <t>標準地
番 　号</t>
    <phoneticPr fontId="27"/>
  </si>
  <si>
    <t>地　積
(㎡)</t>
    <phoneticPr fontId="27"/>
  </si>
  <si>
    <t>給  排  水
(ガス・水道・下水)</t>
    <phoneticPr fontId="27"/>
  </si>
  <si>
    <t>建ぺい率・
容積率(%)</t>
    <phoneticPr fontId="27"/>
  </si>
  <si>
    <t>第一種中高層住居専用地域、
準防火地域</t>
    <phoneticPr fontId="6"/>
  </si>
  <si>
    <t>第一種中高層住居専用地域、
準防火地域</t>
    <phoneticPr fontId="6"/>
  </si>
  <si>
    <t>大阪府東大阪市花園東町１丁目９３１番４８</t>
    <phoneticPr fontId="6"/>
  </si>
  <si>
    <t xml:space="preserve"> (1.0:2.0)</t>
    <phoneticPr fontId="6"/>
  </si>
  <si>
    <t xml:space="preserve">河内花園、 750m </t>
    <phoneticPr fontId="6"/>
  </si>
  <si>
    <t>第一種中高層住居専用地域、
準防火地域</t>
    <phoneticPr fontId="6"/>
  </si>
  <si>
    <t>第一種住居地域、準防火地域</t>
    <phoneticPr fontId="6"/>
  </si>
  <si>
    <t>住宅</t>
    <phoneticPr fontId="6"/>
  </si>
  <si>
    <t>一般住宅等が建ち並ぶ既成住宅地域</t>
    <phoneticPr fontId="6"/>
  </si>
  <si>
    <t>市街化区域</t>
    <phoneticPr fontId="6"/>
  </si>
  <si>
    <t xml:space="preserve"> 価　格　（つづき）</t>
    <phoneticPr fontId="27"/>
  </si>
  <si>
    <t>（％）</t>
    <phoneticPr fontId="6"/>
  </si>
  <si>
    <t>資料：国土交通省「地価公示」</t>
    <phoneticPr fontId="6"/>
  </si>
  <si>
    <t>(1)　大阪管区気象台</t>
    <phoneticPr fontId="6"/>
  </si>
  <si>
    <t>湿度</t>
    <phoneticPr fontId="6"/>
  </si>
  <si>
    <t>風　　　速　（ｍ/ｓ）</t>
    <phoneticPr fontId="6"/>
  </si>
  <si>
    <t>平均</t>
    <phoneticPr fontId="6"/>
  </si>
  <si>
    <t>（％）</t>
    <phoneticPr fontId="6"/>
  </si>
  <si>
    <t>（ｈ）</t>
    <phoneticPr fontId="6"/>
  </si>
  <si>
    <t>（注）  地点　大阪　北緯３４度４０．９分　東経１３５度３１．１分　（大阪管区気象台）</t>
    <phoneticPr fontId="6"/>
  </si>
  <si>
    <t>その他の
接面道路</t>
    <rPh sb="2" eb="3">
      <t>タ</t>
    </rPh>
    <rPh sb="5" eb="6">
      <t>セツ</t>
    </rPh>
    <rPh sb="6" eb="7">
      <t>メン</t>
    </rPh>
    <rPh sb="7" eb="9">
      <t>ドウロ</t>
    </rPh>
    <phoneticPr fontId="27"/>
  </si>
  <si>
    <t>前面道路</t>
    <rPh sb="0" eb="1">
      <t>ゼン</t>
    </rPh>
    <rPh sb="1" eb="2">
      <t>メン</t>
    </rPh>
    <rPh sb="2" eb="3">
      <t>ミチ</t>
    </rPh>
    <rPh sb="3" eb="4">
      <t>ロ</t>
    </rPh>
    <phoneticPr fontId="27"/>
  </si>
  <si>
    <t xml:space="preserve"> (1.0:2.0)</t>
    <phoneticPr fontId="6"/>
  </si>
  <si>
    <t>中規模一般住宅に共同住宅が見られる住宅地域</t>
    <rPh sb="8" eb="10">
      <t>キョウドウ</t>
    </rPh>
    <rPh sb="10" eb="12">
      <t>ジュウタク</t>
    </rPh>
    <rPh sb="13" eb="14">
      <t>ミ</t>
    </rPh>
    <rPh sb="17" eb="19">
      <t>ジュウタク</t>
    </rPh>
    <rPh sb="19" eb="21">
      <t>チイキ</t>
    </rPh>
    <phoneticPr fontId="6"/>
  </si>
  <si>
    <t>建物などの敷地、W（木造） 2F</t>
    <phoneticPr fontId="6"/>
  </si>
  <si>
    <t>南南西</t>
  </si>
  <si>
    <t>北</t>
  </si>
  <si>
    <t>この表の農地法３条の申請とは、農地の権利移動の申請をいい、４条申請とは権利移動を伴わず農地を</t>
  </si>
  <si>
    <t>他の目的に転用する場合であり、５条申請とは権利移動を伴う農地の転用をいう。</t>
  </si>
  <si>
    <t>単位：㎡</t>
  </si>
  <si>
    <t>年　・　転　用</t>
  </si>
  <si>
    <t>５条申請</t>
  </si>
  <si>
    <t>４条申請</t>
  </si>
  <si>
    <t>３条申請</t>
  </si>
  <si>
    <t>件数</t>
  </si>
  <si>
    <t>面積</t>
  </si>
  <si>
    <t>総　　　　　計</t>
  </si>
  <si>
    <t>住　　　　　宅</t>
  </si>
  <si>
    <t>工　　　　　場</t>
  </si>
  <si>
    <t>そ　　の　　他</t>
  </si>
  <si>
    <t>資料：農業委員会事務局</t>
  </si>
  <si>
    <t>東大阪市役所</t>
    <rPh sb="0" eb="6">
      <t>ヒガシオオサカシヤクショ</t>
    </rPh>
    <phoneticPr fontId="6"/>
  </si>
  <si>
    <r>
      <t>135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36′03″</t>
    </r>
    <phoneticPr fontId="6"/>
  </si>
  <si>
    <r>
      <t>135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40′44″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</si>
  <si>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r>
      <t>135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33′25″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</si>
  <si>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r>
      <t>135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34′29″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</si>
  <si>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r>
      <t>135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37′38″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</si>
  <si>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t>東　　端
（山手町）</t>
    <rPh sb="0" eb="1">
      <t>ヒガシ</t>
    </rPh>
    <rPh sb="3" eb="4">
      <t>ハシ</t>
    </rPh>
    <rPh sb="6" eb="9">
      <t>ヤマテチョウ</t>
    </rPh>
    <phoneticPr fontId="6"/>
  </si>
  <si>
    <t>西　　端
（足代１丁目）</t>
    <rPh sb="0" eb="1">
      <t>ニシ</t>
    </rPh>
    <rPh sb="3" eb="4">
      <t>ハシ</t>
    </rPh>
    <rPh sb="6" eb="8">
      <t>アジロ</t>
    </rPh>
    <rPh sb="9" eb="11">
      <t>チョウメ</t>
    </rPh>
    <phoneticPr fontId="6"/>
  </si>
  <si>
    <t>南　　端
（大蓮東４丁目）</t>
    <rPh sb="0" eb="1">
      <t>ミナミ</t>
    </rPh>
    <rPh sb="3" eb="4">
      <t>ハシ</t>
    </rPh>
    <rPh sb="6" eb="9">
      <t>オオハスヒガシ</t>
    </rPh>
    <rPh sb="10" eb="12">
      <t>チョウメ</t>
    </rPh>
    <phoneticPr fontId="6"/>
  </si>
  <si>
    <t>北　　端
（加納６丁目）</t>
    <rPh sb="0" eb="1">
      <t>キタ</t>
    </rPh>
    <rPh sb="3" eb="4">
      <t>ハシ</t>
    </rPh>
    <rPh sb="6" eb="8">
      <t>カノウ</t>
    </rPh>
    <rPh sb="9" eb="11">
      <t>チョウメ</t>
    </rPh>
    <phoneticPr fontId="6"/>
  </si>
  <si>
    <t>資料：国土地理院「日本の東西南北端点の経度緯度」</t>
    <rPh sb="0" eb="2">
      <t>シリョウ</t>
    </rPh>
    <rPh sb="3" eb="5">
      <t>コクド</t>
    </rPh>
    <rPh sb="5" eb="7">
      <t>チリ</t>
    </rPh>
    <rPh sb="7" eb="8">
      <t>イン</t>
    </rPh>
    <phoneticPr fontId="6"/>
  </si>
  <si>
    <t>経　度</t>
    <rPh sb="0" eb="1">
      <t>キョウ</t>
    </rPh>
    <rPh sb="2" eb="3">
      <t>ド</t>
    </rPh>
    <phoneticPr fontId="6"/>
  </si>
  <si>
    <t>緯　度</t>
    <rPh sb="0" eb="1">
      <t>イ</t>
    </rPh>
    <rPh sb="2" eb="3">
      <t>ド</t>
    </rPh>
    <phoneticPr fontId="6"/>
  </si>
  <si>
    <t>経度・緯度</t>
    <rPh sb="0" eb="2">
      <t>ケイド</t>
    </rPh>
    <rPh sb="3" eb="5">
      <t>イド</t>
    </rPh>
    <phoneticPr fontId="6"/>
  </si>
  <si>
    <r>
      <t>34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40′46″</t>
    </r>
    <phoneticPr fontId="6"/>
  </si>
  <si>
    <r>
      <t>34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40′42″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</si>
  <si>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r>
      <t>34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39′50″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</si>
  <si>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r>
      <t>34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37′56″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</si>
  <si>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r>
      <t>34</t>
    </r>
    <r>
      <rPr>
        <sz val="11"/>
        <rFont val="ＭＳ Ｐゴシック"/>
        <family val="3"/>
        <charset val="128"/>
      </rPr>
      <t>°</t>
    </r>
    <r>
      <rPr>
        <sz val="11"/>
        <rFont val="ＭＳ Ｐ明朝"/>
        <family val="1"/>
        <charset val="128"/>
      </rPr>
      <t>42′16″</t>
    </r>
    <r>
      <rPr>
        <sz val="11"/>
        <color theme="1"/>
        <rFont val="ＭＳ Ｐゴシック"/>
        <family val="2"/>
        <charset val="128"/>
        <scheme val="minor"/>
      </rPr>
      <t/>
    </r>
    <phoneticPr fontId="6"/>
  </si>
  <si>
    <t>構成比（％）</t>
    <rPh sb="0" eb="1">
      <t>カマエ</t>
    </rPh>
    <rPh sb="1" eb="2">
      <t>シゲル</t>
    </rPh>
    <rPh sb="2" eb="3">
      <t>ヒ</t>
    </rPh>
    <phoneticPr fontId="6"/>
  </si>
  <si>
    <t>南西  5.3m   市道</t>
    <phoneticPr fontId="6"/>
  </si>
  <si>
    <t>北東　4.5m　 私道</t>
    <phoneticPr fontId="6"/>
  </si>
  <si>
    <t>北西　6.7m　 市道</t>
    <phoneticPr fontId="6"/>
  </si>
  <si>
    <t>周囲</t>
    <rPh sb="0" eb="2">
      <t>シュウイ</t>
    </rPh>
    <phoneticPr fontId="6"/>
  </si>
  <si>
    <t>（㎞）</t>
    <phoneticPr fontId="6"/>
  </si>
  <si>
    <t>（㎞）</t>
    <phoneticPr fontId="6"/>
  </si>
  <si>
    <t>（k㎡）</t>
    <phoneticPr fontId="6"/>
  </si>
  <si>
    <t xml:space="preserve">３． 面積・周囲・広ぼう・海抜 </t>
    <rPh sb="3" eb="5">
      <t>メンセキ</t>
    </rPh>
    <rPh sb="6" eb="8">
      <t>シュウイ</t>
    </rPh>
    <phoneticPr fontId="6"/>
  </si>
  <si>
    <t>（注）</t>
    <phoneticPr fontId="6"/>
  </si>
  <si>
    <t>東大阪市全市の面積は、国土地理院の資料による。</t>
    <phoneticPr fontId="6"/>
  </si>
  <si>
    <t>単位：ha</t>
  </si>
  <si>
    <t>区分</t>
  </si>
  <si>
    <t>総数</t>
  </si>
  <si>
    <t>市街化
調 　 整
区　　域</t>
  </si>
  <si>
    <t>計</t>
  </si>
  <si>
    <t>第一種</t>
  </si>
  <si>
    <t>第一種中</t>
  </si>
  <si>
    <t>第二種中</t>
  </si>
  <si>
    <t>第二種</t>
  </si>
  <si>
    <t>準住居</t>
  </si>
  <si>
    <t>近隣</t>
  </si>
  <si>
    <t>商業</t>
  </si>
  <si>
    <t>準工業</t>
  </si>
  <si>
    <t>工業</t>
  </si>
  <si>
    <t>低層住居</t>
  </si>
  <si>
    <t>高層住居</t>
  </si>
  <si>
    <t>住居</t>
  </si>
  <si>
    <t>専用</t>
  </si>
  <si>
    <t>専用地域</t>
  </si>
  <si>
    <t>地域</t>
  </si>
  <si>
    <t>構成比(%）　</t>
  </si>
  <si>
    <t>平　成　　３０　年</t>
  </si>
  <si>
    <t>(1)　面　　　積</t>
  </si>
  <si>
    <t>この表は、各年1月1日現在の固定資産税課税台帳による土地面積である。</t>
  </si>
  <si>
    <t>宅地</t>
  </si>
  <si>
    <t>１）商業地区</t>
  </si>
  <si>
    <t>１）住宅地区</t>
  </si>
  <si>
    <t>１）工業地区</t>
  </si>
  <si>
    <t>田</t>
  </si>
  <si>
    <t>畑</t>
  </si>
  <si>
    <t>池沼</t>
  </si>
  <si>
    <t>原野</t>
  </si>
  <si>
    <t>雑種地</t>
  </si>
  <si>
    <t>鉄軌道用地</t>
  </si>
  <si>
    <t>その他</t>
  </si>
  <si>
    <t>資料：税務部税制課　「市税概要」　　1） 免税点以上　</t>
  </si>
  <si>
    <t>(2)　評　価　額</t>
  </si>
  <si>
    <t>この表は、各年1月1日現在の固定資産税課税台帳による土地評価額である。</t>
  </si>
  <si>
    <t>単位：千円</t>
  </si>
  <si>
    <t>（鉄軌道用地）</t>
  </si>
  <si>
    <t>（その他）</t>
  </si>
  <si>
    <t>４． 市 内 主 要 河 川</t>
    <rPh sb="3" eb="4">
      <t>シ</t>
    </rPh>
    <rPh sb="5" eb="6">
      <t>ウチ</t>
    </rPh>
    <rPh sb="7" eb="8">
      <t>シュ</t>
    </rPh>
    <rPh sb="9" eb="10">
      <t>ヨウ</t>
    </rPh>
    <rPh sb="11" eb="12">
      <t>カワ</t>
    </rPh>
    <rPh sb="13" eb="14">
      <t>カワ</t>
    </rPh>
    <phoneticPr fontId="6"/>
  </si>
  <si>
    <t xml:space="preserve">５． 都市計画用途地域 </t>
    <phoneticPr fontId="6"/>
  </si>
  <si>
    <t>６． 専用地区、その他の地域地区面積</t>
    <phoneticPr fontId="6"/>
  </si>
  <si>
    <t xml:space="preserve">７． 土 地 利 用 状 況 </t>
    <phoneticPr fontId="6"/>
  </si>
  <si>
    <t xml:space="preserve">８． 農地の転用と移動状況 </t>
    <phoneticPr fontId="6"/>
  </si>
  <si>
    <t>９． 有　租　地</t>
    <phoneticPr fontId="6"/>
  </si>
  <si>
    <t xml:space="preserve">１２． 気　　　　　象　（つづく） </t>
    <phoneticPr fontId="6"/>
  </si>
  <si>
    <t xml:space="preserve">　　　１２． 気　　　　　象　（つづき） </t>
    <phoneticPr fontId="6"/>
  </si>
  <si>
    <t>建物などの敷地、W（木造） 2F</t>
    <phoneticPr fontId="6"/>
  </si>
  <si>
    <t>住宅</t>
    <phoneticPr fontId="6"/>
  </si>
  <si>
    <t>住宅</t>
    <rPh sb="0" eb="2">
      <t>ジュウタク</t>
    </rPh>
    <phoneticPr fontId="6"/>
  </si>
  <si>
    <t xml:space="preserve">衣摺加美北、 400m </t>
    <rPh sb="0" eb="2">
      <t>キズリ</t>
    </rPh>
    <rPh sb="2" eb="5">
      <t>カミキタ</t>
    </rPh>
    <phoneticPr fontId="6"/>
  </si>
  <si>
    <t>土　地　利　用　状　況</t>
    <phoneticPr fontId="6"/>
  </si>
  <si>
    <t xml:space="preserve">１０． 大阪府都市別住宅地の平均価格等及び変動率 </t>
    <rPh sb="18" eb="19">
      <t>トウ</t>
    </rPh>
    <rPh sb="19" eb="20">
      <t>オヨ</t>
    </rPh>
    <phoneticPr fontId="6"/>
  </si>
  <si>
    <t xml:space="preserve">１１． 地　価　公　示 </t>
    <phoneticPr fontId="27"/>
  </si>
  <si>
    <r>
      <rPr>
        <sz val="10"/>
        <rFont val="ＭＳ Ｐ明朝"/>
        <family val="1"/>
        <charset val="128"/>
      </rPr>
      <t>１）</t>
    </r>
    <r>
      <rPr>
        <sz val="8"/>
        <rFont val="ＭＳ Ｐ明朝"/>
        <family val="1"/>
        <charset val="128"/>
      </rPr>
      <t>農業用施設の
　 　用に供する宅地</t>
    </r>
    <phoneticPr fontId="6"/>
  </si>
  <si>
    <t>平成３０年</t>
    <rPh sb="0" eb="2">
      <t>ヘイセイ</t>
    </rPh>
    <rPh sb="4" eb="5">
      <t>ネン</t>
    </rPh>
    <phoneticPr fontId="6"/>
  </si>
  <si>
    <t>平成３１年</t>
    <rPh sb="0" eb="2">
      <t>ヘイセイ</t>
    </rPh>
    <rPh sb="4" eb="5">
      <t>ネン</t>
    </rPh>
    <phoneticPr fontId="6"/>
  </si>
  <si>
    <t>令和２年</t>
    <rPh sb="0" eb="2">
      <t>レイワ</t>
    </rPh>
    <rPh sb="3" eb="4">
      <t>ネン</t>
    </rPh>
    <phoneticPr fontId="6"/>
  </si>
  <si>
    <t>３０年</t>
  </si>
  <si>
    <t>資料：都市計画室</t>
    <phoneticPr fontId="6"/>
  </si>
  <si>
    <t>資料：都市計画室</t>
    <rPh sb="0" eb="2">
      <t>シリョウ</t>
    </rPh>
    <rPh sb="3" eb="5">
      <t>トシ</t>
    </rPh>
    <rPh sb="5" eb="7">
      <t>ケイカク</t>
    </rPh>
    <rPh sb="7" eb="8">
      <t>シツ</t>
    </rPh>
    <phoneticPr fontId="6"/>
  </si>
  <si>
    <t>中小規模一般住宅を中心とする住宅地域</t>
    <rPh sb="9" eb="11">
      <t>チュウシン</t>
    </rPh>
    <phoneticPr fontId="6"/>
  </si>
  <si>
    <t>第一種中高層住居専用地域、
準防火地域</t>
  </si>
  <si>
    <t xml:space="preserve">枚岡、 650m </t>
  </si>
  <si>
    <t>市街化調整区域</t>
  </si>
  <si>
    <t>大阪府東大阪市若江北町２丁目４８番１４</t>
  </si>
  <si>
    <t>大阪府東大阪市高井田元町２丁目１４８３番４</t>
  </si>
  <si>
    <t>南東　5.7m　 市道</t>
  </si>
  <si>
    <t>5-1</t>
  </si>
  <si>
    <t>大阪府東大阪市足代１丁目４７番５</t>
  </si>
  <si>
    <t>北  40.0m  　国道</t>
  </si>
  <si>
    <t>台形 (1.0:1.0)</t>
  </si>
  <si>
    <t>北　10.0m　 市道</t>
  </si>
  <si>
    <t>北東　5.5m　 市道</t>
  </si>
  <si>
    <t>西　　8.0m　　国道</t>
  </si>
  <si>
    <t>北 　11.6m　 市道</t>
  </si>
  <si>
    <t>南　 15.0m 　市道</t>
  </si>
  <si>
    <t>大阪府東大阪市花園本町１丁目１０９３番３２</t>
  </si>
  <si>
    <t>北　 73.6m　 国道</t>
  </si>
  <si>
    <t>東 　30.0m　 府道</t>
  </si>
  <si>
    <t>南 　30.0m   市道</t>
  </si>
  <si>
    <t>南西  4.0m   私道</t>
  </si>
  <si>
    <t>大阪府東大阪市中小阪１丁目３６番３</t>
    <rPh sb="7" eb="8">
      <t>ナカ</t>
    </rPh>
    <rPh sb="8" eb="10">
      <t>コサカ</t>
    </rPh>
    <rPh sb="11" eb="13">
      <t>チョウメ</t>
    </rPh>
    <rPh sb="15" eb="16">
      <t>バン</t>
    </rPh>
    <phoneticPr fontId="6"/>
  </si>
  <si>
    <t xml:space="preserve"> (2.0:1.0)</t>
  </si>
  <si>
    <t>南   16.0m   府道</t>
    <rPh sb="0" eb="1">
      <t>ミナミ</t>
    </rPh>
    <phoneticPr fontId="6"/>
  </si>
  <si>
    <t xml:space="preserve">河内小阪、 960m </t>
  </si>
  <si>
    <t>店舗、店舗兼共同住宅等が混在する路線商業地域</t>
    <rPh sb="0" eb="2">
      <t>テンポ</t>
    </rPh>
    <rPh sb="3" eb="5">
      <t>テンポ</t>
    </rPh>
    <rPh sb="5" eb="6">
      <t>ケン</t>
    </rPh>
    <rPh sb="6" eb="8">
      <t>キョウドウ</t>
    </rPh>
    <rPh sb="8" eb="10">
      <t>ジュウタク</t>
    </rPh>
    <rPh sb="10" eb="11">
      <t>ナド</t>
    </rPh>
    <rPh sb="12" eb="14">
      <t>コンザイ</t>
    </rPh>
    <rPh sb="16" eb="18">
      <t>ロセン</t>
    </rPh>
    <rPh sb="18" eb="20">
      <t>ショウギョウ</t>
    </rPh>
    <rPh sb="20" eb="22">
      <t>チイキ</t>
    </rPh>
    <phoneticPr fontId="6"/>
  </si>
  <si>
    <t>大阪府東大阪市御幸町６９６番６</t>
  </si>
  <si>
    <t xml:space="preserve"> (2.5:1.0)</t>
  </si>
  <si>
    <t>西   20.0m   国道</t>
  </si>
  <si>
    <t>大阪府東大阪市西石切町７丁目１９２番１４外</t>
  </si>
  <si>
    <t>南   11.0m   市道</t>
  </si>
  <si>
    <t>9-1</t>
  </si>
  <si>
    <t>大阪府東大阪市鴻池徳庵町１２３９番５</t>
    <rPh sb="7" eb="9">
      <t>コウノイケ</t>
    </rPh>
    <rPh sb="9" eb="11">
      <t>トクアン</t>
    </rPh>
    <rPh sb="11" eb="12">
      <t>チョウ</t>
    </rPh>
    <rPh sb="16" eb="17">
      <t>バン</t>
    </rPh>
    <phoneticPr fontId="6"/>
  </si>
  <si>
    <t>台形 (1.0:1.5)</t>
    <rPh sb="0" eb="2">
      <t>ダイケイ</t>
    </rPh>
    <phoneticPr fontId="6"/>
  </si>
  <si>
    <t>北西   8.0m   府道</t>
    <rPh sb="0" eb="2">
      <t>ホクセイ</t>
    </rPh>
    <phoneticPr fontId="6"/>
  </si>
  <si>
    <t xml:space="preserve">徳庵、 880m </t>
    <rPh sb="0" eb="2">
      <t>トクアン</t>
    </rPh>
    <phoneticPr fontId="6"/>
  </si>
  <si>
    <t>作業場兼事務所</t>
    <rPh sb="0" eb="2">
      <t>サギョウ</t>
    </rPh>
    <rPh sb="2" eb="3">
      <t>バ</t>
    </rPh>
    <rPh sb="3" eb="4">
      <t>ケン</t>
    </rPh>
    <rPh sb="4" eb="6">
      <t>ジム</t>
    </rPh>
    <rPh sb="6" eb="7">
      <t>ショ</t>
    </rPh>
    <phoneticPr fontId="6"/>
  </si>
  <si>
    <t>中小規模の工場等が建ち並ぶ府道沿いの工業地域</t>
    <rPh sb="5" eb="7">
      <t>コウジョウ</t>
    </rPh>
    <rPh sb="7" eb="8">
      <t>ナド</t>
    </rPh>
    <rPh sb="9" eb="10">
      <t>タ</t>
    </rPh>
    <rPh sb="11" eb="12">
      <t>ナラ</t>
    </rPh>
    <rPh sb="13" eb="15">
      <t>フドウ</t>
    </rPh>
    <rPh sb="15" eb="16">
      <t>ソ</t>
    </rPh>
    <rPh sb="18" eb="20">
      <t>コウギョウ</t>
    </rPh>
    <rPh sb="20" eb="22">
      <t>チイキ</t>
    </rPh>
    <phoneticPr fontId="6"/>
  </si>
  <si>
    <t>東   12.0m   市道</t>
  </si>
  <si>
    <t>9-4</t>
  </si>
  <si>
    <t>大阪府東大阪市新庄東２６番</t>
  </si>
  <si>
    <t>南東  8.0m   市道</t>
  </si>
  <si>
    <t>9-6</t>
  </si>
  <si>
    <t>9-8</t>
  </si>
  <si>
    <t>南　　8.0m　　市道</t>
  </si>
  <si>
    <t xml:space="preserve">長田、 700m </t>
  </si>
  <si>
    <t>大阪府東大阪市東鴻池町１丁目２６４番１外</t>
  </si>
  <si>
    <t>南西  6.9m   市道</t>
  </si>
  <si>
    <t>9-13</t>
  </si>
  <si>
    <t>大阪府東大阪市楠根３丁目６４番２外</t>
  </si>
  <si>
    <t>南   16.0m   市道</t>
  </si>
  <si>
    <t>令和 元年</t>
    <rPh sb="0" eb="2">
      <t>レイワ</t>
    </rPh>
    <rPh sb="3" eb="4">
      <t>ガン</t>
    </rPh>
    <phoneticPr fontId="6"/>
  </si>
  <si>
    <t>令　和　　元　年</t>
  </si>
  <si>
    <t>令　和　　２　年</t>
    <rPh sb="0" eb="1">
      <t>レイ</t>
    </rPh>
    <rPh sb="2" eb="3">
      <t>ワ</t>
    </rPh>
    <phoneticPr fontId="27"/>
  </si>
  <si>
    <t>令和３年</t>
    <rPh sb="0" eb="2">
      <t>レイワ</t>
    </rPh>
    <rPh sb="3" eb="4">
      <t>ネン</t>
    </rPh>
    <phoneticPr fontId="6"/>
  </si>
  <si>
    <t>令　　和　　３　　年</t>
    <rPh sb="0" eb="1">
      <t>レイ</t>
    </rPh>
    <rPh sb="3" eb="4">
      <t>ワ</t>
    </rPh>
    <rPh sb="9" eb="10">
      <t>ネン</t>
    </rPh>
    <phoneticPr fontId="6"/>
  </si>
  <si>
    <t>一般住宅の中に作業所等も見られる住宅地域</t>
    <rPh sb="7" eb="10">
      <t>サギョウショ</t>
    </rPh>
    <phoneticPr fontId="6"/>
  </si>
  <si>
    <t>官公署</t>
    <rPh sb="0" eb="3">
      <t>カンコウショ</t>
    </rPh>
    <phoneticPr fontId="6"/>
  </si>
  <si>
    <t>２年</t>
    <phoneticPr fontId="6"/>
  </si>
  <si>
    <t>令和４年</t>
    <rPh sb="0" eb="2">
      <t>レイワ</t>
    </rPh>
    <rPh sb="3" eb="4">
      <t>ネン</t>
    </rPh>
    <phoneticPr fontId="6"/>
  </si>
  <si>
    <t>令　　和　　４　　年</t>
    <rPh sb="0" eb="1">
      <t>レイ</t>
    </rPh>
    <rPh sb="3" eb="4">
      <t>ワ</t>
    </rPh>
    <rPh sb="9" eb="10">
      <t>ネン</t>
    </rPh>
    <phoneticPr fontId="6"/>
  </si>
  <si>
    <t>平成 ２９年</t>
  </si>
  <si>
    <t>平成 ２９年</t>
    <phoneticPr fontId="6"/>
  </si>
  <si>
    <t>３年</t>
  </si>
  <si>
    <t>３年</t>
    <phoneticPr fontId="6"/>
  </si>
  <si>
    <t>令和 ３年</t>
    <rPh sb="0" eb="2">
      <t>レイワ</t>
    </rPh>
    <rPh sb="4" eb="5">
      <t>ネン</t>
    </rPh>
    <phoneticPr fontId="6"/>
  </si>
  <si>
    <t>２年</t>
  </si>
  <si>
    <t>令和２年１０月１日</t>
    <rPh sb="0" eb="2">
      <t>レイワ</t>
    </rPh>
    <rPh sb="3" eb="4">
      <t>ネン</t>
    </rPh>
    <rPh sb="6" eb="7">
      <t>ガツ</t>
    </rPh>
    <rPh sb="8" eb="9">
      <t>ニチ</t>
    </rPh>
    <phoneticPr fontId="6"/>
  </si>
  <si>
    <t>令和４年４月１日現在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6"/>
  </si>
  <si>
    <t>特別用途地区
（工業保全地区）</t>
    <rPh sb="0" eb="4">
      <t>トクベツヨウト</t>
    </rPh>
    <rPh sb="4" eb="6">
      <t>チク</t>
    </rPh>
    <rPh sb="8" eb="10">
      <t>コウギョウ</t>
    </rPh>
    <rPh sb="10" eb="12">
      <t>ホゼン</t>
    </rPh>
    <rPh sb="12" eb="14">
      <t>チク</t>
    </rPh>
    <phoneticPr fontId="6"/>
  </si>
  <si>
    <t>高度利用地区</t>
    <rPh sb="0" eb="2">
      <t>コウド</t>
    </rPh>
    <rPh sb="2" eb="4">
      <t>リヨウ</t>
    </rPh>
    <rPh sb="4" eb="6">
      <t>チク</t>
    </rPh>
    <phoneticPr fontId="6"/>
  </si>
  <si>
    <t>特定用途誘導地区</t>
    <rPh sb="0" eb="4">
      <t>トクテイヨウト</t>
    </rPh>
    <rPh sb="4" eb="6">
      <t>ユウドウ</t>
    </rPh>
    <rPh sb="6" eb="8">
      <t>チク</t>
    </rPh>
    <phoneticPr fontId="6"/>
  </si>
  <si>
    <t>防火地域</t>
    <rPh sb="0" eb="2">
      <t>ボウカ</t>
    </rPh>
    <rPh sb="2" eb="4">
      <t>チイキ</t>
    </rPh>
    <phoneticPr fontId="6"/>
  </si>
  <si>
    <t>準防火地域</t>
    <rPh sb="0" eb="5">
      <t>ジュンボウカチイキ</t>
    </rPh>
    <phoneticPr fontId="6"/>
  </si>
  <si>
    <t>風致地区</t>
    <rPh sb="0" eb="4">
      <t>フウチチク</t>
    </rPh>
    <phoneticPr fontId="6"/>
  </si>
  <si>
    <t>特別緑地保全地区</t>
    <rPh sb="0" eb="4">
      <t>トクベツリョクチ</t>
    </rPh>
    <rPh sb="4" eb="6">
      <t>ホゼン</t>
    </rPh>
    <rPh sb="6" eb="8">
      <t>チク</t>
    </rPh>
    <phoneticPr fontId="6"/>
  </si>
  <si>
    <t>流通業務地区</t>
    <rPh sb="0" eb="2">
      <t>リュウツウ</t>
    </rPh>
    <rPh sb="2" eb="4">
      <t>ギョウム</t>
    </rPh>
    <rPh sb="4" eb="6">
      <t>チク</t>
    </rPh>
    <phoneticPr fontId="6"/>
  </si>
  <si>
    <t>生産緑地地区</t>
    <rPh sb="0" eb="4">
      <t>セイサンリョクチ</t>
    </rPh>
    <rPh sb="4" eb="6">
      <t>チク</t>
    </rPh>
    <phoneticPr fontId="6"/>
  </si>
  <si>
    <t>令和４年１月１日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</si>
  <si>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建物などの敷地、S（鉄骨造） 3F</t>
    <phoneticPr fontId="6"/>
  </si>
  <si>
    <t>5-6</t>
    <phoneticPr fontId="6"/>
  </si>
  <si>
    <t>5-10</t>
    <phoneticPr fontId="6"/>
  </si>
  <si>
    <t>5-16</t>
    <phoneticPr fontId="6"/>
  </si>
  <si>
    <t>令和４年１月１日</t>
    <rPh sb="0" eb="2">
      <t>レイワ</t>
    </rPh>
    <phoneticPr fontId="6"/>
  </si>
  <si>
    <t>9-2</t>
    <phoneticPr fontId="6"/>
  </si>
  <si>
    <t>西</t>
  </si>
  <si>
    <t>西南西</t>
  </si>
  <si>
    <t>北東</t>
  </si>
  <si>
    <t>南西</t>
  </si>
  <si>
    <t>北北西</t>
  </si>
  <si>
    <t>西北西</t>
  </si>
  <si>
    <t>（注）令和３年１月、２月の日照時間は統計値なし（欠測）</t>
    <rPh sb="3" eb="5">
      <t>レイワ</t>
    </rPh>
    <rPh sb="6" eb="7">
      <t>ネン</t>
    </rPh>
    <rPh sb="8" eb="9">
      <t>ガツ</t>
    </rPh>
    <rPh sb="11" eb="12">
      <t>ガツ</t>
    </rPh>
    <rPh sb="13" eb="15">
      <t>ニッショウ</t>
    </rPh>
    <rPh sb="15" eb="17">
      <t>ジカン</t>
    </rPh>
    <rPh sb="18" eb="21">
      <t>トウケイチ</t>
    </rPh>
    <rPh sb="24" eb="26">
      <t>ケッソク</t>
    </rPh>
    <phoneticPr fontId="6"/>
  </si>
  <si>
    <t>令　和　　３　年</t>
    <rPh sb="0" eb="1">
      <t>レイ</t>
    </rPh>
    <rPh sb="2" eb="3">
      <t>ワ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</si>
</sst>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0_ "/>
    <numFmt numFmtId="177" formatCode="#\ ##0"/>
    <numFmt numFmtId="178" formatCode="0.0_ "/>
    <numFmt numFmtId="179" formatCode="#\ ##0.0"/>
    <numFmt numFmtId="180" formatCode="0.0_);[Red]\(0.0\)"/>
    <numFmt numFmtId="181" formatCode="###\ ###\ ##0"/>
    <numFmt numFmtId="182" formatCode="###\ ###\ ###\ ##0"/>
    <numFmt numFmtId="183" formatCode="0.0;&quot;△ &quot;0.0"/>
    <numFmt numFmtId="184" formatCode="0;&quot;△ &quot;0"/>
    <numFmt numFmtId="185" formatCode="0.0%"/>
    <numFmt numFmtId="186" formatCode="#,##0.0;&quot;△ &quot;#,##0.0"/>
    <numFmt numFmtId="187" formatCode="#,##0;&quot;△ &quot;#,##0"/>
    <numFmt numFmtId="188" formatCode="0_);[Red]\(0\)"/>
    <numFmt numFmtId="189" formatCode="#,##0_ "/>
    <numFmt numFmtId="190" formatCode="[&gt;=0]&quot;   &quot;0.0;[&lt;0]&quot;△ &quot;0.0;General"/>
  </numFmts>
  <fonts count="40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5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333333"/>
      <name val="ＭＳ Ｐ明朝"/>
      <family val="1"/>
      <charset val="128"/>
    </font>
    <font>
      <sz val="12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2" fillId="0" borderId="0">
      <alignment vertical="center"/>
    </xf>
  </cellStyleXfs>
  <cellXfs count="452">
    <xf numFmtId="0" fontId="0" fillId="0" borderId="0" xfId="0"/>
    <xf numFmtId="0" fontId="20" fillId="0" borderId="0" xfId="2" applyFont="1" applyFill="1"/>
    <xf numFmtId="0" fontId="20" fillId="0" borderId="0" xfId="2" applyFont="1" applyFill="1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distributed" vertical="center"/>
    </xf>
    <xf numFmtId="0" fontId="20" fillId="0" borderId="0" xfId="2" applyFont="1" applyFill="1" applyAlignment="1">
      <alignment horizontal="distributed" vertical="center"/>
    </xf>
    <xf numFmtId="0" fontId="16" fillId="0" borderId="0" xfId="2" applyFill="1" applyAlignment="1">
      <alignment horizontal="center" vertical="center"/>
    </xf>
    <xf numFmtId="0" fontId="16" fillId="0" borderId="0" xfId="2" applyFill="1" applyAlignment="1">
      <alignment vertical="center"/>
    </xf>
    <xf numFmtId="0" fontId="20" fillId="0" borderId="0" xfId="2" applyFont="1" applyFill="1" applyBorder="1" applyAlignment="1"/>
    <xf numFmtId="0" fontId="21" fillId="0" borderId="0" xfId="2" applyFont="1" applyFill="1" applyAlignment="1">
      <alignment horizontal="distributed" vertical="center"/>
    </xf>
    <xf numFmtId="0" fontId="5" fillId="0" borderId="0" xfId="1" applyFont="1" applyFill="1"/>
    <xf numFmtId="0" fontId="5" fillId="0" borderId="0" xfId="7" applyFont="1" applyFill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13" fillId="0" borderId="0" xfId="7" applyNumberFormat="1" applyFont="1" applyFill="1" applyAlignment="1">
      <alignment horizontal="right" vertical="center"/>
    </xf>
    <xf numFmtId="0" fontId="13" fillId="0" borderId="0" xfId="7" applyFont="1" applyFill="1" applyAlignment="1">
      <alignment vertical="center"/>
    </xf>
    <xf numFmtId="0" fontId="7" fillId="0" borderId="0" xfId="7" applyNumberFormat="1" applyFont="1" applyFill="1" applyAlignment="1">
      <alignment horizontal="right" vertical="center"/>
    </xf>
    <xf numFmtId="0" fontId="7" fillId="0" borderId="0" xfId="7" applyFont="1" applyFill="1" applyAlignment="1">
      <alignment horizontal="right" vertical="center"/>
    </xf>
    <xf numFmtId="0" fontId="8" fillId="0" borderId="0" xfId="7" applyFont="1" applyFill="1" applyAlignment="1">
      <alignment vertical="center"/>
    </xf>
    <xf numFmtId="188" fontId="7" fillId="0" borderId="0" xfId="7" applyNumberFormat="1" applyFont="1" applyFill="1" applyAlignment="1">
      <alignment vertical="center"/>
    </xf>
    <xf numFmtId="0" fontId="22" fillId="0" borderId="0" xfId="7" applyFont="1" applyFill="1" applyAlignment="1">
      <alignment vertical="center"/>
    </xf>
    <xf numFmtId="0" fontId="15" fillId="0" borderId="0" xfId="7" applyFont="1" applyFill="1" applyAlignment="1">
      <alignment vertical="center" textRotation="255"/>
    </xf>
    <xf numFmtId="0" fontId="10" fillId="0" borderId="0" xfId="7" applyFont="1" applyFill="1" applyBorder="1" applyAlignment="1">
      <alignment vertical="center" wrapText="1" justifyLastLine="1"/>
    </xf>
    <xf numFmtId="0" fontId="5" fillId="0" borderId="0" xfId="7" quotePrefix="1" applyFont="1" applyFill="1" applyAlignment="1">
      <alignment horizontal="center" vertical="center"/>
    </xf>
    <xf numFmtId="0" fontId="11" fillId="0" borderId="0" xfId="7" quotePrefix="1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24" fillId="0" borderId="0" xfId="7" applyFont="1" applyFill="1" applyAlignment="1"/>
    <xf numFmtId="0" fontId="7" fillId="0" borderId="0" xfId="7" applyFont="1" applyFill="1" applyAlignment="1"/>
    <xf numFmtId="0" fontId="5" fillId="0" borderId="0" xfId="7" applyFont="1" applyFill="1" applyAlignment="1">
      <alignment horizontal="distributed" vertical="center"/>
    </xf>
    <xf numFmtId="181" fontId="7" fillId="0" borderId="0" xfId="7" applyNumberFormat="1" applyFont="1" applyFill="1" applyAlignment="1">
      <alignment vertical="center"/>
    </xf>
    <xf numFmtId="0" fontId="28" fillId="0" borderId="0" xfId="8" applyFont="1" applyFill="1">
      <alignment vertical="center"/>
    </xf>
    <xf numFmtId="0" fontId="28" fillId="0" borderId="0" xfId="8" applyFont="1" applyFill="1" applyAlignment="1">
      <alignment horizontal="center" vertical="center"/>
    </xf>
    <xf numFmtId="0" fontId="29" fillId="0" borderId="0" xfId="8" applyFont="1" applyFill="1">
      <alignment vertical="center"/>
    </xf>
    <xf numFmtId="0" fontId="20" fillId="0" borderId="0" xfId="2" applyFont="1" applyFill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7" fillId="0" borderId="0" xfId="7" applyFont="1" applyFill="1" applyBorder="1" applyAlignment="1">
      <alignment vertical="center"/>
    </xf>
    <xf numFmtId="0" fontId="5" fillId="0" borderId="0" xfId="7" applyFont="1" applyFill="1" applyAlignment="1">
      <alignment vertical="center"/>
    </xf>
    <xf numFmtId="0" fontId="5" fillId="0" borderId="0" xfId="7" applyFont="1" applyFill="1" applyBorder="1" applyAlignment="1">
      <alignment vertical="center"/>
    </xf>
    <xf numFmtId="0" fontId="8" fillId="0" borderId="0" xfId="7" applyFont="1" applyFill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 vertical="center"/>
    </xf>
    <xf numFmtId="0" fontId="16" fillId="0" borderId="0" xfId="1" applyFill="1" applyAlignment="1">
      <alignment vertical="center"/>
    </xf>
    <xf numFmtId="0" fontId="16" fillId="0" borderId="0" xfId="1" applyFill="1" applyAlignment="1"/>
    <xf numFmtId="0" fontId="7" fillId="0" borderId="11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7" fillId="0" borderId="1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left" vertical="center"/>
    </xf>
    <xf numFmtId="0" fontId="5" fillId="0" borderId="16" xfId="7" applyFont="1" applyFill="1" applyBorder="1" applyAlignment="1">
      <alignment vertical="center"/>
    </xf>
    <xf numFmtId="0" fontId="5" fillId="0" borderId="16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vertical="center"/>
    </xf>
    <xf numFmtId="0" fontId="5" fillId="0" borderId="1" xfId="7" applyFont="1" applyFill="1" applyBorder="1" applyAlignment="1">
      <alignment horizontal="center" vertical="center"/>
    </xf>
    <xf numFmtId="0" fontId="7" fillId="0" borderId="0" xfId="7" applyFont="1" applyFill="1" applyAlignment="1">
      <alignment horizontal="left" vertical="center"/>
    </xf>
    <xf numFmtId="0" fontId="7" fillId="0" borderId="0" xfId="7" applyFont="1" applyFill="1" applyAlignment="1">
      <alignment horizontal="center" vertical="center"/>
    </xf>
    <xf numFmtId="0" fontId="7" fillId="0" borderId="0" xfId="7" quotePrefix="1" applyFont="1" applyFill="1" applyAlignment="1">
      <alignment horizontal="left" vertical="center"/>
    </xf>
    <xf numFmtId="0" fontId="8" fillId="0" borderId="17" xfId="7" applyFont="1" applyFill="1" applyBorder="1" applyAlignment="1">
      <alignment horizontal="left" vertical="center"/>
    </xf>
    <xf numFmtId="0" fontId="8" fillId="0" borderId="16" xfId="7" applyFont="1" applyFill="1" applyBorder="1" applyAlignment="1">
      <alignment vertical="center"/>
    </xf>
    <xf numFmtId="0" fontId="8" fillId="0" borderId="16" xfId="7" quotePrefix="1" applyFont="1" applyFill="1" applyBorder="1" applyAlignment="1">
      <alignment horizontal="left" vertical="center"/>
    </xf>
    <xf numFmtId="0" fontId="8" fillId="0" borderId="6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6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 vertical="center"/>
    </xf>
    <xf numFmtId="0" fontId="8" fillId="0" borderId="2" xfId="7" applyFont="1" applyFill="1" applyBorder="1" applyAlignment="1">
      <alignment horizontal="left" vertical="center"/>
    </xf>
    <xf numFmtId="0" fontId="8" fillId="0" borderId="2" xfId="7" applyFont="1" applyFill="1" applyBorder="1" applyAlignment="1">
      <alignment horizontal="distributed" vertical="center"/>
    </xf>
    <xf numFmtId="0" fontId="5" fillId="0" borderId="2" xfId="7" applyFont="1" applyFill="1" applyBorder="1" applyAlignment="1">
      <alignment vertical="center"/>
    </xf>
    <xf numFmtId="0" fontId="8" fillId="0" borderId="18" xfId="7" applyFont="1" applyFill="1" applyBorder="1" applyAlignment="1">
      <alignment horizontal="left" vertical="center"/>
    </xf>
    <xf numFmtId="0" fontId="8" fillId="0" borderId="1" xfId="7" applyFont="1" applyFill="1" applyBorder="1" applyAlignment="1">
      <alignment horizontal="left" vertical="center"/>
    </xf>
    <xf numFmtId="0" fontId="8" fillId="0" borderId="18" xfId="7" applyFont="1" applyFill="1" applyBorder="1" applyAlignment="1">
      <alignment vertical="center"/>
    </xf>
    <xf numFmtId="0" fontId="8" fillId="0" borderId="1" xfId="7" applyFont="1" applyFill="1" applyBorder="1" applyAlignment="1">
      <alignment vertical="center"/>
    </xf>
    <xf numFmtId="0" fontId="5" fillId="0" borderId="3" xfId="7" applyFont="1" applyFill="1" applyBorder="1" applyAlignment="1">
      <alignment vertical="center"/>
    </xf>
    <xf numFmtId="0" fontId="8" fillId="0" borderId="0" xfId="7" applyFont="1" applyFill="1" applyAlignment="1">
      <alignment horizontal="center" vertical="center"/>
    </xf>
    <xf numFmtId="0" fontId="11" fillId="0" borderId="0" xfId="7" quotePrefix="1" applyFont="1" applyFill="1" applyAlignment="1">
      <alignment horizontal="left" vertical="center"/>
    </xf>
    <xf numFmtId="0" fontId="11" fillId="0" borderId="0" xfId="7" applyFont="1" applyFill="1" applyAlignment="1">
      <alignment horizontal="distributed" vertical="center"/>
    </xf>
    <xf numFmtId="0" fontId="7" fillId="0" borderId="0" xfId="7" applyFont="1" applyFill="1" applyAlignment="1">
      <alignment horizontal="distributed" vertical="center"/>
    </xf>
    <xf numFmtId="0" fontId="11" fillId="0" borderId="0" xfId="7" applyFont="1" applyFill="1" applyAlignment="1">
      <alignment vertical="center"/>
    </xf>
    <xf numFmtId="0" fontId="7" fillId="0" borderId="0" xfId="7" applyFont="1" applyFill="1" applyAlignment="1">
      <alignment horizontal="left" vertical="center" indent="1"/>
    </xf>
    <xf numFmtId="177" fontId="7" fillId="0" borderId="6" xfId="4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right" vertical="center"/>
    </xf>
    <xf numFmtId="0" fontId="7" fillId="0" borderId="2" xfId="7" applyFont="1" applyFill="1" applyBorder="1" applyAlignment="1">
      <alignment horizontal="right" vertical="center"/>
    </xf>
    <xf numFmtId="0" fontId="14" fillId="0" borderId="0" xfId="7" applyFont="1" applyFill="1" applyBorder="1" applyAlignment="1">
      <alignment horizontal="right" vertical="center"/>
    </xf>
    <xf numFmtId="0" fontId="14" fillId="0" borderId="2" xfId="7" applyFont="1" applyFill="1" applyBorder="1" applyAlignment="1">
      <alignment horizontal="right" vertical="center"/>
    </xf>
    <xf numFmtId="177" fontId="14" fillId="0" borderId="6" xfId="4" applyNumberFormat="1" applyFont="1" applyFill="1" applyBorder="1" applyAlignment="1">
      <alignment horizontal="right" vertical="center"/>
    </xf>
    <xf numFmtId="177" fontId="14" fillId="0" borderId="0" xfId="4" applyNumberFormat="1" applyFont="1" applyFill="1" applyBorder="1" applyAlignment="1">
      <alignment horizontal="right" vertical="center"/>
    </xf>
    <xf numFmtId="0" fontId="7" fillId="0" borderId="13" xfId="7" applyFont="1" applyFill="1" applyBorder="1" applyAlignment="1">
      <alignment horizontal="center" vertical="center"/>
    </xf>
    <xf numFmtId="0" fontId="14" fillId="0" borderId="13" xfId="7" applyFont="1" applyFill="1" applyBorder="1" applyAlignment="1">
      <alignment horizontal="center" vertical="center"/>
    </xf>
    <xf numFmtId="181" fontId="14" fillId="0" borderId="0" xfId="7" applyNumberFormat="1" applyFont="1" applyFill="1" applyBorder="1" applyAlignment="1">
      <alignment vertical="center"/>
    </xf>
    <xf numFmtId="0" fontId="7" fillId="0" borderId="2" xfId="7" applyFont="1" applyFill="1" applyBorder="1" applyAlignment="1">
      <alignment horizontal="distributed" vertical="center"/>
    </xf>
    <xf numFmtId="0" fontId="9" fillId="0" borderId="2" xfId="7" applyFont="1" applyFill="1" applyBorder="1" applyAlignment="1">
      <alignment horizontal="distributed" vertical="center" wrapText="1"/>
    </xf>
    <xf numFmtId="181" fontId="7" fillId="0" borderId="0" xfId="7" applyNumberFormat="1" applyFont="1" applyFill="1" applyAlignment="1">
      <alignment horizontal="right" vertical="center"/>
    </xf>
    <xf numFmtId="181" fontId="14" fillId="0" borderId="0" xfId="7" applyNumberFormat="1" applyFont="1" applyFill="1" applyBorder="1" applyAlignment="1">
      <alignment horizontal="right" vertical="center"/>
    </xf>
    <xf numFmtId="0" fontId="7" fillId="0" borderId="3" xfId="7" applyFont="1" applyFill="1" applyBorder="1" applyAlignment="1">
      <alignment horizontal="distributed" vertical="center"/>
    </xf>
    <xf numFmtId="181" fontId="7" fillId="0" borderId="1" xfId="7" applyNumberFormat="1" applyFont="1" applyFill="1" applyBorder="1" applyAlignment="1">
      <alignment vertical="center"/>
    </xf>
    <xf numFmtId="181" fontId="14" fillId="0" borderId="1" xfId="7" applyNumberFormat="1" applyFont="1" applyFill="1" applyBorder="1" applyAlignment="1">
      <alignment vertical="center"/>
    </xf>
    <xf numFmtId="182" fontId="7" fillId="0" borderId="0" xfId="7" applyNumberFormat="1" applyFont="1" applyFill="1" applyAlignment="1">
      <alignment vertical="center"/>
    </xf>
    <xf numFmtId="182" fontId="14" fillId="0" borderId="0" xfId="7" applyNumberFormat="1" applyFont="1" applyFill="1" applyBorder="1" applyAlignment="1">
      <alignment vertical="center"/>
    </xf>
    <xf numFmtId="0" fontId="7" fillId="0" borderId="12" xfId="7" applyFont="1" applyFill="1" applyBorder="1" applyAlignment="1">
      <alignment vertical="center"/>
    </xf>
    <xf numFmtId="0" fontId="7" fillId="0" borderId="14" xfId="7" applyFont="1" applyFill="1" applyBorder="1" applyAlignment="1">
      <alignment horizontal="distributed" vertical="center"/>
    </xf>
    <xf numFmtId="0" fontId="7" fillId="0" borderId="17" xfId="7" applyFont="1" applyFill="1" applyBorder="1" applyAlignment="1">
      <alignment horizontal="distributed" vertical="center"/>
    </xf>
    <xf numFmtId="0" fontId="7" fillId="0" borderId="4" xfId="7" applyFont="1" applyFill="1" applyBorder="1" applyAlignment="1">
      <alignment vertical="center"/>
    </xf>
    <xf numFmtId="0" fontId="7" fillId="0" borderId="5" xfId="7" applyFont="1" applyFill="1" applyBorder="1" applyAlignment="1">
      <alignment horizontal="distributed" vertical="center"/>
    </xf>
    <xf numFmtId="0" fontId="7" fillId="0" borderId="8" xfId="7" applyFont="1" applyFill="1" applyBorder="1" applyAlignment="1">
      <alignment horizontal="center" vertical="center"/>
    </xf>
    <xf numFmtId="0" fontId="7" fillId="0" borderId="15" xfId="7" applyFont="1" applyFill="1" applyBorder="1" applyAlignment="1">
      <alignment horizontal="distributed" vertical="center"/>
    </xf>
    <xf numFmtId="181" fontId="7" fillId="0" borderId="16" xfId="7" applyNumberFormat="1" applyFont="1" applyFill="1" applyBorder="1" applyAlignment="1">
      <alignment vertical="center"/>
    </xf>
    <xf numFmtId="181" fontId="7" fillId="0" borderId="0" xfId="7" applyNumberFormat="1" applyFont="1" applyFill="1" applyBorder="1" applyAlignment="1">
      <alignment vertical="center"/>
    </xf>
    <xf numFmtId="190" fontId="8" fillId="0" borderId="16" xfId="0" applyNumberFormat="1" applyFont="1" applyFill="1" applyBorder="1" applyAlignment="1">
      <alignment horizontal="right" vertical="center"/>
    </xf>
    <xf numFmtId="190" fontId="8" fillId="0" borderId="0" xfId="0" applyNumberFormat="1" applyFont="1" applyFill="1" applyBorder="1" applyAlignment="1">
      <alignment horizontal="right" vertical="center"/>
    </xf>
    <xf numFmtId="183" fontId="7" fillId="0" borderId="0" xfId="7" applyNumberFormat="1" applyFont="1" applyFill="1" applyBorder="1" applyAlignment="1">
      <alignment horizontal="right" vertical="center"/>
    </xf>
    <xf numFmtId="0" fontId="14" fillId="0" borderId="2" xfId="7" applyFont="1" applyFill="1" applyBorder="1" applyAlignment="1">
      <alignment horizontal="distributed" vertical="center"/>
    </xf>
    <xf numFmtId="183" fontId="14" fillId="0" borderId="0" xfId="7" applyNumberFormat="1" applyFont="1" applyFill="1" applyBorder="1" applyAlignment="1">
      <alignment horizontal="right" vertical="center"/>
    </xf>
    <xf numFmtId="183" fontId="7" fillId="0" borderId="1" xfId="7" applyNumberFormat="1" applyFont="1" applyFill="1" applyBorder="1" applyAlignment="1">
      <alignment horizontal="right" vertical="center"/>
    </xf>
    <xf numFmtId="0" fontId="28" fillId="0" borderId="22" xfId="8" applyFont="1" applyFill="1" applyBorder="1" applyAlignment="1">
      <alignment horizontal="center" vertical="center" wrapText="1"/>
    </xf>
    <xf numFmtId="0" fontId="28" fillId="0" borderId="29" xfId="8" applyFont="1" applyFill="1" applyBorder="1" applyAlignment="1">
      <alignment horizontal="distributed" vertical="center" justifyLastLine="1"/>
    </xf>
    <xf numFmtId="0" fontId="28" fillId="0" borderId="29" xfId="8" applyFont="1" applyFill="1" applyBorder="1" applyAlignment="1">
      <alignment horizontal="center" vertical="center" wrapText="1"/>
    </xf>
    <xf numFmtId="0" fontId="28" fillId="0" borderId="29" xfId="8" applyFont="1" applyFill="1" applyBorder="1" applyAlignment="1">
      <alignment horizontal="distributed" vertical="center" indent="3"/>
    </xf>
    <xf numFmtId="0" fontId="28" fillId="0" borderId="13" xfId="8" applyFont="1" applyFill="1" applyBorder="1" applyAlignment="1">
      <alignment horizontal="distributed" vertical="center" justifyLastLine="1"/>
    </xf>
    <xf numFmtId="0" fontId="29" fillId="0" borderId="29" xfId="8" applyFont="1" applyFill="1" applyBorder="1" applyAlignment="1">
      <alignment horizontal="distributed" vertical="center" wrapText="1" justifyLastLine="1"/>
    </xf>
    <xf numFmtId="0" fontId="29" fillId="0" borderId="29" xfId="8" applyFont="1" applyFill="1" applyBorder="1" applyAlignment="1">
      <alignment horizontal="center" vertical="center" wrapText="1"/>
    </xf>
    <xf numFmtId="0" fontId="28" fillId="0" borderId="29" xfId="8" applyFont="1" applyFill="1" applyBorder="1" applyAlignment="1">
      <alignment horizontal="center" vertical="center"/>
    </xf>
    <xf numFmtId="0" fontId="8" fillId="0" borderId="29" xfId="8" applyFont="1" applyFill="1" applyBorder="1" applyAlignment="1">
      <alignment horizontal="distributed" vertical="center" justifyLastLine="1"/>
    </xf>
    <xf numFmtId="0" fontId="28" fillId="0" borderId="0" xfId="8" applyFont="1" applyFill="1" applyAlignment="1">
      <alignment horizontal="center" vertical="center" shrinkToFit="1"/>
    </xf>
    <xf numFmtId="0" fontId="29" fillId="0" borderId="0" xfId="8" applyFont="1" applyFill="1" applyAlignment="1">
      <alignment horizontal="center" vertical="center"/>
    </xf>
    <xf numFmtId="0" fontId="28" fillId="0" borderId="0" xfId="8" applyFont="1" applyFill="1" applyBorder="1">
      <alignment vertical="center"/>
    </xf>
    <xf numFmtId="0" fontId="28" fillId="0" borderId="0" xfId="8" applyFont="1" applyFill="1" applyAlignment="1">
      <alignment vertical="center" shrinkToFit="1"/>
    </xf>
    <xf numFmtId="189" fontId="8" fillId="0" borderId="0" xfId="7" applyNumberFormat="1" applyFont="1" applyFill="1" applyAlignment="1">
      <alignment vertical="center"/>
    </xf>
    <xf numFmtId="181" fontId="28" fillId="0" borderId="0" xfId="8" applyNumberFormat="1" applyFont="1" applyFill="1">
      <alignment vertical="center"/>
    </xf>
    <xf numFmtId="0" fontId="28" fillId="0" borderId="0" xfId="8" applyFont="1" applyFill="1" applyAlignment="1">
      <alignment horizontal="left" vertical="center" shrinkToFit="1"/>
    </xf>
    <xf numFmtId="0" fontId="29" fillId="0" borderId="0" xfId="8" applyFont="1" applyFill="1" applyAlignment="1">
      <alignment horizontal="center" vertical="center" wrapText="1" shrinkToFit="1"/>
    </xf>
    <xf numFmtId="0" fontId="28" fillId="0" borderId="0" xfId="8" applyFont="1" applyFill="1" applyAlignment="1">
      <alignment vertical="center"/>
    </xf>
    <xf numFmtId="189" fontId="28" fillId="0" borderId="0" xfId="8" applyNumberFormat="1" applyFont="1" applyFill="1">
      <alignment vertical="center"/>
    </xf>
    <xf numFmtId="0" fontId="29" fillId="0" borderId="0" xfId="8" applyFont="1" applyFill="1" applyAlignment="1">
      <alignment horizontal="center" vertical="center" shrinkToFit="1"/>
    </xf>
    <xf numFmtId="0" fontId="28" fillId="0" borderId="0" xfId="8" applyFont="1" applyFill="1" applyAlignment="1">
      <alignment horizontal="left" vertical="center"/>
    </xf>
    <xf numFmtId="0" fontId="28" fillId="0" borderId="0" xfId="8" applyFont="1" applyFill="1" applyBorder="1" applyAlignment="1">
      <alignment vertical="center" shrinkToFit="1"/>
    </xf>
    <xf numFmtId="189" fontId="28" fillId="0" borderId="0" xfId="8" applyNumberFormat="1" applyFont="1" applyFill="1" applyBorder="1">
      <alignment vertical="center"/>
    </xf>
    <xf numFmtId="181" fontId="28" fillId="0" borderId="0" xfId="8" applyNumberFormat="1" applyFont="1" applyFill="1" applyBorder="1">
      <alignment vertical="center"/>
    </xf>
    <xf numFmtId="0" fontId="28" fillId="0" borderId="0" xfId="8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left" vertical="center" shrinkToFit="1"/>
    </xf>
    <xf numFmtId="0" fontId="29" fillId="0" borderId="0" xfId="8" applyFont="1" applyFill="1" applyBorder="1" applyAlignment="1">
      <alignment horizontal="center" vertical="center" shrinkToFit="1"/>
    </xf>
    <xf numFmtId="0" fontId="28" fillId="0" borderId="0" xfId="8" applyFont="1" applyFill="1" applyBorder="1" applyAlignment="1">
      <alignment horizontal="center" vertical="center" shrinkToFit="1"/>
    </xf>
    <xf numFmtId="0" fontId="28" fillId="0" borderId="1" xfId="8" applyFont="1" applyFill="1" applyBorder="1">
      <alignment vertical="center"/>
    </xf>
    <xf numFmtId="0" fontId="28" fillId="0" borderId="1" xfId="8" applyFont="1" applyFill="1" applyBorder="1" applyAlignment="1">
      <alignment vertical="center" shrinkToFit="1"/>
    </xf>
    <xf numFmtId="189" fontId="28" fillId="0" borderId="1" xfId="8" applyNumberFormat="1" applyFont="1" applyFill="1" applyBorder="1">
      <alignment vertical="center"/>
    </xf>
    <xf numFmtId="181" fontId="28" fillId="0" borderId="1" xfId="8" applyNumberFormat="1" applyFont="1" applyFill="1" applyBorder="1">
      <alignment vertical="center"/>
    </xf>
    <xf numFmtId="0" fontId="28" fillId="0" borderId="1" xfId="8" applyFont="1" applyFill="1" applyBorder="1" applyAlignment="1">
      <alignment horizontal="center" vertical="center"/>
    </xf>
    <xf numFmtId="0" fontId="28" fillId="0" borderId="1" xfId="8" applyFont="1" applyFill="1" applyBorder="1" applyAlignment="1">
      <alignment horizontal="left" vertical="center" shrinkToFit="1"/>
    </xf>
    <xf numFmtId="0" fontId="29" fillId="0" borderId="1" xfId="8" applyFont="1" applyFill="1" applyBorder="1" applyAlignment="1">
      <alignment horizontal="center" vertical="center" shrinkToFit="1"/>
    </xf>
    <xf numFmtId="0" fontId="28" fillId="0" borderId="1" xfId="8" applyFont="1" applyFill="1" applyBorder="1" applyAlignment="1">
      <alignment horizontal="center" vertical="center" shrinkToFit="1"/>
    </xf>
    <xf numFmtId="0" fontId="29" fillId="0" borderId="0" xfId="8" applyFont="1" applyFill="1" applyAlignment="1">
      <alignment vertical="center" shrinkToFit="1"/>
    </xf>
    <xf numFmtId="0" fontId="28" fillId="0" borderId="0" xfId="8" applyFont="1" applyFill="1" applyBorder="1" applyAlignment="1">
      <alignment horizontal="left" vertical="center"/>
    </xf>
    <xf numFmtId="56" fontId="28" fillId="0" borderId="0" xfId="8" quotePrefix="1" applyNumberFormat="1" applyFont="1" applyFill="1" applyAlignment="1">
      <alignment horizontal="right" vertical="center"/>
    </xf>
    <xf numFmtId="56" fontId="28" fillId="0" borderId="0" xfId="8" quotePrefix="1" applyNumberFormat="1" applyFont="1" applyFill="1" applyBorder="1" applyAlignment="1">
      <alignment horizontal="right" vertical="center"/>
    </xf>
    <xf numFmtId="56" fontId="28" fillId="0" borderId="1" xfId="8" quotePrefix="1" applyNumberFormat="1" applyFont="1" applyFill="1" applyBorder="1" applyAlignment="1">
      <alignment horizontal="right" vertical="center"/>
    </xf>
    <xf numFmtId="0" fontId="28" fillId="0" borderId="1" xfId="8" applyFont="1" applyFill="1" applyBorder="1" applyAlignment="1">
      <alignment horizontal="left" vertical="center"/>
    </xf>
    <xf numFmtId="0" fontId="7" fillId="0" borderId="10" xfId="7" applyFont="1" applyFill="1" applyBorder="1" applyAlignment="1">
      <alignment horizontal="center" vertical="distributed" shrinkToFit="1"/>
    </xf>
    <xf numFmtId="0" fontId="7" fillId="0" borderId="7" xfId="7" applyFont="1" applyFill="1" applyBorder="1" applyAlignment="1">
      <alignment vertical="center"/>
    </xf>
    <xf numFmtId="0" fontId="7" fillId="0" borderId="15" xfId="7" applyFont="1" applyFill="1" applyBorder="1" applyAlignment="1">
      <alignment horizontal="right" vertical="center"/>
    </xf>
    <xf numFmtId="183" fontId="7" fillId="0" borderId="0" xfId="7" applyNumberFormat="1" applyFont="1" applyFill="1" applyAlignment="1">
      <alignment vertical="center"/>
    </xf>
    <xf numFmtId="178" fontId="7" fillId="0" borderId="0" xfId="7" applyNumberFormat="1" applyFont="1" applyFill="1" applyAlignment="1">
      <alignment vertical="center"/>
    </xf>
    <xf numFmtId="183" fontId="14" fillId="0" borderId="0" xfId="7" applyNumberFormat="1" applyFont="1" applyFill="1" applyAlignment="1">
      <alignment vertical="center"/>
    </xf>
    <xf numFmtId="178" fontId="14" fillId="0" borderId="0" xfId="7" applyNumberFormat="1" applyFont="1" applyFill="1" applyAlignment="1">
      <alignment vertical="center"/>
    </xf>
    <xf numFmtId="183" fontId="14" fillId="0" borderId="0" xfId="7" applyNumberFormat="1" applyFont="1" applyFill="1" applyAlignment="1">
      <alignment horizontal="right" vertical="center"/>
    </xf>
    <xf numFmtId="183" fontId="7" fillId="0" borderId="0" xfId="7" applyNumberFormat="1" applyFont="1" applyFill="1" applyAlignment="1">
      <alignment horizontal="right" vertical="center"/>
    </xf>
    <xf numFmtId="178" fontId="7" fillId="0" borderId="0" xfId="7" applyNumberFormat="1" applyFont="1" applyFill="1" applyAlignment="1">
      <alignment horizontal="right" vertical="center"/>
    </xf>
    <xf numFmtId="0" fontId="7" fillId="0" borderId="3" xfId="7" applyFont="1" applyFill="1" applyBorder="1" applyAlignment="1">
      <alignment horizontal="right" vertical="center"/>
    </xf>
    <xf numFmtId="183" fontId="7" fillId="0" borderId="1" xfId="7" applyNumberFormat="1" applyFont="1" applyFill="1" applyBorder="1" applyAlignment="1">
      <alignment vertical="center"/>
    </xf>
    <xf numFmtId="178" fontId="7" fillId="0" borderId="1" xfId="7" applyNumberFormat="1" applyFont="1" applyFill="1" applyBorder="1" applyAlignment="1">
      <alignment vertical="center"/>
    </xf>
    <xf numFmtId="0" fontId="7" fillId="0" borderId="28" xfId="7" applyFont="1" applyFill="1" applyBorder="1" applyAlignment="1">
      <alignment horizontal="right" vertical="center"/>
    </xf>
    <xf numFmtId="183" fontId="7" fillId="0" borderId="0" xfId="7" applyNumberFormat="1" applyFont="1" applyFill="1" applyBorder="1" applyAlignment="1">
      <alignment vertical="center"/>
    </xf>
    <xf numFmtId="0" fontId="7" fillId="0" borderId="10" xfId="7" applyFont="1" applyFill="1" applyBorder="1" applyAlignment="1">
      <alignment horizontal="distributed" vertical="center" justifyLastLine="1"/>
    </xf>
    <xf numFmtId="0" fontId="5" fillId="0" borderId="0" xfId="7" applyFont="1" applyFill="1" applyBorder="1" applyAlignment="1">
      <alignment vertical="center" justifyLastLine="1"/>
    </xf>
    <xf numFmtId="0" fontId="7" fillId="0" borderId="6" xfId="7" applyFont="1" applyFill="1" applyBorder="1" applyAlignment="1">
      <alignment horizontal="distributed" vertical="center" justifyLastLine="1"/>
    </xf>
    <xf numFmtId="0" fontId="7" fillId="0" borderId="19" xfId="7" applyFont="1" applyFill="1" applyBorder="1" applyAlignment="1">
      <alignment horizontal="distributed" vertical="center" justifyLastLine="1"/>
    </xf>
    <xf numFmtId="0" fontId="7" fillId="0" borderId="20" xfId="7" applyFont="1" applyFill="1" applyBorder="1" applyAlignment="1">
      <alignment horizontal="distributed" vertical="center" justifyLastLine="1"/>
    </xf>
    <xf numFmtId="184" fontId="7" fillId="0" borderId="0" xfId="7" applyNumberFormat="1" applyFont="1" applyFill="1" applyBorder="1" applyAlignment="1">
      <alignment horizontal="right" vertical="center"/>
    </xf>
    <xf numFmtId="186" fontId="7" fillId="0" borderId="0" xfId="7" applyNumberFormat="1" applyFont="1" applyFill="1" applyBorder="1" applyAlignment="1">
      <alignment vertical="center"/>
    </xf>
    <xf numFmtId="187" fontId="7" fillId="0" borderId="0" xfId="7" applyNumberFormat="1" applyFont="1" applyFill="1" applyBorder="1" applyAlignment="1">
      <alignment horizontal="right" vertical="center"/>
    </xf>
    <xf numFmtId="187" fontId="7" fillId="0" borderId="0" xfId="7" applyNumberFormat="1" applyFont="1" applyFill="1" applyBorder="1" applyAlignment="1">
      <alignment vertical="center"/>
    </xf>
    <xf numFmtId="186" fontId="23" fillId="0" borderId="0" xfId="7" applyNumberFormat="1" applyFont="1" applyFill="1" applyBorder="1" applyAlignment="1">
      <alignment vertical="center"/>
    </xf>
    <xf numFmtId="187" fontId="14" fillId="0" borderId="0" xfId="7" applyNumberFormat="1" applyFont="1" applyFill="1" applyBorder="1" applyAlignment="1">
      <alignment vertical="center"/>
    </xf>
    <xf numFmtId="186" fontId="14" fillId="0" borderId="0" xfId="7" applyNumberFormat="1" applyFont="1" applyFill="1" applyBorder="1" applyAlignment="1">
      <alignment vertical="center"/>
    </xf>
    <xf numFmtId="186" fontId="14" fillId="0" borderId="0" xfId="7" applyNumberFormat="1" applyFont="1" applyFill="1" applyBorder="1" applyAlignment="1">
      <alignment horizontal="right" vertical="center"/>
    </xf>
    <xf numFmtId="180" fontId="7" fillId="0" borderId="0" xfId="7" applyNumberFormat="1" applyFont="1" applyFill="1" applyBorder="1" applyAlignment="1">
      <alignment horizontal="right" vertical="center"/>
    </xf>
    <xf numFmtId="187" fontId="7" fillId="0" borderId="1" xfId="7" applyNumberFormat="1" applyFont="1" applyFill="1" applyBorder="1" applyAlignment="1">
      <alignment vertical="center"/>
    </xf>
    <xf numFmtId="180" fontId="7" fillId="0" borderId="1" xfId="7" applyNumberFormat="1" applyFont="1" applyFill="1" applyBorder="1" applyAlignment="1">
      <alignment horizontal="right" vertical="center"/>
    </xf>
    <xf numFmtId="0" fontId="7" fillId="0" borderId="1" xfId="7" applyFont="1" applyFill="1" applyBorder="1" applyAlignment="1">
      <alignment horizontal="right" vertical="center"/>
    </xf>
    <xf numFmtId="0" fontId="7" fillId="0" borderId="9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center" vertical="center"/>
    </xf>
    <xf numFmtId="0" fontId="7" fillId="0" borderId="5" xfId="7" applyFont="1" applyFill="1" applyBorder="1" applyAlignment="1">
      <alignment horizontal="center" vertical="center"/>
    </xf>
    <xf numFmtId="179" fontId="7" fillId="0" borderId="0" xfId="7" applyNumberFormat="1" applyFont="1" applyFill="1" applyAlignment="1">
      <alignment vertical="center"/>
    </xf>
    <xf numFmtId="0" fontId="13" fillId="0" borderId="0" xfId="7" applyFont="1" applyFill="1" applyBorder="1" applyAlignment="1">
      <alignment horizontal="right" vertical="center"/>
    </xf>
    <xf numFmtId="179" fontId="7" fillId="0" borderId="0" xfId="7" applyNumberFormat="1" applyFont="1" applyFill="1" applyBorder="1" applyAlignment="1">
      <alignment vertical="center"/>
    </xf>
    <xf numFmtId="179" fontId="14" fillId="0" borderId="0" xfId="7" applyNumberFormat="1" applyFont="1" applyFill="1" applyBorder="1" applyAlignment="1">
      <alignment vertical="center"/>
    </xf>
    <xf numFmtId="179" fontId="14" fillId="0" borderId="0" xfId="7" applyNumberFormat="1" applyFont="1" applyFill="1" applyAlignment="1">
      <alignment vertical="center"/>
    </xf>
    <xf numFmtId="178" fontId="14" fillId="0" borderId="0" xfId="7" applyNumberFormat="1" applyFont="1" applyFill="1" applyAlignment="1">
      <alignment horizontal="right" vertical="center"/>
    </xf>
    <xf numFmtId="180" fontId="14" fillId="0" borderId="0" xfId="7" applyNumberFormat="1" applyFont="1" applyFill="1" applyAlignment="1">
      <alignment horizontal="right" vertical="center"/>
    </xf>
    <xf numFmtId="179" fontId="14" fillId="0" borderId="0" xfId="7" applyNumberFormat="1" applyFont="1" applyFill="1" applyAlignment="1">
      <alignment horizontal="right" vertical="center"/>
    </xf>
    <xf numFmtId="180" fontId="7" fillId="0" borderId="0" xfId="7" applyNumberFormat="1" applyFont="1" applyFill="1" applyAlignment="1">
      <alignment vertical="center"/>
    </xf>
    <xf numFmtId="180" fontId="7" fillId="0" borderId="0" xfId="7" applyNumberFormat="1" applyFont="1" applyFill="1" applyBorder="1" applyAlignment="1">
      <alignment vertical="center"/>
    </xf>
    <xf numFmtId="180" fontId="7" fillId="0" borderId="0" xfId="7" applyNumberFormat="1" applyFont="1" applyFill="1" applyAlignment="1">
      <alignment horizontal="right" vertical="center"/>
    </xf>
    <xf numFmtId="180" fontId="7" fillId="0" borderId="1" xfId="7" applyNumberFormat="1" applyFont="1" applyFill="1" applyBorder="1" applyAlignment="1">
      <alignment vertical="center"/>
    </xf>
    <xf numFmtId="183" fontId="8" fillId="0" borderId="0" xfId="7" applyNumberFormat="1" applyFont="1" applyFill="1" applyBorder="1" applyAlignment="1">
      <alignment horizontal="right" vertical="center"/>
    </xf>
    <xf numFmtId="179" fontId="7" fillId="0" borderId="6" xfId="7" applyNumberFormat="1" applyFont="1" applyFill="1" applyBorder="1" applyAlignment="1">
      <alignment vertical="center"/>
    </xf>
    <xf numFmtId="179" fontId="7" fillId="0" borderId="6" xfId="7" applyNumberFormat="1" applyFont="1" applyFill="1" applyBorder="1" applyAlignment="1">
      <alignment horizontal="right" vertical="center"/>
    </xf>
    <xf numFmtId="179" fontId="14" fillId="0" borderId="6" xfId="7" applyNumberFormat="1" applyFont="1" applyFill="1" applyBorder="1" applyAlignment="1">
      <alignment horizontal="right" vertical="center"/>
    </xf>
    <xf numFmtId="179" fontId="14" fillId="0" borderId="0" xfId="7" applyNumberFormat="1" applyFont="1" applyFill="1" applyBorder="1" applyAlignment="1">
      <alignment horizontal="right" vertical="center"/>
    </xf>
    <xf numFmtId="179" fontId="7" fillId="0" borderId="0" xfId="7" applyNumberFormat="1" applyFont="1" applyFill="1" applyAlignment="1">
      <alignment horizontal="right" vertical="center"/>
    </xf>
    <xf numFmtId="179" fontId="7" fillId="0" borderId="18" xfId="7" applyNumberFormat="1" applyFont="1" applyFill="1" applyBorder="1" applyAlignment="1">
      <alignment vertical="center"/>
    </xf>
    <xf numFmtId="179" fontId="7" fillId="0" borderId="1" xfId="7" applyNumberFormat="1" applyFont="1" applyFill="1" applyBorder="1" applyAlignment="1">
      <alignment vertical="center"/>
    </xf>
    <xf numFmtId="177" fontId="7" fillId="0" borderId="0" xfId="4" applyNumberFormat="1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right" vertical="center"/>
    </xf>
    <xf numFmtId="0" fontId="7" fillId="0" borderId="2" xfId="7" applyFont="1" applyFill="1" applyBorder="1" applyAlignment="1">
      <alignment horizontal="right" vertical="center"/>
    </xf>
    <xf numFmtId="177" fontId="7" fillId="0" borderId="6" xfId="4" applyNumberFormat="1" applyFont="1" applyFill="1" applyBorder="1" applyAlignment="1">
      <alignment horizontal="right" vertical="center"/>
    </xf>
    <xf numFmtId="183" fontId="7" fillId="0" borderId="1" xfId="7" applyNumberFormat="1" applyFont="1" applyFill="1" applyBorder="1" applyAlignment="1">
      <alignment horizontal="right" vertical="center"/>
    </xf>
    <xf numFmtId="0" fontId="7" fillId="0" borderId="2" xfId="7" applyFont="1" applyFill="1" applyBorder="1" applyAlignment="1">
      <alignment horizontal="right" vertical="center"/>
    </xf>
    <xf numFmtId="0" fontId="8" fillId="0" borderId="0" xfId="7" applyFont="1" applyFill="1" applyBorder="1" applyAlignment="1">
      <alignment horizontal="distributed" vertical="center"/>
    </xf>
    <xf numFmtId="0" fontId="8" fillId="0" borderId="0" xfId="7" applyFont="1" applyFill="1" applyBorder="1" applyAlignment="1">
      <alignment horizontal="center" vertical="center"/>
    </xf>
    <xf numFmtId="177" fontId="7" fillId="0" borderId="6" xfId="7" applyNumberFormat="1" applyFont="1" applyFill="1" applyBorder="1" applyAlignment="1">
      <alignment vertical="center"/>
    </xf>
    <xf numFmtId="177" fontId="7" fillId="0" borderId="0" xfId="7" applyNumberFormat="1" applyFont="1" applyFill="1" applyBorder="1" applyAlignment="1">
      <alignment vertical="center"/>
    </xf>
    <xf numFmtId="0" fontId="8" fillId="0" borderId="6" xfId="7" applyFont="1" applyFill="1" applyBorder="1" applyAlignment="1">
      <alignment horizontal="distributed" vertical="center"/>
    </xf>
    <xf numFmtId="0" fontId="8" fillId="0" borderId="16" xfId="7" applyFont="1" applyFill="1" applyBorder="1" applyAlignment="1">
      <alignment horizontal="distributed" vertical="center"/>
    </xf>
    <xf numFmtId="0" fontId="8" fillId="0" borderId="0" xfId="7" applyFont="1" applyFill="1" applyBorder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33" fillId="0" borderId="0" xfId="1" applyFont="1" applyFill="1"/>
    <xf numFmtId="0" fontId="31" fillId="0" borderId="0" xfId="1" applyFont="1" applyFill="1"/>
    <xf numFmtId="0" fontId="35" fillId="0" borderId="0" xfId="1" applyFont="1" applyFill="1" applyAlignment="1">
      <alignment vertical="center"/>
    </xf>
    <xf numFmtId="178" fontId="31" fillId="0" borderId="0" xfId="1" applyNumberFormat="1" applyFont="1" applyFill="1"/>
    <xf numFmtId="0" fontId="36" fillId="0" borderId="0" xfId="1" applyFont="1" applyFill="1"/>
    <xf numFmtId="185" fontId="31" fillId="0" borderId="0" xfId="1" applyNumberFormat="1" applyFont="1" applyFill="1"/>
    <xf numFmtId="176" fontId="5" fillId="0" borderId="0" xfId="7" applyNumberFormat="1" applyFont="1" applyFill="1" applyAlignment="1">
      <alignment vertical="center"/>
    </xf>
    <xf numFmtId="0" fontId="14" fillId="0" borderId="0" xfId="7" applyFont="1" applyFill="1" applyBorder="1" applyAlignment="1">
      <alignment horizontal="right" vertical="center"/>
    </xf>
    <xf numFmtId="0" fontId="7" fillId="0" borderId="2" xfId="7" applyFont="1" applyFill="1" applyBorder="1" applyAlignment="1">
      <alignment horizontal="right" vertical="center"/>
    </xf>
    <xf numFmtId="0" fontId="38" fillId="0" borderId="0" xfId="1" applyFont="1" applyFill="1"/>
    <xf numFmtId="181" fontId="14" fillId="0" borderId="0" xfId="7" applyNumberFormat="1" applyFont="1" applyFill="1" applyAlignment="1">
      <alignment horizontal="right" vertical="center"/>
    </xf>
    <xf numFmtId="0" fontId="20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distributed" vertical="center" justifyLastLine="1"/>
    </xf>
    <xf numFmtId="177" fontId="29" fillId="0" borderId="0" xfId="7" applyNumberFormat="1" applyFont="1" applyFill="1" applyBorder="1" applyAlignment="1">
      <alignment horizontal="right" vertical="center"/>
    </xf>
    <xf numFmtId="177" fontId="9" fillId="0" borderId="0" xfId="7" applyNumberFormat="1" applyFont="1" applyFill="1" applyBorder="1" applyAlignment="1">
      <alignment horizontal="right" vertical="center"/>
    </xf>
    <xf numFmtId="0" fontId="19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5" fillId="0" borderId="0" xfId="1" applyFont="1" applyFill="1" applyAlignment="1">
      <alignment horizontal="center" vertical="center"/>
    </xf>
    <xf numFmtId="177" fontId="37" fillId="0" borderId="0" xfId="7" applyNumberFormat="1" applyFont="1" applyFill="1" applyBorder="1" applyAlignment="1">
      <alignment horizontal="right" vertical="center"/>
    </xf>
    <xf numFmtId="177" fontId="39" fillId="0" borderId="0" xfId="7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>
      <alignment horizontal="center" vertical="center"/>
    </xf>
    <xf numFmtId="0" fontId="0" fillId="0" borderId="19" xfId="7" applyFont="1" applyFill="1" applyBorder="1" applyAlignment="1">
      <alignment horizontal="right" vertical="center" wrapText="1"/>
    </xf>
    <xf numFmtId="0" fontId="5" fillId="0" borderId="19" xfId="7" applyFont="1" applyFill="1" applyBorder="1" applyAlignment="1">
      <alignment horizontal="right" vertical="center" wrapText="1"/>
    </xf>
    <xf numFmtId="176" fontId="5" fillId="0" borderId="0" xfId="7" quotePrefix="1" applyNumberFormat="1" applyFont="1" applyFill="1" applyBorder="1" applyAlignment="1">
      <alignment horizontal="center" vertical="center"/>
    </xf>
    <xf numFmtId="176" fontId="5" fillId="0" borderId="0" xfId="7" applyNumberFormat="1" applyFont="1" applyFill="1" applyBorder="1" applyAlignment="1">
      <alignment horizontal="center" vertical="center"/>
    </xf>
    <xf numFmtId="0" fontId="5" fillId="0" borderId="20" xfId="7" applyFont="1" applyFill="1" applyBorder="1" applyAlignment="1">
      <alignment horizontal="distributed" vertical="center"/>
    </xf>
    <xf numFmtId="0" fontId="5" fillId="0" borderId="23" xfId="7" applyFont="1" applyFill="1" applyBorder="1" applyAlignment="1">
      <alignment horizontal="distributed" vertical="center"/>
    </xf>
    <xf numFmtId="0" fontId="7" fillId="0" borderId="0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</xf>
    <xf numFmtId="0" fontId="5" fillId="0" borderId="0" xfId="7" applyFont="1" applyFill="1" applyBorder="1" applyAlignment="1">
      <alignment horizontal="distributed" vertical="center"/>
    </xf>
    <xf numFmtId="0" fontId="0" fillId="0" borderId="8" xfId="7" applyFont="1" applyFill="1" applyBorder="1" applyAlignment="1">
      <alignment horizontal="right" vertical="center"/>
    </xf>
    <xf numFmtId="0" fontId="5" fillId="0" borderId="7" xfId="7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right" vertical="center"/>
    </xf>
    <xf numFmtId="0" fontId="5" fillId="0" borderId="8" xfId="7" applyFont="1" applyFill="1" applyBorder="1" applyAlignment="1">
      <alignment horizontal="right" vertical="center"/>
    </xf>
    <xf numFmtId="0" fontId="5" fillId="0" borderId="20" xfId="7" applyFont="1" applyFill="1" applyBorder="1" applyAlignment="1">
      <alignment horizontal="distributed" vertical="center" justifyLastLine="1"/>
    </xf>
    <xf numFmtId="0" fontId="5" fillId="0" borderId="23" xfId="7" applyFont="1" applyFill="1" applyBorder="1" applyAlignment="1">
      <alignment horizontal="distributed" vertical="center" justifyLastLine="1"/>
    </xf>
    <xf numFmtId="0" fontId="5" fillId="0" borderId="24" xfId="7" applyFont="1" applyFill="1" applyBorder="1" applyAlignment="1">
      <alignment horizontal="distributed" vertical="center" justifyLastLine="1"/>
    </xf>
    <xf numFmtId="0" fontId="5" fillId="0" borderId="24" xfId="7" applyFont="1" applyFill="1" applyBorder="1" applyAlignment="1">
      <alignment horizontal="distributed" vertical="center"/>
    </xf>
    <xf numFmtId="0" fontId="11" fillId="0" borderId="0" xfId="7" applyFont="1" applyFill="1" applyAlignment="1">
      <alignment horizontal="center" vertical="center"/>
    </xf>
    <xf numFmtId="0" fontId="5" fillId="0" borderId="13" xfId="7" applyFont="1" applyFill="1" applyBorder="1" applyAlignment="1">
      <alignment horizontal="distributed" vertical="center" justifyLastLine="1"/>
    </xf>
    <xf numFmtId="0" fontId="5" fillId="0" borderId="21" xfId="7" applyFont="1" applyFill="1" applyBorder="1" applyAlignment="1">
      <alignment horizontal="distributed" vertical="center" justifyLastLine="1"/>
    </xf>
    <xf numFmtId="0" fontId="5" fillId="0" borderId="22" xfId="7" applyFont="1" applyFill="1" applyBorder="1" applyAlignment="1">
      <alignment horizontal="distributed" vertical="center" justifyLastLine="1"/>
    </xf>
    <xf numFmtId="0" fontId="5" fillId="0" borderId="17" xfId="7" applyFont="1" applyFill="1" applyBorder="1" applyAlignment="1">
      <alignment horizontal="distributed" vertical="center" justifyLastLine="1"/>
    </xf>
    <xf numFmtId="0" fontId="5" fillId="0" borderId="16" xfId="7" applyFont="1" applyFill="1" applyBorder="1" applyAlignment="1">
      <alignment horizontal="distributed" vertical="center" justifyLastLine="1"/>
    </xf>
    <xf numFmtId="0" fontId="5" fillId="0" borderId="15" xfId="7" applyFont="1" applyFill="1" applyBorder="1" applyAlignment="1">
      <alignment horizontal="distributed" vertical="center" justifyLastLine="1"/>
    </xf>
    <xf numFmtId="0" fontId="0" fillId="0" borderId="11" xfId="7" applyFont="1" applyFill="1" applyBorder="1" applyAlignment="1">
      <alignment horizontal="center" vertical="center" justifyLastLine="1"/>
    </xf>
    <xf numFmtId="0" fontId="5" fillId="0" borderId="12" xfId="7" applyFont="1" applyFill="1" applyBorder="1" applyAlignment="1">
      <alignment horizontal="center" vertical="center" justifyLastLine="1"/>
    </xf>
    <xf numFmtId="0" fontId="5" fillId="0" borderId="7" xfId="7" applyFont="1" applyFill="1" applyBorder="1" applyAlignment="1">
      <alignment horizontal="center" vertical="center" justifyLastLine="1"/>
    </xf>
    <xf numFmtId="0" fontId="5" fillId="0" borderId="4" xfId="7" applyFont="1" applyFill="1" applyBorder="1" applyAlignment="1">
      <alignment horizontal="center" vertical="center" justifyLastLine="1"/>
    </xf>
    <xf numFmtId="0" fontId="0" fillId="0" borderId="7" xfId="7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left" vertical="center"/>
    </xf>
    <xf numFmtId="0" fontId="0" fillId="0" borderId="30" xfId="7" applyFont="1" applyFill="1" applyBorder="1" applyAlignment="1">
      <alignment horizontal="right" vertical="center" wrapText="1"/>
    </xf>
    <xf numFmtId="0" fontId="5" fillId="0" borderId="30" xfId="7" applyFont="1" applyFill="1" applyBorder="1" applyAlignment="1">
      <alignment horizontal="right" vertical="center" wrapText="1"/>
    </xf>
    <xf numFmtId="0" fontId="5" fillId="0" borderId="27" xfId="7" applyFont="1" applyFill="1" applyBorder="1" applyAlignment="1">
      <alignment horizontal="right" vertical="center" wrapText="1"/>
    </xf>
    <xf numFmtId="0" fontId="0" fillId="0" borderId="26" xfId="7" applyFont="1" applyFill="1" applyBorder="1" applyAlignment="1">
      <alignment horizontal="center" vertical="center" wrapText="1" justifyLastLine="1"/>
    </xf>
    <xf numFmtId="0" fontId="5" fillId="0" borderId="30" xfId="7" applyFont="1" applyFill="1" applyBorder="1" applyAlignment="1">
      <alignment horizontal="center" vertical="center" wrapText="1" justifyLastLine="1"/>
    </xf>
    <xf numFmtId="0" fontId="5" fillId="0" borderId="20" xfId="7" applyFont="1" applyFill="1" applyBorder="1" applyAlignment="1">
      <alignment horizontal="right" vertical="center" wrapText="1"/>
    </xf>
    <xf numFmtId="0" fontId="7" fillId="0" borderId="0" xfId="7" applyFont="1" applyFill="1" applyBorder="1" applyAlignment="1">
      <alignment vertical="center"/>
    </xf>
    <xf numFmtId="0" fontId="5" fillId="0" borderId="0" xfId="7" applyFont="1" applyFill="1" applyAlignment="1">
      <alignment vertical="center"/>
    </xf>
    <xf numFmtId="0" fontId="5" fillId="0" borderId="1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distributed" vertical="center"/>
    </xf>
    <xf numFmtId="0" fontId="7" fillId="0" borderId="1" xfId="7" applyFont="1" applyFill="1" applyBorder="1" applyAlignment="1">
      <alignment horizontal="distributed" vertical="center"/>
    </xf>
    <xf numFmtId="0" fontId="0" fillId="0" borderId="24" xfId="7" applyFont="1" applyFill="1" applyBorder="1" applyAlignment="1">
      <alignment horizontal="center" vertical="center" wrapText="1" justifyLastLine="1"/>
    </xf>
    <xf numFmtId="0" fontId="5" fillId="0" borderId="19" xfId="7" applyFont="1" applyFill="1" applyBorder="1" applyAlignment="1">
      <alignment horizontal="center" vertical="center" wrapText="1" justifyLastLine="1"/>
    </xf>
    <xf numFmtId="0" fontId="0" fillId="0" borderId="29" xfId="7" applyFont="1" applyFill="1" applyBorder="1" applyAlignment="1">
      <alignment horizontal="center" vertical="center" wrapText="1" justifyLastLine="1"/>
    </xf>
    <xf numFmtId="0" fontId="5" fillId="0" borderId="29" xfId="7" applyFont="1" applyFill="1" applyBorder="1" applyAlignment="1">
      <alignment horizontal="center" vertical="center" wrapText="1" justifyLastLine="1"/>
    </xf>
    <xf numFmtId="0" fontId="5" fillId="0" borderId="13" xfId="7" applyFont="1" applyFill="1" applyBorder="1" applyAlignment="1">
      <alignment horizontal="center" vertical="center" wrapText="1" justifyLastLine="1"/>
    </xf>
    <xf numFmtId="0" fontId="5" fillId="0" borderId="20" xfId="7" applyFont="1" applyFill="1" applyBorder="1" applyAlignment="1">
      <alignment horizontal="center" vertical="center" wrapText="1" justifyLastLine="1"/>
    </xf>
    <xf numFmtId="0" fontId="0" fillId="0" borderId="22" xfId="7" applyFont="1" applyFill="1" applyBorder="1" applyAlignment="1">
      <alignment horizontal="center" vertical="center" wrapText="1" justifyLastLine="1"/>
    </xf>
    <xf numFmtId="0" fontId="5" fillId="0" borderId="24" xfId="7" applyFont="1" applyFill="1" applyBorder="1" applyAlignment="1">
      <alignment horizontal="center" vertical="center" wrapText="1" justifyLastLine="1"/>
    </xf>
    <xf numFmtId="0" fontId="11" fillId="0" borderId="0" xfId="7" quotePrefix="1" applyFont="1" applyFill="1" applyAlignment="1">
      <alignment horizontal="center" vertical="center"/>
    </xf>
    <xf numFmtId="0" fontId="7" fillId="0" borderId="11" xfId="7" applyFont="1" applyFill="1" applyBorder="1" applyAlignment="1">
      <alignment vertical="center"/>
    </xf>
    <xf numFmtId="0" fontId="5" fillId="0" borderId="11" xfId="7" applyFont="1" applyFill="1" applyBorder="1" applyAlignment="1">
      <alignment vertical="center"/>
    </xf>
    <xf numFmtId="0" fontId="29" fillId="0" borderId="29" xfId="7" applyFont="1" applyFill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178" fontId="33" fillId="0" borderId="25" xfId="7" applyNumberFormat="1" applyFont="1" applyFill="1" applyBorder="1" applyAlignment="1">
      <alignment horizontal="center" vertical="center"/>
    </xf>
    <xf numFmtId="178" fontId="33" fillId="0" borderId="25" xfId="0" applyNumberFormat="1" applyFont="1" applyBorder="1" applyAlignment="1">
      <alignment horizontal="center" vertical="center"/>
    </xf>
    <xf numFmtId="0" fontId="33" fillId="0" borderId="25" xfId="7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179" fontId="33" fillId="0" borderId="25" xfId="7" applyNumberFormat="1" applyFont="1" applyFill="1" applyBorder="1" applyAlignment="1">
      <alignment horizontal="center" vertical="center"/>
    </xf>
    <xf numFmtId="179" fontId="33" fillId="0" borderId="25" xfId="0" applyNumberFormat="1" applyFont="1" applyBorder="1" applyAlignment="1">
      <alignment horizontal="center" vertical="center"/>
    </xf>
    <xf numFmtId="0" fontId="8" fillId="0" borderId="11" xfId="7" applyFont="1" applyFill="1" applyBorder="1" applyAlignment="1">
      <alignment horizontal="left" vertical="center"/>
    </xf>
    <xf numFmtId="0" fontId="32" fillId="0" borderId="22" xfId="7" applyFont="1" applyFill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9" xfId="0" applyFont="1" applyBorder="1" applyAlignment="1">
      <alignment vertical="center" wrapText="1"/>
    </xf>
    <xf numFmtId="0" fontId="29" fillId="0" borderId="22" xfId="7" applyFont="1" applyFill="1" applyBorder="1" applyAlignment="1">
      <alignment horizontal="center" vertical="center" shrinkToFit="1"/>
    </xf>
    <xf numFmtId="183" fontId="7" fillId="0" borderId="1" xfId="7" applyNumberFormat="1" applyFont="1" applyFill="1" applyBorder="1" applyAlignment="1">
      <alignment horizontal="right" vertical="center"/>
    </xf>
    <xf numFmtId="0" fontId="7" fillId="0" borderId="1" xfId="7" applyFont="1" applyFill="1" applyBorder="1" applyAlignment="1">
      <alignment horizontal="right" vertical="center"/>
    </xf>
    <xf numFmtId="0" fontId="10" fillId="0" borderId="1" xfId="7" applyFont="1" applyFill="1" applyBorder="1" applyAlignment="1">
      <alignment horizontal="distributed" vertical="center" justifyLastLine="1"/>
    </xf>
    <xf numFmtId="0" fontId="10" fillId="0" borderId="3" xfId="7" applyFont="1" applyFill="1" applyBorder="1" applyAlignment="1">
      <alignment horizontal="distributed" vertical="center" justifyLastLine="1"/>
    </xf>
    <xf numFmtId="0" fontId="7" fillId="0" borderId="18" xfId="7" applyFont="1" applyFill="1" applyBorder="1" applyAlignment="1">
      <alignment horizontal="right" vertical="center"/>
    </xf>
    <xf numFmtId="177" fontId="7" fillId="0" borderId="16" xfId="7" applyNumberFormat="1" applyFont="1" applyFill="1" applyBorder="1" applyAlignment="1">
      <alignment horizontal="right" vertical="center"/>
    </xf>
    <xf numFmtId="0" fontId="8" fillId="0" borderId="16" xfId="7" applyFont="1" applyFill="1" applyBorder="1" applyAlignment="1">
      <alignment horizontal="distributed" vertical="center" justifyLastLine="1"/>
    </xf>
    <xf numFmtId="0" fontId="8" fillId="0" borderId="15" xfId="7" applyFont="1" applyFill="1" applyBorder="1" applyAlignment="1">
      <alignment horizontal="distributed" vertical="center" justifyLastLine="1"/>
    </xf>
    <xf numFmtId="177" fontId="7" fillId="0" borderId="17" xfId="7" applyNumberFormat="1" applyFont="1" applyFill="1" applyBorder="1" applyAlignment="1">
      <alignment horizontal="right" vertical="center"/>
    </xf>
    <xf numFmtId="0" fontId="10" fillId="0" borderId="17" xfId="7" applyFont="1" applyFill="1" applyBorder="1" applyAlignment="1">
      <alignment horizontal="distributed" vertical="center"/>
    </xf>
    <xf numFmtId="0" fontId="10" fillId="0" borderId="16" xfId="7" applyFont="1" applyFill="1" applyBorder="1" applyAlignment="1">
      <alignment horizontal="distributed" vertical="center"/>
    </xf>
    <xf numFmtId="0" fontId="10" fillId="0" borderId="15" xfId="7" applyFont="1" applyFill="1" applyBorder="1" applyAlignment="1">
      <alignment horizontal="distributed" vertical="center"/>
    </xf>
    <xf numFmtId="0" fontId="10" fillId="0" borderId="6" xfId="7" applyFont="1" applyFill="1" applyBorder="1" applyAlignment="1">
      <alignment horizontal="distributed" vertical="center"/>
    </xf>
    <xf numFmtId="0" fontId="10" fillId="0" borderId="0" xfId="7" applyFont="1" applyFill="1" applyBorder="1" applyAlignment="1">
      <alignment horizontal="distributed" vertical="center"/>
    </xf>
    <xf numFmtId="0" fontId="10" fillId="0" borderId="2" xfId="7" applyFont="1" applyFill="1" applyBorder="1" applyAlignment="1">
      <alignment horizontal="distributed" vertical="center"/>
    </xf>
    <xf numFmtId="0" fontId="10" fillId="0" borderId="8" xfId="7" applyFont="1" applyFill="1" applyBorder="1" applyAlignment="1">
      <alignment horizontal="distributed" vertical="center"/>
    </xf>
    <xf numFmtId="0" fontId="10" fillId="0" borderId="7" xfId="7" applyFont="1" applyFill="1" applyBorder="1" applyAlignment="1">
      <alignment horizontal="distributed" vertical="center"/>
    </xf>
    <xf numFmtId="0" fontId="10" fillId="0" borderId="4" xfId="7" applyFont="1" applyFill="1" applyBorder="1" applyAlignment="1">
      <alignment horizontal="distributed" vertical="center"/>
    </xf>
    <xf numFmtId="0" fontId="7" fillId="0" borderId="11" xfId="7" applyFont="1" applyFill="1" applyBorder="1" applyAlignment="1">
      <alignment horizontal="distributed" vertical="center" justifyLastLine="1"/>
    </xf>
    <xf numFmtId="0" fontId="7" fillId="0" borderId="12" xfId="7" applyFont="1" applyFill="1" applyBorder="1" applyAlignment="1">
      <alignment horizontal="distributed" vertical="center" justifyLastLine="1"/>
    </xf>
    <xf numFmtId="0" fontId="7" fillId="0" borderId="0" xfId="7" applyFont="1" applyFill="1" applyBorder="1" applyAlignment="1">
      <alignment horizontal="distributed" vertical="center" justifyLastLine="1"/>
    </xf>
    <xf numFmtId="0" fontId="7" fillId="0" borderId="2" xfId="7" applyFont="1" applyFill="1" applyBorder="1" applyAlignment="1">
      <alignment horizontal="distributed" vertical="center" justifyLastLine="1"/>
    </xf>
    <xf numFmtId="0" fontId="7" fillId="0" borderId="7" xfId="7" applyFont="1" applyFill="1" applyBorder="1" applyAlignment="1">
      <alignment horizontal="distributed" vertical="center" justifyLastLine="1"/>
    </xf>
    <xf numFmtId="0" fontId="7" fillId="0" borderId="4" xfId="7" applyFont="1" applyFill="1" applyBorder="1" applyAlignment="1">
      <alignment horizontal="distributed" vertical="center" justifyLastLine="1"/>
    </xf>
    <xf numFmtId="0" fontId="7" fillId="0" borderId="10" xfId="7" applyFont="1" applyFill="1" applyBorder="1" applyAlignment="1">
      <alignment horizontal="distributed" vertical="center" justifyLastLine="1"/>
    </xf>
    <xf numFmtId="0" fontId="7" fillId="0" borderId="6" xfId="7" applyFont="1" applyFill="1" applyBorder="1" applyAlignment="1">
      <alignment horizontal="distributed" vertical="center" justifyLastLine="1"/>
    </xf>
    <xf numFmtId="0" fontId="7" fillId="0" borderId="8" xfId="7" applyFont="1" applyFill="1" applyBorder="1" applyAlignment="1">
      <alignment horizontal="distributed" vertical="center" justifyLastLine="1"/>
    </xf>
    <xf numFmtId="0" fontId="8" fillId="0" borderId="13" xfId="7" applyFont="1" applyFill="1" applyBorder="1" applyAlignment="1">
      <alignment horizontal="distributed" vertical="center" justifyLastLine="1"/>
    </xf>
    <xf numFmtId="0" fontId="8" fillId="0" borderId="21" xfId="7" applyFont="1" applyFill="1" applyBorder="1" applyAlignment="1">
      <alignment horizontal="distributed" vertical="center" justifyLastLine="1"/>
    </xf>
    <xf numFmtId="0" fontId="8" fillId="0" borderId="22" xfId="7" applyFont="1" applyFill="1" applyBorder="1" applyAlignment="1">
      <alignment horizontal="distributed" vertical="center" justifyLastLine="1"/>
    </xf>
    <xf numFmtId="0" fontId="8" fillId="0" borderId="10" xfId="7" applyFont="1" applyFill="1" applyBorder="1" applyAlignment="1">
      <alignment horizontal="distributed" vertical="center" wrapText="1"/>
    </xf>
    <xf numFmtId="0" fontId="8" fillId="0" borderId="11" xfId="7" applyFont="1" applyFill="1" applyBorder="1" applyAlignment="1">
      <alignment horizontal="distributed" vertical="center" wrapText="1"/>
    </xf>
    <xf numFmtId="0" fontId="8" fillId="0" borderId="6" xfId="7" applyFont="1" applyFill="1" applyBorder="1" applyAlignment="1">
      <alignment horizontal="distributed" vertical="center" wrapText="1"/>
    </xf>
    <xf numFmtId="0" fontId="8" fillId="0" borderId="0" xfId="7" applyFont="1" applyFill="1" applyBorder="1" applyAlignment="1">
      <alignment horizontal="distributed" vertical="center" wrapText="1"/>
    </xf>
    <xf numFmtId="0" fontId="8" fillId="0" borderId="8" xfId="7" applyFont="1" applyFill="1" applyBorder="1" applyAlignment="1">
      <alignment horizontal="distributed" vertical="center" wrapText="1"/>
    </xf>
    <xf numFmtId="0" fontId="8" fillId="0" borderId="7" xfId="7" applyFont="1" applyFill="1" applyBorder="1" applyAlignment="1">
      <alignment horizontal="distributed" vertical="center" wrapText="1"/>
    </xf>
    <xf numFmtId="0" fontId="7" fillId="0" borderId="17" xfId="7" applyFont="1" applyFill="1" applyBorder="1" applyAlignment="1">
      <alignment horizontal="distributed" vertical="center" justifyLastLine="1"/>
    </xf>
    <xf numFmtId="0" fontId="7" fillId="0" borderId="16" xfId="7" applyFont="1" applyFill="1" applyBorder="1" applyAlignment="1">
      <alignment horizontal="distributed" vertical="center" justifyLastLine="1"/>
    </xf>
    <xf numFmtId="0" fontId="7" fillId="0" borderId="15" xfId="7" applyFont="1" applyFill="1" applyBorder="1" applyAlignment="1">
      <alignment horizontal="distributed" vertical="center" justifyLastLine="1"/>
    </xf>
    <xf numFmtId="0" fontId="8" fillId="0" borderId="0" xfId="7" applyFont="1" applyFill="1" applyBorder="1" applyAlignment="1">
      <alignment horizontal="distributed" vertical="center"/>
    </xf>
    <xf numFmtId="0" fontId="5" fillId="0" borderId="0" xfId="7" applyFont="1" applyFill="1" applyAlignment="1">
      <alignment horizontal="distributed" vertical="center"/>
    </xf>
    <xf numFmtId="0" fontId="5" fillId="0" borderId="2" xfId="7" applyFont="1" applyFill="1" applyBorder="1" applyAlignment="1">
      <alignment horizontal="distributed" vertical="center"/>
    </xf>
    <xf numFmtId="0" fontId="8" fillId="0" borderId="6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/>
    </xf>
    <xf numFmtId="177" fontId="7" fillId="0" borderId="6" xfId="7" applyNumberFormat="1" applyFont="1" applyFill="1" applyBorder="1" applyAlignment="1">
      <alignment vertical="center"/>
    </xf>
    <xf numFmtId="177" fontId="7" fillId="0" borderId="0" xfId="7" applyNumberFormat="1" applyFont="1" applyFill="1" applyBorder="1" applyAlignment="1">
      <alignment vertical="center"/>
    </xf>
    <xf numFmtId="0" fontId="8" fillId="0" borderId="1" xfId="7" applyFont="1" applyFill="1" applyBorder="1" applyAlignment="1">
      <alignment horizontal="distributed" vertical="center"/>
    </xf>
    <xf numFmtId="0" fontId="5" fillId="0" borderId="1" xfId="7" applyFont="1" applyFill="1" applyBorder="1" applyAlignment="1">
      <alignment horizontal="distributed" vertical="center"/>
    </xf>
    <xf numFmtId="0" fontId="5" fillId="0" borderId="3" xfId="7" applyFont="1" applyFill="1" applyBorder="1" applyAlignment="1">
      <alignment horizontal="distributed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177" fontId="7" fillId="0" borderId="18" xfId="7" applyNumberFormat="1" applyFont="1" applyFill="1" applyBorder="1" applyAlignment="1">
      <alignment vertical="center"/>
    </xf>
    <xf numFmtId="177" fontId="7" fillId="0" borderId="1" xfId="7" applyNumberFormat="1" applyFont="1" applyFill="1" applyBorder="1" applyAlignment="1">
      <alignment vertical="center"/>
    </xf>
    <xf numFmtId="0" fontId="8" fillId="0" borderId="6" xfId="7" applyFont="1" applyFill="1" applyBorder="1" applyAlignment="1">
      <alignment horizontal="distributed" vertical="center"/>
    </xf>
    <xf numFmtId="0" fontId="8" fillId="0" borderId="16" xfId="7" applyFont="1" applyFill="1" applyBorder="1" applyAlignment="1">
      <alignment horizontal="distributed" vertical="center"/>
    </xf>
    <xf numFmtId="0" fontId="5" fillId="0" borderId="16" xfId="7" applyFont="1" applyFill="1" applyBorder="1" applyAlignment="1">
      <alignment horizontal="distributed" vertical="center"/>
    </xf>
    <xf numFmtId="0" fontId="5" fillId="0" borderId="15" xfId="7" applyFont="1" applyFill="1" applyBorder="1" applyAlignment="1">
      <alignment horizontal="distributed" vertical="center"/>
    </xf>
    <xf numFmtId="0" fontId="8" fillId="0" borderId="17" xfId="7" applyFont="1" applyFill="1" applyBorder="1" applyAlignment="1">
      <alignment horizontal="distributed" vertical="center"/>
    </xf>
    <xf numFmtId="177" fontId="7" fillId="0" borderId="17" xfId="7" applyNumberFormat="1" applyFont="1" applyFill="1" applyBorder="1" applyAlignment="1">
      <alignment vertical="center"/>
    </xf>
    <xf numFmtId="177" fontId="7" fillId="0" borderId="16" xfId="7" applyNumberFormat="1" applyFont="1" applyFill="1" applyBorder="1" applyAlignment="1">
      <alignment vertical="center"/>
    </xf>
    <xf numFmtId="0" fontId="8" fillId="0" borderId="11" xfId="7" applyFont="1" applyFill="1" applyBorder="1" applyAlignment="1">
      <alignment horizontal="distributed" vertical="center" justifyLastLine="1"/>
    </xf>
    <xf numFmtId="0" fontId="8" fillId="0" borderId="12" xfId="7" applyFont="1" applyFill="1" applyBorder="1" applyAlignment="1">
      <alignment horizontal="distributed" vertical="center" justifyLastLine="1"/>
    </xf>
    <xf numFmtId="0" fontId="8" fillId="0" borderId="7" xfId="7" applyFont="1" applyFill="1" applyBorder="1" applyAlignment="1">
      <alignment horizontal="distributed" vertical="center" justifyLastLine="1"/>
    </xf>
    <xf numFmtId="0" fontId="8" fillId="0" borderId="4" xfId="7" applyFont="1" applyFill="1" applyBorder="1" applyAlignment="1">
      <alignment horizontal="distributed" vertical="center" justifyLastLine="1"/>
    </xf>
    <xf numFmtId="0" fontId="8" fillId="0" borderId="10" xfId="7" applyFont="1" applyFill="1" applyBorder="1" applyAlignment="1">
      <alignment horizontal="distributed" vertical="center" justifyLastLine="1"/>
    </xf>
    <xf numFmtId="0" fontId="8" fillId="0" borderId="8" xfId="7" applyFont="1" applyFill="1" applyBorder="1" applyAlignment="1">
      <alignment horizontal="distributed" vertical="center" justifyLastLine="1"/>
    </xf>
    <xf numFmtId="0" fontId="8" fillId="0" borderId="10" xfId="7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3" xfId="7" applyFont="1" applyFill="1" applyBorder="1" applyAlignment="1">
      <alignment horizontal="center" vertical="center"/>
    </xf>
    <xf numFmtId="0" fontId="7" fillId="0" borderId="0" xfId="7" applyFont="1" applyFill="1" applyAlignment="1">
      <alignment horizontal="center" vertical="center"/>
    </xf>
    <xf numFmtId="0" fontId="5" fillId="0" borderId="11" xfId="7" applyFont="1" applyFill="1" applyBorder="1" applyAlignment="1">
      <alignment horizontal="distributed" vertical="center" justifyLastLine="1"/>
    </xf>
    <xf numFmtId="0" fontId="5" fillId="0" borderId="12" xfId="7" applyFont="1" applyFill="1" applyBorder="1" applyAlignment="1">
      <alignment horizontal="distributed" vertical="center" justifyLastLine="1"/>
    </xf>
    <xf numFmtId="0" fontId="5" fillId="0" borderId="0" xfId="7" applyFont="1" applyFill="1" applyAlignment="1">
      <alignment horizontal="distributed" vertical="center" justifyLastLine="1"/>
    </xf>
    <xf numFmtId="0" fontId="5" fillId="0" borderId="2" xfId="7" applyFont="1" applyFill="1" applyBorder="1" applyAlignment="1">
      <alignment horizontal="distributed" vertical="center" justifyLastLine="1"/>
    </xf>
    <xf numFmtId="0" fontId="5" fillId="0" borderId="7" xfId="7" applyFont="1" applyFill="1" applyBorder="1" applyAlignment="1">
      <alignment horizontal="distributed" vertical="center" justifyLastLine="1"/>
    </xf>
    <xf numFmtId="0" fontId="5" fillId="0" borderId="4" xfId="7" applyFont="1" applyFill="1" applyBorder="1" applyAlignment="1">
      <alignment horizontal="distributed" vertical="center" justifyLastLine="1"/>
    </xf>
    <xf numFmtId="0" fontId="5" fillId="0" borderId="10" xfId="7" applyFont="1" applyFill="1" applyBorder="1" applyAlignment="1">
      <alignment horizontal="distributed" vertical="center" justifyLastLine="1"/>
    </xf>
    <xf numFmtId="0" fontId="5" fillId="0" borderId="6" xfId="7" applyFont="1" applyFill="1" applyBorder="1" applyAlignment="1">
      <alignment horizontal="distributed" vertical="center" justifyLastLine="1"/>
    </xf>
    <xf numFmtId="0" fontId="5" fillId="0" borderId="0" xfId="7" applyFont="1" applyFill="1" applyBorder="1" applyAlignment="1">
      <alignment horizontal="distributed" vertical="center" justifyLastLine="1"/>
    </xf>
    <xf numFmtId="179" fontId="33" fillId="0" borderId="0" xfId="3" applyNumberFormat="1" applyFont="1" applyFill="1" applyBorder="1" applyAlignment="1">
      <alignment horizontal="right" vertical="center"/>
    </xf>
    <xf numFmtId="49" fontId="0" fillId="0" borderId="1" xfId="7" applyNumberFormat="1" applyFont="1" applyFill="1" applyBorder="1" applyAlignment="1">
      <alignment horizontal="right" vertical="center"/>
    </xf>
    <xf numFmtId="0" fontId="30" fillId="0" borderId="16" xfId="7" applyFont="1" applyFill="1" applyBorder="1" applyAlignment="1">
      <alignment horizontal="distributed" vertical="center"/>
    </xf>
    <xf numFmtId="179" fontId="34" fillId="0" borderId="16" xfId="3" applyNumberFormat="1" applyFont="1" applyFill="1" applyBorder="1" applyAlignment="1">
      <alignment horizontal="right" vertical="center"/>
    </xf>
    <xf numFmtId="0" fontId="7" fillId="0" borderId="20" xfId="7" applyFont="1" applyFill="1" applyBorder="1" applyAlignment="1">
      <alignment horizontal="distributed" vertical="center" justifyLastLine="1"/>
    </xf>
    <xf numFmtId="0" fontId="7" fillId="0" borderId="23" xfId="7" applyFont="1" applyFill="1" applyBorder="1" applyAlignment="1">
      <alignment horizontal="distributed" vertical="center" justifyLastLine="1"/>
    </xf>
    <xf numFmtId="0" fontId="7" fillId="0" borderId="24" xfId="7" applyFont="1" applyFill="1" applyBorder="1" applyAlignment="1">
      <alignment horizontal="distributed" vertical="center" justifyLastLine="1"/>
    </xf>
    <xf numFmtId="0" fontId="7" fillId="0" borderId="0" xfId="7" applyFont="1" applyFill="1" applyBorder="1" applyAlignment="1">
      <alignment horizontal="right" vertical="center"/>
    </xf>
    <xf numFmtId="0" fontId="7" fillId="0" borderId="2" xfId="7" applyFont="1" applyFill="1" applyBorder="1" applyAlignment="1">
      <alignment horizontal="right" vertical="center"/>
    </xf>
    <xf numFmtId="179" fontId="5" fillId="0" borderId="1" xfId="3" applyNumberFormat="1" applyFont="1" applyFill="1" applyBorder="1" applyAlignment="1">
      <alignment horizontal="right" vertical="center"/>
    </xf>
    <xf numFmtId="0" fontId="7" fillId="0" borderId="11" xfId="7" applyFont="1" applyFill="1" applyBorder="1" applyAlignment="1">
      <alignment horizontal="left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13" xfId="7" applyFont="1" applyFill="1" applyBorder="1" applyAlignment="1">
      <alignment horizontal="distributed" vertical="center" justifyLastLine="1"/>
    </xf>
    <xf numFmtId="0" fontId="7" fillId="0" borderId="21" xfId="7" applyFont="1" applyFill="1" applyBorder="1" applyAlignment="1">
      <alignment horizontal="distributed" vertical="center" justifyLastLine="1"/>
    </xf>
    <xf numFmtId="0" fontId="7" fillId="0" borderId="22" xfId="7" applyFont="1" applyFill="1" applyBorder="1" applyAlignment="1">
      <alignment horizontal="distributed" vertical="center" justifyLastLine="1"/>
    </xf>
    <xf numFmtId="177" fontId="7" fillId="0" borderId="0" xfId="4" applyNumberFormat="1" applyFont="1" applyFill="1" applyBorder="1" applyAlignment="1">
      <alignment horizontal="right" vertical="center"/>
    </xf>
    <xf numFmtId="177" fontId="7" fillId="0" borderId="6" xfId="4" applyNumberFormat="1" applyFont="1" applyFill="1" applyBorder="1" applyAlignment="1">
      <alignment horizontal="right" vertical="center"/>
    </xf>
    <xf numFmtId="0" fontId="7" fillId="0" borderId="0" xfId="7" applyFont="1" applyFill="1" applyBorder="1" applyAlignment="1">
      <alignment horizontal="right" vertical="center" justifyLastLine="1"/>
    </xf>
    <xf numFmtId="0" fontId="7" fillId="0" borderId="2" xfId="7" applyFont="1" applyFill="1" applyBorder="1" applyAlignment="1">
      <alignment horizontal="right" vertical="center" justifyLastLine="1"/>
    </xf>
    <xf numFmtId="0" fontId="14" fillId="0" borderId="0" xfId="7" applyFont="1" applyFill="1" applyBorder="1" applyAlignment="1">
      <alignment horizontal="right" vertical="center"/>
    </xf>
    <xf numFmtId="0" fontId="14" fillId="0" borderId="2" xfId="7" applyFont="1" applyFill="1" applyBorder="1" applyAlignment="1">
      <alignment horizontal="right" vertical="center"/>
    </xf>
    <xf numFmtId="0" fontId="14" fillId="0" borderId="0" xfId="7" applyFont="1" applyFill="1" applyBorder="1" applyAlignment="1">
      <alignment horizontal="right" vertical="center" justifyLastLine="1"/>
    </xf>
    <xf numFmtId="0" fontId="14" fillId="0" borderId="2" xfId="7" applyFont="1" applyFill="1" applyBorder="1" applyAlignment="1">
      <alignment horizontal="right" vertical="center" justifyLastLine="1"/>
    </xf>
    <xf numFmtId="177" fontId="14" fillId="0" borderId="6" xfId="4" applyNumberFormat="1" applyFont="1" applyFill="1" applyBorder="1" applyAlignment="1">
      <alignment horizontal="right" vertical="center"/>
    </xf>
    <xf numFmtId="177" fontId="14" fillId="0" borderId="0" xfId="4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23" fillId="0" borderId="0" xfId="4" applyNumberFormat="1" applyFont="1" applyFill="1" applyBorder="1" applyAlignment="1">
      <alignment horizontal="right" vertical="center"/>
    </xf>
    <xf numFmtId="177" fontId="14" fillId="0" borderId="18" xfId="4" applyNumberFormat="1" applyFont="1" applyFill="1" applyBorder="1" applyAlignment="1">
      <alignment horizontal="right" vertical="center"/>
    </xf>
    <xf numFmtId="177" fontId="14" fillId="0" borderId="1" xfId="4" applyNumberFormat="1" applyFont="1" applyFill="1" applyBorder="1" applyAlignment="1">
      <alignment horizontal="right" vertical="center"/>
    </xf>
    <xf numFmtId="177" fontId="23" fillId="0" borderId="1" xfId="4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0" xfId="7" applyFont="1" applyFill="1" applyAlignment="1">
      <alignment horizontal="distributed" vertical="center"/>
    </xf>
    <xf numFmtId="0" fontId="7" fillId="0" borderId="2" xfId="7" applyFont="1" applyFill="1" applyBorder="1" applyAlignment="1">
      <alignment horizontal="distributed" vertical="center"/>
    </xf>
    <xf numFmtId="0" fontId="8" fillId="0" borderId="0" xfId="7" applyFont="1" applyFill="1" applyBorder="1" applyAlignment="1">
      <alignment horizontal="left" vertical="center"/>
    </xf>
    <xf numFmtId="0" fontId="7" fillId="0" borderId="2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distributed" vertical="center"/>
    </xf>
    <xf numFmtId="0" fontId="7" fillId="0" borderId="15" xfId="7" applyFont="1" applyFill="1" applyBorder="1" applyAlignment="1">
      <alignment horizontal="distributed" vertical="center"/>
    </xf>
    <xf numFmtId="0" fontId="12" fillId="0" borderId="0" xfId="7" applyFont="1" applyFill="1" applyAlignment="1">
      <alignment horizontal="center" vertical="center"/>
    </xf>
    <xf numFmtId="0" fontId="0" fillId="0" borderId="13" xfId="7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0" fontId="29" fillId="0" borderId="0" xfId="8" applyFont="1" applyFill="1" applyAlignment="1">
      <alignment horizontal="left" vertical="center"/>
    </xf>
    <xf numFmtId="0" fontId="26" fillId="0" borderId="0" xfId="8" applyFont="1" applyFill="1" applyAlignment="1">
      <alignment horizontal="right" vertical="center"/>
    </xf>
    <xf numFmtId="0" fontId="26" fillId="0" borderId="0" xfId="8" applyFont="1" applyFill="1" applyAlignment="1">
      <alignment horizontal="left" vertical="center"/>
    </xf>
    <xf numFmtId="0" fontId="28" fillId="0" borderId="1" xfId="8" applyFont="1" applyFill="1" applyBorder="1" applyAlignment="1">
      <alignment horizontal="right" vertical="center"/>
    </xf>
    <xf numFmtId="0" fontId="28" fillId="0" borderId="1" xfId="8" applyFont="1" applyFill="1" applyBorder="1" applyAlignment="1">
      <alignment horizontal="left" vertical="center"/>
    </xf>
    <xf numFmtId="49" fontId="28" fillId="0" borderId="1" xfId="8" applyNumberFormat="1" applyFont="1" applyFill="1" applyBorder="1" applyAlignment="1">
      <alignment horizontal="right" vertical="center"/>
    </xf>
    <xf numFmtId="0" fontId="28" fillId="0" borderId="29" xfId="8" applyFont="1" applyFill="1" applyBorder="1" applyAlignment="1">
      <alignment horizontal="distributed" vertical="center" indent="3"/>
    </xf>
    <xf numFmtId="0" fontId="28" fillId="0" borderId="13" xfId="8" applyFont="1" applyFill="1" applyBorder="1" applyAlignment="1">
      <alignment horizontal="distributed" vertical="center" indent="3"/>
    </xf>
    <xf numFmtId="0" fontId="8" fillId="0" borderId="0" xfId="7" applyFont="1" applyFill="1" applyAlignment="1">
      <alignment horizontal="left" vertical="center"/>
    </xf>
    <xf numFmtId="0" fontId="8" fillId="0" borderId="0" xfId="7" applyFont="1" applyFill="1"/>
    <xf numFmtId="0" fontId="7" fillId="0" borderId="13" xfId="7" applyFont="1" applyFill="1" applyBorder="1" applyAlignment="1">
      <alignment horizontal="center" vertical="center"/>
    </xf>
    <xf numFmtId="0" fontId="7" fillId="0" borderId="21" xfId="7" applyFont="1" applyFill="1" applyBorder="1" applyAlignment="1">
      <alignment horizontal="center" vertical="center"/>
    </xf>
    <xf numFmtId="0" fontId="7" fillId="0" borderId="22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distributed" vertical="center" justifyLastLine="1"/>
    </xf>
    <xf numFmtId="0" fontId="7" fillId="0" borderId="5" xfId="7" applyFont="1" applyFill="1" applyBorder="1" applyAlignment="1">
      <alignment horizontal="distributed" vertical="center" justifyLastLine="1"/>
    </xf>
    <xf numFmtId="0" fontId="8" fillId="0" borderId="0" xfId="7" applyFont="1" applyFill="1" applyBorder="1" applyAlignment="1">
      <alignment vertical="center"/>
    </xf>
    <xf numFmtId="0" fontId="7" fillId="0" borderId="19" xfId="7" applyFont="1" applyFill="1" applyBorder="1" applyAlignment="1">
      <alignment horizontal="center" vertical="center"/>
    </xf>
    <xf numFmtId="0" fontId="8" fillId="0" borderId="0" xfId="7" applyFont="1" applyFill="1" applyAlignment="1">
      <alignment horizontal="left"/>
    </xf>
  </cellXfs>
  <cellStyles count="9">
    <cellStyle name="標準" xfId="0" builtinId="0"/>
    <cellStyle name="標準 2" xfId="5"/>
    <cellStyle name="標準 2 2" xfId="7"/>
    <cellStyle name="標準 3" xfId="6"/>
    <cellStyle name="標準 3 2" xfId="8"/>
    <cellStyle name="標準_Ⅰ　土地・気象【グラフ】" xfId="1"/>
    <cellStyle name="標準_各項目表紙" xfId="2"/>
    <cellStyle name="標準_都市整備部" xfId="3"/>
    <cellStyle name="標準_農業委員会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15217957178953"/>
          <c:y val="7.2456486738140438E-2"/>
          <c:w val="0.57584312315454866"/>
          <c:h val="0.8638529121954479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A83-4211-BDD9-D103C80D1D94}"/>
              </c:ext>
            </c:extLst>
          </c:dPt>
          <c:dPt>
            <c:idx val="1"/>
            <c:bubble3D val="0"/>
            <c:spPr>
              <a:pattFill prst="nar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A83-4211-BDD9-D103C80D1D94}"/>
              </c:ext>
            </c:extLst>
          </c:dPt>
          <c:dPt>
            <c:idx val="2"/>
            <c:bubble3D val="0"/>
            <c:spPr>
              <a:pattFill prst="dk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A83-4211-BDD9-D103C80D1D94}"/>
              </c:ext>
            </c:extLst>
          </c:dPt>
          <c:dPt>
            <c:idx val="3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A83-4211-BDD9-D103C80D1D94}"/>
              </c:ext>
            </c:extLst>
          </c:dPt>
          <c:dPt>
            <c:idx val="4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A83-4211-BDD9-D103C80D1D94}"/>
              </c:ext>
            </c:extLst>
          </c:dPt>
          <c:dPt>
            <c:idx val="5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A83-4211-BDD9-D103C80D1D94}"/>
              </c:ext>
            </c:extLst>
          </c:dPt>
          <c:dPt>
            <c:idx val="6"/>
            <c:bubble3D val="0"/>
            <c:spPr>
              <a:pattFill prst="lgCheck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A83-4211-BDD9-D103C80D1D94}"/>
              </c:ext>
            </c:extLst>
          </c:dPt>
          <c:dPt>
            <c:idx val="7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A83-4211-BDD9-D103C80D1D94}"/>
              </c:ext>
            </c:extLst>
          </c:dPt>
          <c:dPt>
            <c:idx val="8"/>
            <c:bubble3D val="0"/>
            <c:spPr>
              <a:pattFill prst="pct8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A83-4211-BDD9-D103C80D1D94}"/>
              </c:ext>
            </c:extLst>
          </c:dPt>
          <c:dPt>
            <c:idx val="9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A83-4211-BDD9-D103C80D1D94}"/>
              </c:ext>
            </c:extLst>
          </c:dPt>
          <c:dPt>
            <c:idx val="1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A83-4211-BDD9-D103C80D1D94}"/>
              </c:ext>
            </c:extLst>
          </c:dPt>
          <c:cat>
            <c:strRef>
              <c:f>グラフ１!$Y$8:$Y$18</c:f>
              <c:strCache>
                <c:ptCount val="11"/>
                <c:pt idx="0">
                  <c:v>第一種低層住居専用</c:v>
                </c:pt>
                <c:pt idx="1">
                  <c:v>第一種中高層住居</c:v>
                </c:pt>
                <c:pt idx="2">
                  <c:v>第二種中高層住居</c:v>
                </c:pt>
                <c:pt idx="3">
                  <c:v>第一種住居</c:v>
                </c:pt>
                <c:pt idx="4">
                  <c:v>第二種住居</c:v>
                </c:pt>
                <c:pt idx="5">
                  <c:v>準住居</c:v>
                </c:pt>
                <c:pt idx="6">
                  <c:v>近隣</c:v>
                </c:pt>
                <c:pt idx="7">
                  <c:v>商業</c:v>
                </c:pt>
                <c:pt idx="8">
                  <c:v>準工業</c:v>
                </c:pt>
                <c:pt idx="9">
                  <c:v>工業</c:v>
                </c:pt>
                <c:pt idx="10">
                  <c:v>工業専用</c:v>
                </c:pt>
              </c:strCache>
            </c:strRef>
          </c:cat>
          <c:val>
            <c:numRef>
              <c:f>グラフ１!$Z$8:$Z$18</c:f>
              <c:numCache>
                <c:formatCode>General</c:formatCode>
                <c:ptCount val="11"/>
                <c:pt idx="0">
                  <c:v>4.2</c:v>
                </c:pt>
                <c:pt idx="1">
                  <c:v>18.5</c:v>
                </c:pt>
                <c:pt idx="2">
                  <c:v>1.2</c:v>
                </c:pt>
                <c:pt idx="3">
                  <c:v>29.9</c:v>
                </c:pt>
                <c:pt idx="4">
                  <c:v>4.2</c:v>
                </c:pt>
                <c:pt idx="5">
                  <c:v>1.8</c:v>
                </c:pt>
                <c:pt idx="6">
                  <c:v>6.6</c:v>
                </c:pt>
                <c:pt idx="7">
                  <c:v>5.6</c:v>
                </c:pt>
                <c:pt idx="8">
                  <c:v>20.5</c:v>
                </c:pt>
                <c:pt idx="9">
                  <c:v>7.2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83-4211-BDD9-D103C80D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3370828789367"/>
          <c:y val="3.1538457271708439E-2"/>
          <c:w val="0.58507090928487415"/>
          <c:h val="0.9241969254467996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8D-426F-B707-25F4EFDFB4A8}"/>
              </c:ext>
            </c:extLst>
          </c:dPt>
          <c:dPt>
            <c:idx val="1"/>
            <c:bubble3D val="0"/>
            <c:spPr>
              <a:pattFill prst="dk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8D-426F-B707-25F4EFDFB4A8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8D-426F-B707-25F4EFDFB4A8}"/>
              </c:ext>
            </c:extLst>
          </c:dPt>
          <c:dPt>
            <c:idx val="3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8D-426F-B707-25F4EFDFB4A8}"/>
              </c:ext>
            </c:extLst>
          </c:dPt>
          <c:dPt>
            <c:idx val="4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8D-426F-B707-25F4EFDFB4A8}"/>
              </c:ext>
            </c:extLst>
          </c:dPt>
          <c:cat>
            <c:strRef>
              <c:f>グラフ１!$Y$48:$Y$52</c:f>
              <c:strCache>
                <c:ptCount val="5"/>
                <c:pt idx="0">
                  <c:v>市街地</c:v>
                </c:pt>
                <c:pt idx="1">
                  <c:v>普通緑地</c:v>
                </c:pt>
                <c:pt idx="2">
                  <c:v>農地</c:v>
                </c:pt>
                <c:pt idx="3">
                  <c:v>山林</c:v>
                </c:pt>
                <c:pt idx="4">
                  <c:v>その他</c:v>
                </c:pt>
              </c:strCache>
            </c:strRef>
          </c:cat>
          <c:val>
            <c:numRef>
              <c:f>グラフ１!$Z$48:$Z$52</c:f>
              <c:numCache>
                <c:formatCode>0.0_ </c:formatCode>
                <c:ptCount val="5"/>
                <c:pt idx="0">
                  <c:v>4152.3999999999996</c:v>
                </c:pt>
                <c:pt idx="1">
                  <c:v>425.3</c:v>
                </c:pt>
                <c:pt idx="2">
                  <c:v>183.5</c:v>
                </c:pt>
                <c:pt idx="3">
                  <c:v>1028.5999999999999</c:v>
                </c:pt>
                <c:pt idx="4">
                  <c:v>388.2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8D-426F-B707-25F4EFDFB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19050</xdr:rowOff>
    </xdr:from>
    <xdr:to>
      <xdr:col>30</xdr:col>
      <xdr:colOff>95250</xdr:colOff>
      <xdr:row>22</xdr:row>
      <xdr:rowOff>161925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5250" y="1905000"/>
          <a:ext cx="4857750" cy="2028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9</xdr:row>
      <xdr:rowOff>85726</xdr:rowOff>
    </xdr:from>
    <xdr:to>
      <xdr:col>23</xdr:col>
      <xdr:colOff>257175</xdr:colOff>
      <xdr:row>31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121060</xdr:colOff>
      <xdr:row>14</xdr:row>
      <xdr:rowOff>136294</xdr:rowOff>
    </xdr:from>
    <xdr:ext cx="669515" cy="463782"/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731035" y="2536594"/>
          <a:ext cx="669515" cy="463782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第一種中高層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住居専用地域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18.5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oneCellAnchor>
    <xdr:from>
      <xdr:col>13</xdr:col>
      <xdr:colOff>128728</xdr:colOff>
      <xdr:row>26</xdr:row>
      <xdr:rowOff>27188</xdr:rowOff>
    </xdr:from>
    <xdr:ext cx="809118" cy="303673"/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469805" y="4408688"/>
          <a:ext cx="809118" cy="303673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第一種住居地域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29.9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oneCellAnchor>
    <xdr:from>
      <xdr:col>21</xdr:col>
      <xdr:colOff>35902</xdr:colOff>
      <xdr:row>18</xdr:row>
      <xdr:rowOff>137839</xdr:rowOff>
    </xdr:from>
    <xdr:ext cx="710964" cy="487056"/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5428517" y="3171185"/>
          <a:ext cx="710964" cy="487056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第二種中高層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住居専用地域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twoCellAnchor>
    <xdr:from>
      <xdr:col>19</xdr:col>
      <xdr:colOff>19050</xdr:colOff>
      <xdr:row>23</xdr:row>
      <xdr:rowOff>66675</xdr:rowOff>
    </xdr:from>
    <xdr:to>
      <xdr:col>20</xdr:col>
      <xdr:colOff>104775</xdr:colOff>
      <xdr:row>23</xdr:row>
      <xdr:rowOff>66675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914900" y="2809875"/>
          <a:ext cx="342900" cy="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9525</xdr:colOff>
      <xdr:row>23</xdr:row>
      <xdr:rowOff>76200</xdr:rowOff>
    </xdr:from>
    <xdr:to>
      <xdr:col>20</xdr:col>
      <xdr:colOff>85725</xdr:colOff>
      <xdr:row>23</xdr:row>
      <xdr:rowOff>76200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905375" y="2819400"/>
          <a:ext cx="333375" cy="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19050</xdr:colOff>
      <xdr:row>23</xdr:row>
      <xdr:rowOff>95250</xdr:rowOff>
    </xdr:from>
    <xdr:to>
      <xdr:col>20</xdr:col>
      <xdr:colOff>85725</xdr:colOff>
      <xdr:row>23</xdr:row>
      <xdr:rowOff>95250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14900" y="2838450"/>
          <a:ext cx="323850" cy="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247650</xdr:colOff>
      <xdr:row>12</xdr:row>
      <xdr:rowOff>152400</xdr:rowOff>
    </xdr:from>
    <xdr:to>
      <xdr:col>12</xdr:col>
      <xdr:colOff>247650</xdr:colOff>
      <xdr:row>13</xdr:row>
      <xdr:rowOff>152400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343275" y="1009650"/>
          <a:ext cx="0" cy="171450"/>
        </a:xfrm>
        <a:prstGeom prst="line">
          <a:avLst/>
        </a:prstGeom>
        <a:noFill/>
        <a:ln w="0">
          <a:noFill/>
          <a:round/>
          <a:headEnd/>
          <a:tailEnd/>
        </a:ln>
        <a:effectLst/>
      </xdr:spPr>
    </xdr:sp>
    <xdr:clientData/>
  </xdr:twoCellAnchor>
  <xdr:oneCellAnchor>
    <xdr:from>
      <xdr:col>14</xdr:col>
      <xdr:colOff>99219</xdr:colOff>
      <xdr:row>9</xdr:row>
      <xdr:rowOff>50568</xdr:rowOff>
    </xdr:from>
    <xdr:ext cx="1306512" cy="337015"/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3709194" y="1593618"/>
          <a:ext cx="1306512" cy="33701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第一種低層住居専用地域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oneCellAnchor>
    <xdr:from>
      <xdr:col>5</xdr:col>
      <xdr:colOff>227806</xdr:colOff>
      <xdr:row>8</xdr:row>
      <xdr:rowOff>170780</xdr:rowOff>
    </xdr:from>
    <xdr:ext cx="729430" cy="337015"/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1513681" y="1542380"/>
          <a:ext cx="72943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工業専用地域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0.3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twoCellAnchor>
    <xdr:from>
      <xdr:col>0</xdr:col>
      <xdr:colOff>0</xdr:colOff>
      <xdr:row>24</xdr:row>
      <xdr:rowOff>21120</xdr:rowOff>
    </xdr:from>
    <xdr:to>
      <xdr:col>3</xdr:col>
      <xdr:colOff>256760</xdr:colOff>
      <xdr:row>25</xdr:row>
      <xdr:rowOff>137905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0" y="4195555"/>
          <a:ext cx="1027043" cy="29072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商業地域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5.6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0</xdr:col>
      <xdr:colOff>0</xdr:colOff>
      <xdr:row>26</xdr:row>
      <xdr:rowOff>191329</xdr:rowOff>
    </xdr:from>
    <xdr:to>
      <xdr:col>5</xdr:col>
      <xdr:colOff>17808</xdr:colOff>
      <xdr:row>27</xdr:row>
      <xdr:rowOff>241439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0" y="4713633"/>
          <a:ext cx="1301612" cy="315154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近隣商業地域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0</xdr:col>
      <xdr:colOff>160108</xdr:colOff>
      <xdr:row>28</xdr:row>
      <xdr:rowOff>100155</xdr:rowOff>
    </xdr:from>
    <xdr:to>
      <xdr:col>5</xdr:col>
      <xdr:colOff>91777</xdr:colOff>
      <xdr:row>30</xdr:row>
      <xdr:rowOff>60398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 flipV="1">
          <a:off x="160108" y="5152546"/>
          <a:ext cx="1215473" cy="308113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準住居地域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1</xdr:col>
      <xdr:colOff>178312</xdr:colOff>
      <xdr:row>30</xdr:row>
      <xdr:rowOff>130570</xdr:rowOff>
    </xdr:from>
    <xdr:to>
      <xdr:col>7</xdr:col>
      <xdr:colOff>45908</xdr:colOff>
      <xdr:row>32</xdr:row>
      <xdr:rowOff>98150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435073" y="5530831"/>
          <a:ext cx="1416444" cy="315449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第二種住居地域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oneCellAnchor>
    <xdr:from>
      <xdr:col>10</xdr:col>
      <xdr:colOff>83596</xdr:colOff>
      <xdr:row>19</xdr:row>
      <xdr:rowOff>70525</xdr:rowOff>
    </xdr:from>
    <xdr:ext cx="824841" cy="637290"/>
    <xdr:sp macro="" textlink="">
      <xdr:nvSpPr>
        <xdr:cNvPr id="16" name="Rectangle 17"/>
        <xdr:cNvSpPr>
          <a:spLocks noChangeArrowheads="1"/>
        </xdr:cNvSpPr>
      </xdr:nvSpPr>
      <xdr:spPr bwMode="auto">
        <a:xfrm>
          <a:off x="2655346" y="3272390"/>
          <a:ext cx="824841" cy="63729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市街化区域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4,981 ha</a:t>
          </a:r>
        </a:p>
      </xdr:txBody>
    </xdr:sp>
    <xdr:clientData/>
  </xdr:oneCellAnchor>
  <xdr:oneCellAnchor>
    <xdr:from>
      <xdr:col>6</xdr:col>
      <xdr:colOff>140668</xdr:colOff>
      <xdr:row>16</xdr:row>
      <xdr:rowOff>117243</xdr:rowOff>
    </xdr:from>
    <xdr:ext cx="614014" cy="337015"/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1693243" y="2860443"/>
          <a:ext cx="614014" cy="33701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準工業地域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20.5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oneCellAnchor>
    <xdr:from>
      <xdr:col>10</xdr:col>
      <xdr:colOff>13645</xdr:colOff>
      <xdr:row>12</xdr:row>
      <xdr:rowOff>40321</xdr:rowOff>
    </xdr:from>
    <xdr:ext cx="447302" cy="303673"/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2589536" y="2127538"/>
          <a:ext cx="447302" cy="303673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工業地域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7.2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twoCellAnchor>
    <xdr:from>
      <xdr:col>18</xdr:col>
      <xdr:colOff>227867</xdr:colOff>
      <xdr:row>20</xdr:row>
      <xdr:rowOff>37366</xdr:rowOff>
    </xdr:from>
    <xdr:to>
      <xdr:col>20</xdr:col>
      <xdr:colOff>170717</xdr:colOff>
      <xdr:row>20</xdr:row>
      <xdr:rowOff>37366</xdr:rowOff>
    </xdr:to>
    <xdr:sp macro="" textlink="">
      <xdr:nvSpPr>
        <xdr:cNvPr id="24" name="Line 25"/>
        <xdr:cNvSpPr>
          <a:spLocks noChangeShapeType="1"/>
        </xdr:cNvSpPr>
      </xdr:nvSpPr>
      <xdr:spPr bwMode="auto">
        <a:xfrm flipH="1">
          <a:off x="4851155" y="3407751"/>
          <a:ext cx="4557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152399</xdr:colOff>
      <xdr:row>27</xdr:row>
      <xdr:rowOff>103118</xdr:rowOff>
    </xdr:from>
    <xdr:to>
      <xdr:col>6</xdr:col>
      <xdr:colOff>243922</xdr:colOff>
      <xdr:row>27</xdr:row>
      <xdr:rowOff>104775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1438274" y="4827518"/>
          <a:ext cx="358223" cy="16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231622</xdr:colOff>
      <xdr:row>28</xdr:row>
      <xdr:rowOff>141513</xdr:rowOff>
    </xdr:from>
    <xdr:to>
      <xdr:col>8</xdr:col>
      <xdr:colOff>114300</xdr:colOff>
      <xdr:row>29</xdr:row>
      <xdr:rowOff>81218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1777393" y="5203370"/>
          <a:ext cx="394307" cy="11387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141515</xdr:colOff>
      <xdr:row>29</xdr:row>
      <xdr:rowOff>112405</xdr:rowOff>
    </xdr:from>
    <xdr:to>
      <xdr:col>9</xdr:col>
      <xdr:colOff>144118</xdr:colOff>
      <xdr:row>31</xdr:row>
      <xdr:rowOff>119743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2454729" y="5348434"/>
          <a:ext cx="2603" cy="355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74544</xdr:colOff>
      <xdr:row>24</xdr:row>
      <xdr:rowOff>152813</xdr:rowOff>
    </xdr:from>
    <xdr:to>
      <xdr:col>5</xdr:col>
      <xdr:colOff>140805</xdr:colOff>
      <xdr:row>25</xdr:row>
      <xdr:rowOff>8282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1101587" y="4327248"/>
          <a:ext cx="323022" cy="294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159664</xdr:colOff>
      <xdr:row>29</xdr:row>
      <xdr:rowOff>79035</xdr:rowOff>
    </xdr:from>
    <xdr:to>
      <xdr:col>6</xdr:col>
      <xdr:colOff>244975</xdr:colOff>
      <xdr:row>29</xdr:row>
      <xdr:rowOff>79035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H="1">
          <a:off x="1443468" y="5305361"/>
          <a:ext cx="3503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73240</xdr:colOff>
      <xdr:row>31</xdr:row>
      <xdr:rowOff>116014</xdr:rowOff>
    </xdr:from>
    <xdr:to>
      <xdr:col>9</xdr:col>
      <xdr:colOff>152399</xdr:colOff>
      <xdr:row>31</xdr:row>
      <xdr:rowOff>119743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H="1" flipV="1">
          <a:off x="1874826" y="5700385"/>
          <a:ext cx="590787" cy="37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207909</xdr:colOff>
      <xdr:row>9</xdr:row>
      <xdr:rowOff>111512</xdr:rowOff>
    </xdr:from>
    <xdr:to>
      <xdr:col>12</xdr:col>
      <xdr:colOff>4646</xdr:colOff>
      <xdr:row>9</xdr:row>
      <xdr:rowOff>112001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H="1">
          <a:off x="2261592" y="1658744"/>
          <a:ext cx="818932" cy="48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18</xdr:col>
      <xdr:colOff>201489</xdr:colOff>
      <xdr:row>10</xdr:row>
      <xdr:rowOff>132542</xdr:rowOff>
    </xdr:from>
    <xdr:ext cx="1246311" cy="237053"/>
    <xdr:sp macro="" textlink="">
      <xdr:nvSpPr>
        <xdr:cNvPr id="33" name="Rectangle 9"/>
        <xdr:cNvSpPr>
          <a:spLocks noChangeArrowheads="1"/>
        </xdr:cNvSpPr>
      </xdr:nvSpPr>
      <xdr:spPr bwMode="auto">
        <a:xfrm>
          <a:off x="4840164" y="1847042"/>
          <a:ext cx="1246311" cy="237053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/>
        <a:p>
          <a:pPr rtl="0"/>
          <a:r>
            <a:rPr lang="ja-JP" altLang="en-US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令和４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</a:t>
          </a:r>
          <a:r>
            <a:rPr lang="ja-JP" altLang="en-US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４月１日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0</xdr:col>
      <xdr:colOff>123824</xdr:colOff>
      <xdr:row>37</xdr:row>
      <xdr:rowOff>1</xdr:rowOff>
    </xdr:from>
    <xdr:to>
      <xdr:col>23</xdr:col>
      <xdr:colOff>190499</xdr:colOff>
      <xdr:row>58</xdr:row>
      <xdr:rowOff>133351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151158</xdr:colOff>
      <xdr:row>46</xdr:row>
      <xdr:rowOff>88497</xdr:rowOff>
    </xdr:from>
    <xdr:to>
      <xdr:col>18</xdr:col>
      <xdr:colOff>66166</xdr:colOff>
      <xdr:row>49</xdr:row>
      <xdr:rowOff>76200</xdr:rowOff>
    </xdr:to>
    <xdr:sp macro="" textlink="">
      <xdr:nvSpPr>
        <xdr:cNvPr id="37" name="Rectangle 2"/>
        <xdr:cNvSpPr>
          <a:spLocks noChangeArrowheads="1"/>
        </xdr:cNvSpPr>
      </xdr:nvSpPr>
      <xdr:spPr bwMode="auto">
        <a:xfrm>
          <a:off x="4018308" y="8089497"/>
          <a:ext cx="686533" cy="502053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市街地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67.2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oneCellAnchor>
    <xdr:from>
      <xdr:col>9</xdr:col>
      <xdr:colOff>234462</xdr:colOff>
      <xdr:row>45</xdr:row>
      <xdr:rowOff>68141</xdr:rowOff>
    </xdr:from>
    <xdr:ext cx="1100632" cy="713355"/>
    <xdr:sp macro="" textlink="">
      <xdr:nvSpPr>
        <xdr:cNvPr id="38" name="Rectangle 3"/>
        <xdr:cNvSpPr>
          <a:spLocks noChangeArrowheads="1"/>
        </xdr:cNvSpPr>
      </xdr:nvSpPr>
      <xdr:spPr bwMode="auto">
        <a:xfrm>
          <a:off x="2549770" y="7776064"/>
          <a:ext cx="1100632" cy="71335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都市計画基礎調査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ja-JP" sz="1000" b="0" i="0" baseline="0"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総</a:t>
          </a:r>
          <a:r>
            <a:rPr lang="en-US" altLang="ja-JP" sz="1000" b="0" i="0" baseline="0"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ja-JP" altLang="ja-JP" sz="1000" b="0" i="0" baseline="0"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数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6,178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ha </a:t>
          </a:r>
        </a:p>
      </xdr:txBody>
    </xdr:sp>
    <xdr:clientData/>
  </xdr:oneCellAnchor>
  <xdr:oneCellAnchor>
    <xdr:from>
      <xdr:col>0</xdr:col>
      <xdr:colOff>88537</xdr:colOff>
      <xdr:row>50</xdr:row>
      <xdr:rowOff>90861</xdr:rowOff>
    </xdr:from>
    <xdr:ext cx="936881" cy="203645"/>
    <xdr:sp macro="" textlink="">
      <xdr:nvSpPr>
        <xdr:cNvPr id="39" name="Rectangle 4"/>
        <xdr:cNvSpPr>
          <a:spLocks noChangeArrowheads="1"/>
        </xdr:cNvSpPr>
      </xdr:nvSpPr>
      <xdr:spPr bwMode="auto">
        <a:xfrm>
          <a:off x="88537" y="8777661"/>
          <a:ext cx="936881" cy="20364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普通緑地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oneCellAnchor>
    <xdr:from>
      <xdr:col>1</xdr:col>
      <xdr:colOff>84496</xdr:colOff>
      <xdr:row>46</xdr:row>
      <xdr:rowOff>97011</xdr:rowOff>
    </xdr:from>
    <xdr:ext cx="674095" cy="336584"/>
    <xdr:sp macro="" textlink="">
      <xdr:nvSpPr>
        <xdr:cNvPr id="40" name="Rectangle 5"/>
        <xdr:cNvSpPr>
          <a:spLocks noChangeArrowheads="1"/>
        </xdr:cNvSpPr>
      </xdr:nvSpPr>
      <xdr:spPr bwMode="auto">
        <a:xfrm>
          <a:off x="341671" y="8098011"/>
          <a:ext cx="674095" cy="336584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農地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oneCellAnchor>
    <xdr:from>
      <xdr:col>7</xdr:col>
      <xdr:colOff>27714</xdr:colOff>
      <xdr:row>42</xdr:row>
      <xdr:rowOff>107772</xdr:rowOff>
    </xdr:from>
    <xdr:ext cx="468717" cy="370358"/>
    <xdr:sp macro="" textlink="">
      <xdr:nvSpPr>
        <xdr:cNvPr id="41" name="Rectangle 6"/>
        <xdr:cNvSpPr>
          <a:spLocks noChangeArrowheads="1"/>
        </xdr:cNvSpPr>
      </xdr:nvSpPr>
      <xdr:spPr bwMode="auto">
        <a:xfrm>
          <a:off x="1830137" y="7310137"/>
          <a:ext cx="468717" cy="370358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山林</a:t>
          </a: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16.7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oneCellAnchor>
    <xdr:from>
      <xdr:col>10</xdr:col>
      <xdr:colOff>123788</xdr:colOff>
      <xdr:row>39</xdr:row>
      <xdr:rowOff>30181</xdr:rowOff>
    </xdr:from>
    <xdr:ext cx="368306" cy="337015"/>
    <xdr:sp macro="" textlink="">
      <xdr:nvSpPr>
        <xdr:cNvPr id="42" name="Rectangle 7"/>
        <xdr:cNvSpPr>
          <a:spLocks noChangeArrowheads="1"/>
        </xdr:cNvSpPr>
      </xdr:nvSpPr>
      <xdr:spPr bwMode="auto">
        <a:xfrm>
          <a:off x="2705063" y="6831031"/>
          <a:ext cx="368306" cy="337015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6.2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oneCellAnchor>
  <xdr:twoCellAnchor>
    <xdr:from>
      <xdr:col>18</xdr:col>
      <xdr:colOff>155566</xdr:colOff>
      <xdr:row>38</xdr:row>
      <xdr:rowOff>17150</xdr:rowOff>
    </xdr:from>
    <xdr:to>
      <xdr:col>23</xdr:col>
      <xdr:colOff>133350</xdr:colOff>
      <xdr:row>39</xdr:row>
      <xdr:rowOff>76199</xdr:rowOff>
    </xdr:to>
    <xdr:sp macro="" textlink="">
      <xdr:nvSpPr>
        <xdr:cNvPr id="43" name="正方形/長方形 42"/>
        <xdr:cNvSpPr/>
      </xdr:nvSpPr>
      <xdr:spPr bwMode="auto">
        <a:xfrm>
          <a:off x="4794241" y="6646550"/>
          <a:ext cx="1263659" cy="230499"/>
        </a:xfrm>
        <a:prstGeom prst="rect">
          <a:avLst/>
        </a:prstGeom>
        <a:solidFill>
          <a:srgbClr val="FFFFFF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令和２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</a:t>
          </a:r>
          <a:r>
            <a:rPr lang="ja-JP" altLang="en-US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１０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月</a:t>
          </a:r>
          <a:r>
            <a:rPr lang="ja-JP" altLang="en-US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</a:t>
          </a:r>
          <a:r>
            <a:rPr lang="ja-JP" altLang="ja-JP" sz="12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</a:t>
          </a:r>
          <a:endParaRPr lang="ja-JP" altLang="ja-JP" sz="12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47</xdr:row>
      <xdr:rowOff>75373</xdr:rowOff>
    </xdr:from>
    <xdr:to>
      <xdr:col>5</xdr:col>
      <xdr:colOff>49695</xdr:colOff>
      <xdr:row>47</xdr:row>
      <xdr:rowOff>76200</xdr:rowOff>
    </xdr:to>
    <xdr:cxnSp macro="">
      <xdr:nvCxnSpPr>
        <xdr:cNvPr id="45" name="直線矢印コネクタ 44"/>
        <xdr:cNvCxnSpPr/>
      </xdr:nvCxnSpPr>
      <xdr:spPr bwMode="auto">
        <a:xfrm flipV="1">
          <a:off x="1076325" y="8247823"/>
          <a:ext cx="259245" cy="827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50</xdr:row>
      <xdr:rowOff>144949</xdr:rowOff>
    </xdr:from>
    <xdr:to>
      <xdr:col>5</xdr:col>
      <xdr:colOff>90695</xdr:colOff>
      <xdr:row>51</xdr:row>
      <xdr:rowOff>9525</xdr:rowOff>
    </xdr:to>
    <xdr:cxnSp macro="">
      <xdr:nvCxnSpPr>
        <xdr:cNvPr id="46" name="直線矢印コネクタ 45"/>
        <xdr:cNvCxnSpPr/>
      </xdr:nvCxnSpPr>
      <xdr:spPr bwMode="auto">
        <a:xfrm flipV="1">
          <a:off x="1009650" y="8831749"/>
          <a:ext cx="366920" cy="36026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0.54708</cdr:x>
      <cdr:y>0.01684</cdr:y>
    </cdr:from>
    <cdr:to>
      <cdr:x>0.58942</cdr:x>
      <cdr:y>0.07122</cdr:y>
    </cdr:to>
    <cdr:sp macro="" textlink="">
      <cdr:nvSpPr>
        <cdr:cNvPr id="286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14380" y="67603"/>
          <a:ext cx="256564" cy="2183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0.49432</cdr:x>
      <cdr:y>0.00642</cdr:y>
    </cdr:from>
    <cdr:to>
      <cdr:x>0.49496</cdr:x>
      <cdr:y>0.06054</cdr:y>
    </cdr:to>
    <cdr:sp macro="" textlink="">
      <cdr:nvSpPr>
        <cdr:cNvPr id="2868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08080" y="26048"/>
          <a:ext cx="3890" cy="2195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21</xdr:row>
      <xdr:rowOff>95250</xdr:rowOff>
    </xdr:from>
    <xdr:to>
      <xdr:col>21</xdr:col>
      <xdr:colOff>19050</xdr:colOff>
      <xdr:row>21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715000" y="413317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22</xdr:row>
      <xdr:rowOff>85725</xdr:rowOff>
    </xdr:from>
    <xdr:to>
      <xdr:col>21</xdr:col>
      <xdr:colOff>9525</xdr:colOff>
      <xdr:row>22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15000" y="431414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95250</xdr:rowOff>
    </xdr:from>
    <xdr:to>
      <xdr:col>20</xdr:col>
      <xdr:colOff>0</xdr:colOff>
      <xdr:row>22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372100" y="3429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200025</xdr:colOff>
      <xdr:row>22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5343525" y="422842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200025</xdr:colOff>
      <xdr:row>18</xdr:row>
      <xdr:rowOff>95250</xdr:rowOff>
    </xdr:from>
    <xdr:to>
      <xdr:col>21</xdr:col>
      <xdr:colOff>0</xdr:colOff>
      <xdr:row>18</xdr:row>
      <xdr:rowOff>95250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5305425" y="29527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3402</xdr:colOff>
      <xdr:row>15</xdr:row>
      <xdr:rowOff>95250</xdr:rowOff>
    </xdr:from>
    <xdr:to>
      <xdr:col>20</xdr:col>
      <xdr:colOff>4762</xdr:colOff>
      <xdr:row>17</xdr:row>
      <xdr:rowOff>79601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718402" y="2990170"/>
          <a:ext cx="1360" cy="3653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15</xdr:row>
      <xdr:rowOff>91848</xdr:rowOff>
    </xdr:from>
    <xdr:to>
      <xdr:col>20</xdr:col>
      <xdr:colOff>285749</xdr:colOff>
      <xdr:row>15</xdr:row>
      <xdr:rowOff>91848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715000" y="2986768"/>
          <a:ext cx="28574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17</xdr:row>
      <xdr:rowOff>76200</xdr:rowOff>
    </xdr:from>
    <xdr:to>
      <xdr:col>21</xdr:col>
      <xdr:colOff>9525</xdr:colOff>
      <xdr:row>17</xdr:row>
      <xdr:rowOff>76200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5372100" y="27813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257175</xdr:colOff>
      <xdr:row>16</xdr:row>
      <xdr:rowOff>95250</xdr:rowOff>
    </xdr:from>
    <xdr:to>
      <xdr:col>21</xdr:col>
      <xdr:colOff>0</xdr:colOff>
      <xdr:row>16</xdr:row>
      <xdr:rowOff>95250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5400675" y="318067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6</xdr:row>
      <xdr:rowOff>104775</xdr:rowOff>
    </xdr:from>
    <xdr:to>
      <xdr:col>3</xdr:col>
      <xdr:colOff>0</xdr:colOff>
      <xdr:row>6</xdr:row>
      <xdr:rowOff>104775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771525" y="113347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183696</xdr:colOff>
      <xdr:row>6</xdr:row>
      <xdr:rowOff>98651</xdr:rowOff>
    </xdr:from>
    <xdr:to>
      <xdr:col>2</xdr:col>
      <xdr:colOff>193902</xdr:colOff>
      <xdr:row>20</xdr:row>
      <xdr:rowOff>112260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55196" y="1279071"/>
          <a:ext cx="10206" cy="268060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187817</xdr:colOff>
      <xdr:row>12</xdr:row>
      <xdr:rowOff>104641</xdr:rowOff>
    </xdr:from>
    <xdr:to>
      <xdr:col>3</xdr:col>
      <xdr:colOff>0</xdr:colOff>
      <xdr:row>12</xdr:row>
      <xdr:rowOff>104775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000" y="2428204"/>
          <a:ext cx="99275" cy="1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11</xdr:row>
      <xdr:rowOff>95250</xdr:rowOff>
    </xdr:from>
    <xdr:to>
      <xdr:col>2</xdr:col>
      <xdr:colOff>190500</xdr:colOff>
      <xdr:row>11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695325" y="1885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4</xdr:row>
      <xdr:rowOff>76200</xdr:rowOff>
    </xdr:from>
    <xdr:to>
      <xdr:col>6</xdr:col>
      <xdr:colOff>9525</xdr:colOff>
      <xdr:row>4</xdr:row>
      <xdr:rowOff>76200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600200" y="800100"/>
          <a:ext cx="47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4</xdr:row>
      <xdr:rowOff>76200</xdr:rowOff>
    </xdr:from>
    <xdr:to>
      <xdr:col>5</xdr:col>
      <xdr:colOff>228600</xdr:colOff>
      <xdr:row>10</xdr:row>
      <xdr:rowOff>104775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600200" y="80010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10</xdr:row>
      <xdr:rowOff>95250</xdr:rowOff>
    </xdr:from>
    <xdr:to>
      <xdr:col>21</xdr:col>
      <xdr:colOff>0</xdr:colOff>
      <xdr:row>10</xdr:row>
      <xdr:rowOff>101330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667483" y="2040782"/>
          <a:ext cx="4375826" cy="6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238125</xdr:colOff>
      <xdr:row>9</xdr:row>
      <xdr:rowOff>95250</xdr:rowOff>
    </xdr:from>
    <xdr:to>
      <xdr:col>21</xdr:col>
      <xdr:colOff>9525</xdr:colOff>
      <xdr:row>9</xdr:row>
      <xdr:rowOff>95250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609725" y="1581150"/>
          <a:ext cx="406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85117</xdr:colOff>
      <xdr:row>8</xdr:row>
      <xdr:rowOff>101329</xdr:rowOff>
    </xdr:from>
    <xdr:to>
      <xdr:col>21</xdr:col>
      <xdr:colOff>4053</xdr:colOff>
      <xdr:row>8</xdr:row>
      <xdr:rowOff>105382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4113989" y="1665861"/>
          <a:ext cx="1933373" cy="40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222926</xdr:colOff>
      <xdr:row>7</xdr:row>
      <xdr:rowOff>101330</xdr:rowOff>
    </xdr:from>
    <xdr:to>
      <xdr:col>21</xdr:col>
      <xdr:colOff>8105</xdr:colOff>
      <xdr:row>7</xdr:row>
      <xdr:rowOff>101330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1661809" y="1475362"/>
          <a:ext cx="4389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77011</xdr:colOff>
      <xdr:row>6</xdr:row>
      <xdr:rowOff>101329</xdr:rowOff>
    </xdr:from>
    <xdr:to>
      <xdr:col>21</xdr:col>
      <xdr:colOff>4053</xdr:colOff>
      <xdr:row>6</xdr:row>
      <xdr:rowOff>105382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4105883" y="1284861"/>
          <a:ext cx="1941479" cy="40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81064</xdr:colOff>
      <xdr:row>4</xdr:row>
      <xdr:rowOff>95249</xdr:rowOff>
    </xdr:from>
    <xdr:to>
      <xdr:col>21</xdr:col>
      <xdr:colOff>9525</xdr:colOff>
      <xdr:row>4</xdr:row>
      <xdr:rowOff>97276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109936" y="897781"/>
          <a:ext cx="1942898" cy="20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5</xdr:row>
      <xdr:rowOff>95250</xdr:rowOff>
    </xdr:from>
    <xdr:to>
      <xdr:col>21</xdr:col>
      <xdr:colOff>9525</xdr:colOff>
      <xdr:row>5</xdr:row>
      <xdr:rowOff>95250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2486025" y="9715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4</xdr:row>
      <xdr:rowOff>76200</xdr:rowOff>
    </xdr:from>
    <xdr:to>
      <xdr:col>9</xdr:col>
      <xdr:colOff>266700</xdr:colOff>
      <xdr:row>4</xdr:row>
      <xdr:rowOff>76200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2276475" y="80010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4</xdr:row>
      <xdr:rowOff>76200</xdr:rowOff>
    </xdr:from>
    <xdr:to>
      <xdr:col>9</xdr:col>
      <xdr:colOff>47625</xdr:colOff>
      <xdr:row>5</xdr:row>
      <xdr:rowOff>104775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2486025" y="8001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222927</xdr:colOff>
      <xdr:row>6</xdr:row>
      <xdr:rowOff>104775</xdr:rowOff>
    </xdr:from>
    <xdr:to>
      <xdr:col>9</xdr:col>
      <xdr:colOff>209551</xdr:colOff>
      <xdr:row>6</xdr:row>
      <xdr:rowOff>105383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661810" y="1288307"/>
          <a:ext cx="1137730" cy="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235085</xdr:colOff>
      <xdr:row>8</xdr:row>
      <xdr:rowOff>104775</xdr:rowOff>
    </xdr:from>
    <xdr:to>
      <xdr:col>9</xdr:col>
      <xdr:colOff>219075</xdr:colOff>
      <xdr:row>8</xdr:row>
      <xdr:rowOff>105383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673968" y="1669307"/>
          <a:ext cx="1135096" cy="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12</xdr:row>
      <xdr:rowOff>85725</xdr:rowOff>
    </xdr:from>
    <xdr:to>
      <xdr:col>21</xdr:col>
      <xdr:colOff>9525</xdr:colOff>
      <xdr:row>12</xdr:row>
      <xdr:rowOff>85725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600200" y="2028825"/>
          <a:ext cx="407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13</xdr:row>
      <xdr:rowOff>95250</xdr:rowOff>
    </xdr:from>
    <xdr:to>
      <xdr:col>21</xdr:col>
      <xdr:colOff>0</xdr:colOff>
      <xdr:row>13</xdr:row>
      <xdr:rowOff>95250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1590675" y="2190750"/>
          <a:ext cx="407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14</xdr:row>
      <xdr:rowOff>104775</xdr:rowOff>
    </xdr:from>
    <xdr:to>
      <xdr:col>9</xdr:col>
      <xdr:colOff>219075</xdr:colOff>
      <xdr:row>14</xdr:row>
      <xdr:rowOff>104775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581150" y="23526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16</xdr:row>
      <xdr:rowOff>104775</xdr:rowOff>
    </xdr:from>
    <xdr:to>
      <xdr:col>9</xdr:col>
      <xdr:colOff>219075</xdr:colOff>
      <xdr:row>16</xdr:row>
      <xdr:rowOff>104775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1590675" y="2657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216354</xdr:colOff>
      <xdr:row>19</xdr:row>
      <xdr:rowOff>101373</xdr:rowOff>
    </xdr:from>
    <xdr:to>
      <xdr:col>9</xdr:col>
      <xdr:colOff>225879</xdr:colOff>
      <xdr:row>19</xdr:row>
      <xdr:rowOff>101373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645104" y="3758293"/>
          <a:ext cx="115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20</xdr:row>
      <xdr:rowOff>104775</xdr:rowOff>
    </xdr:from>
    <xdr:to>
      <xdr:col>9</xdr:col>
      <xdr:colOff>219075</xdr:colOff>
      <xdr:row>20</xdr:row>
      <xdr:rowOff>104775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1647825" y="3952195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221797</xdr:colOff>
      <xdr:row>22</xdr:row>
      <xdr:rowOff>6804</xdr:rowOff>
    </xdr:from>
    <xdr:to>
      <xdr:col>9</xdr:col>
      <xdr:colOff>221797</xdr:colOff>
      <xdr:row>22</xdr:row>
      <xdr:rowOff>6804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1650547" y="4235224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14</xdr:col>
      <xdr:colOff>228600</xdr:colOff>
      <xdr:row>18</xdr:row>
      <xdr:rowOff>104775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1590675" y="2962275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19</xdr:row>
      <xdr:rowOff>106135</xdr:rowOff>
    </xdr:from>
    <xdr:to>
      <xdr:col>21</xdr:col>
      <xdr:colOff>0</xdr:colOff>
      <xdr:row>19</xdr:row>
      <xdr:rowOff>106135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4010025" y="376305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16</xdr:row>
      <xdr:rowOff>85725</xdr:rowOff>
    </xdr:from>
    <xdr:to>
      <xdr:col>14</xdr:col>
      <xdr:colOff>238125</xdr:colOff>
      <xdr:row>16</xdr:row>
      <xdr:rowOff>85725</xdr:rowOff>
    </xdr:to>
    <xdr:sp macro="" textlink="">
      <xdr:nvSpPr>
        <xdr:cNvPr id="38" name="Line 38"/>
        <xdr:cNvSpPr>
          <a:spLocks noChangeShapeType="1"/>
        </xdr:cNvSpPr>
      </xdr:nvSpPr>
      <xdr:spPr bwMode="auto">
        <a:xfrm>
          <a:off x="3857625" y="26384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11</xdr:row>
      <xdr:rowOff>95250</xdr:rowOff>
    </xdr:from>
    <xdr:to>
      <xdr:col>21</xdr:col>
      <xdr:colOff>0</xdr:colOff>
      <xdr:row>11</xdr:row>
      <xdr:rowOff>101330</xdr:rowOff>
    </xdr:to>
    <xdr:sp macro="" textlink="">
      <xdr:nvSpPr>
        <xdr:cNvPr id="39" name="Line 40"/>
        <xdr:cNvSpPr>
          <a:spLocks noChangeShapeType="1"/>
        </xdr:cNvSpPr>
      </xdr:nvSpPr>
      <xdr:spPr bwMode="auto">
        <a:xfrm>
          <a:off x="1657958" y="2231282"/>
          <a:ext cx="4385351" cy="6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21</xdr:row>
      <xdr:rowOff>185738</xdr:rowOff>
    </xdr:from>
    <xdr:to>
      <xdr:col>14</xdr:col>
      <xdr:colOff>228600</xdr:colOff>
      <xdr:row>21</xdr:row>
      <xdr:rowOff>185738</xdr:rowOff>
    </xdr:to>
    <xdr:sp macro="" textlink="">
      <xdr:nvSpPr>
        <xdr:cNvPr id="40" name="Line 41"/>
        <xdr:cNvSpPr>
          <a:spLocks noChangeShapeType="1"/>
        </xdr:cNvSpPr>
      </xdr:nvSpPr>
      <xdr:spPr bwMode="auto">
        <a:xfrm>
          <a:off x="4095750" y="4223658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11</xdr:row>
      <xdr:rowOff>95250</xdr:rowOff>
    </xdr:from>
    <xdr:to>
      <xdr:col>5</xdr:col>
      <xdr:colOff>219075</xdr:colOff>
      <xdr:row>16</xdr:row>
      <xdr:rowOff>114300</xdr:rowOff>
    </xdr:to>
    <xdr:sp macro="" textlink="">
      <xdr:nvSpPr>
        <xdr:cNvPr id="41" name="Line 42"/>
        <xdr:cNvSpPr>
          <a:spLocks noChangeShapeType="1"/>
        </xdr:cNvSpPr>
      </xdr:nvSpPr>
      <xdr:spPr bwMode="auto">
        <a:xfrm>
          <a:off x="1590675" y="1885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5</xdr:col>
      <xdr:colOff>219075</xdr:colOff>
      <xdr:row>22</xdr:row>
      <xdr:rowOff>9525</xdr:rowOff>
    </xdr:to>
    <xdr:sp macro="" textlink="">
      <xdr:nvSpPr>
        <xdr:cNvPr id="42" name="Line 43"/>
        <xdr:cNvSpPr>
          <a:spLocks noChangeShapeType="1"/>
        </xdr:cNvSpPr>
      </xdr:nvSpPr>
      <xdr:spPr bwMode="auto">
        <a:xfrm flipH="1">
          <a:off x="1590675" y="296227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6</xdr:row>
      <xdr:rowOff>104775</xdr:rowOff>
    </xdr:from>
    <xdr:to>
      <xdr:col>5</xdr:col>
      <xdr:colOff>228600</xdr:colOff>
      <xdr:row>6</xdr:row>
      <xdr:rowOff>104775</xdr:rowOff>
    </xdr:to>
    <xdr:sp macro="" textlink="">
      <xdr:nvSpPr>
        <xdr:cNvPr id="43" name="Line 45"/>
        <xdr:cNvSpPr>
          <a:spLocks noChangeShapeType="1"/>
        </xdr:cNvSpPr>
      </xdr:nvSpPr>
      <xdr:spPr bwMode="auto">
        <a:xfrm>
          <a:off x="1466850" y="11334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12</xdr:row>
      <xdr:rowOff>85725</xdr:rowOff>
    </xdr:from>
    <xdr:to>
      <xdr:col>5</xdr:col>
      <xdr:colOff>219075</xdr:colOff>
      <xdr:row>12</xdr:row>
      <xdr:rowOff>85725</xdr:rowOff>
    </xdr:to>
    <xdr:sp macro="" textlink="">
      <xdr:nvSpPr>
        <xdr:cNvPr id="44" name="Line 46"/>
        <xdr:cNvSpPr>
          <a:spLocks noChangeShapeType="1"/>
        </xdr:cNvSpPr>
      </xdr:nvSpPr>
      <xdr:spPr bwMode="auto">
        <a:xfrm>
          <a:off x="1485900" y="2028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20</xdr:row>
      <xdr:rowOff>104775</xdr:rowOff>
    </xdr:from>
    <xdr:to>
      <xdr:col>5</xdr:col>
      <xdr:colOff>209550</xdr:colOff>
      <xdr:row>20</xdr:row>
      <xdr:rowOff>104775</xdr:rowOff>
    </xdr:to>
    <xdr:sp macro="" textlink="">
      <xdr:nvSpPr>
        <xdr:cNvPr id="45" name="Line 47"/>
        <xdr:cNvSpPr>
          <a:spLocks noChangeShapeType="1"/>
        </xdr:cNvSpPr>
      </xdr:nvSpPr>
      <xdr:spPr bwMode="auto">
        <a:xfrm>
          <a:off x="1485900" y="326707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95250</xdr:rowOff>
    </xdr:from>
    <xdr:to>
      <xdr:col>20</xdr:col>
      <xdr:colOff>0</xdr:colOff>
      <xdr:row>22</xdr:row>
      <xdr:rowOff>85725</xdr:rowOff>
    </xdr:to>
    <xdr:sp macro="" textlink="">
      <xdr:nvSpPr>
        <xdr:cNvPr id="48" name="Line 50"/>
        <xdr:cNvSpPr>
          <a:spLocks noChangeShapeType="1"/>
        </xdr:cNvSpPr>
      </xdr:nvSpPr>
      <xdr:spPr bwMode="auto">
        <a:xfrm flipH="1">
          <a:off x="5372100" y="3429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200025</xdr:colOff>
      <xdr:row>18</xdr:row>
      <xdr:rowOff>95250</xdr:rowOff>
    </xdr:from>
    <xdr:to>
      <xdr:col>21</xdr:col>
      <xdr:colOff>0</xdr:colOff>
      <xdr:row>18</xdr:row>
      <xdr:rowOff>95250</xdr:rowOff>
    </xdr:to>
    <xdr:sp macro="" textlink="">
      <xdr:nvSpPr>
        <xdr:cNvPr id="50" name="Line 52"/>
        <xdr:cNvSpPr>
          <a:spLocks noChangeShapeType="1"/>
        </xdr:cNvSpPr>
      </xdr:nvSpPr>
      <xdr:spPr bwMode="auto">
        <a:xfrm flipV="1">
          <a:off x="5305425" y="29527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17</xdr:row>
      <xdr:rowOff>76200</xdr:rowOff>
    </xdr:from>
    <xdr:to>
      <xdr:col>21</xdr:col>
      <xdr:colOff>9525</xdr:colOff>
      <xdr:row>17</xdr:row>
      <xdr:rowOff>76200</xdr:rowOff>
    </xdr:to>
    <xdr:sp macro="" textlink="">
      <xdr:nvSpPr>
        <xdr:cNvPr id="53" name="Line 55"/>
        <xdr:cNvSpPr>
          <a:spLocks noChangeShapeType="1"/>
        </xdr:cNvSpPr>
      </xdr:nvSpPr>
      <xdr:spPr bwMode="auto">
        <a:xfrm flipV="1">
          <a:off x="5372100" y="27813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186447</xdr:colOff>
      <xdr:row>6</xdr:row>
      <xdr:rowOff>104775</xdr:rowOff>
    </xdr:from>
    <xdr:to>
      <xdr:col>3</xdr:col>
      <xdr:colOff>0</xdr:colOff>
      <xdr:row>6</xdr:row>
      <xdr:rowOff>105383</xdr:rowOff>
    </xdr:to>
    <xdr:sp macro="" textlink="">
      <xdr:nvSpPr>
        <xdr:cNvPr id="55" name="Line 57"/>
        <xdr:cNvSpPr>
          <a:spLocks noChangeShapeType="1"/>
        </xdr:cNvSpPr>
      </xdr:nvSpPr>
      <xdr:spPr bwMode="auto">
        <a:xfrm flipV="1">
          <a:off x="757947" y="1133475"/>
          <a:ext cx="80253" cy="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11</xdr:row>
      <xdr:rowOff>95250</xdr:rowOff>
    </xdr:from>
    <xdr:to>
      <xdr:col>2</xdr:col>
      <xdr:colOff>190500</xdr:colOff>
      <xdr:row>11</xdr:row>
      <xdr:rowOff>95250</xdr:rowOff>
    </xdr:to>
    <xdr:sp macro="" textlink="">
      <xdr:nvSpPr>
        <xdr:cNvPr id="59" name="Line 61"/>
        <xdr:cNvSpPr>
          <a:spLocks noChangeShapeType="1"/>
        </xdr:cNvSpPr>
      </xdr:nvSpPr>
      <xdr:spPr bwMode="auto">
        <a:xfrm>
          <a:off x="695325" y="1885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16</xdr:row>
      <xdr:rowOff>104775</xdr:rowOff>
    </xdr:from>
    <xdr:to>
      <xdr:col>9</xdr:col>
      <xdr:colOff>219075</xdr:colOff>
      <xdr:row>16</xdr:row>
      <xdr:rowOff>104775</xdr:rowOff>
    </xdr:to>
    <xdr:sp macro="" textlink="">
      <xdr:nvSpPr>
        <xdr:cNvPr id="76" name="Line 78"/>
        <xdr:cNvSpPr>
          <a:spLocks noChangeShapeType="1"/>
        </xdr:cNvSpPr>
      </xdr:nvSpPr>
      <xdr:spPr bwMode="auto">
        <a:xfrm flipV="1">
          <a:off x="1590675" y="2657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14</xdr:col>
      <xdr:colOff>228600</xdr:colOff>
      <xdr:row>18</xdr:row>
      <xdr:rowOff>104775</xdr:rowOff>
    </xdr:to>
    <xdr:sp macro="" textlink="">
      <xdr:nvSpPr>
        <xdr:cNvPr id="80" name="Line 82"/>
        <xdr:cNvSpPr>
          <a:spLocks noChangeShapeType="1"/>
        </xdr:cNvSpPr>
      </xdr:nvSpPr>
      <xdr:spPr bwMode="auto">
        <a:xfrm flipV="1">
          <a:off x="1590675" y="2962275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20</xdr:row>
      <xdr:rowOff>95250</xdr:rowOff>
    </xdr:from>
    <xdr:to>
      <xdr:col>21</xdr:col>
      <xdr:colOff>0</xdr:colOff>
      <xdr:row>20</xdr:row>
      <xdr:rowOff>95250</xdr:rowOff>
    </xdr:to>
    <xdr:sp macro="" textlink="">
      <xdr:nvSpPr>
        <xdr:cNvPr id="82" name="Line 84"/>
        <xdr:cNvSpPr>
          <a:spLocks noChangeShapeType="1"/>
        </xdr:cNvSpPr>
      </xdr:nvSpPr>
      <xdr:spPr bwMode="auto">
        <a:xfrm>
          <a:off x="4086225" y="3942670"/>
          <a:ext cx="1914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16</xdr:row>
      <xdr:rowOff>85725</xdr:rowOff>
    </xdr:from>
    <xdr:to>
      <xdr:col>14</xdr:col>
      <xdr:colOff>238125</xdr:colOff>
      <xdr:row>16</xdr:row>
      <xdr:rowOff>85725</xdr:rowOff>
    </xdr:to>
    <xdr:sp macro="" textlink="">
      <xdr:nvSpPr>
        <xdr:cNvPr id="83" name="Line 85"/>
        <xdr:cNvSpPr>
          <a:spLocks noChangeShapeType="1"/>
        </xdr:cNvSpPr>
      </xdr:nvSpPr>
      <xdr:spPr bwMode="auto">
        <a:xfrm>
          <a:off x="3857625" y="26384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14</xdr:row>
      <xdr:rowOff>95250</xdr:rowOff>
    </xdr:from>
    <xdr:to>
      <xdr:col>21</xdr:col>
      <xdr:colOff>9525</xdr:colOff>
      <xdr:row>14</xdr:row>
      <xdr:rowOff>95250</xdr:rowOff>
    </xdr:to>
    <xdr:sp macro="" textlink="">
      <xdr:nvSpPr>
        <xdr:cNvPr id="84" name="Line 86"/>
        <xdr:cNvSpPr>
          <a:spLocks noChangeShapeType="1"/>
        </xdr:cNvSpPr>
      </xdr:nvSpPr>
      <xdr:spPr bwMode="auto">
        <a:xfrm flipV="1">
          <a:off x="3857625" y="234315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11</xdr:row>
      <xdr:rowOff>95250</xdr:rowOff>
    </xdr:from>
    <xdr:to>
      <xdr:col>5</xdr:col>
      <xdr:colOff>219075</xdr:colOff>
      <xdr:row>16</xdr:row>
      <xdr:rowOff>114300</xdr:rowOff>
    </xdr:to>
    <xdr:sp macro="" textlink="">
      <xdr:nvSpPr>
        <xdr:cNvPr id="87" name="Line 89"/>
        <xdr:cNvSpPr>
          <a:spLocks noChangeShapeType="1"/>
        </xdr:cNvSpPr>
      </xdr:nvSpPr>
      <xdr:spPr bwMode="auto">
        <a:xfrm>
          <a:off x="1590675" y="1885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5</xdr:col>
      <xdr:colOff>219075</xdr:colOff>
      <xdr:row>22</xdr:row>
      <xdr:rowOff>9525</xdr:rowOff>
    </xdr:to>
    <xdr:sp macro="" textlink="">
      <xdr:nvSpPr>
        <xdr:cNvPr id="88" name="Line 90"/>
        <xdr:cNvSpPr>
          <a:spLocks noChangeShapeType="1"/>
        </xdr:cNvSpPr>
      </xdr:nvSpPr>
      <xdr:spPr bwMode="auto">
        <a:xfrm flipH="1">
          <a:off x="1590675" y="296227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6</xdr:row>
      <xdr:rowOff>104775</xdr:rowOff>
    </xdr:from>
    <xdr:to>
      <xdr:col>5</xdr:col>
      <xdr:colOff>228600</xdr:colOff>
      <xdr:row>6</xdr:row>
      <xdr:rowOff>104775</xdr:rowOff>
    </xdr:to>
    <xdr:sp macro="" textlink="">
      <xdr:nvSpPr>
        <xdr:cNvPr id="89" name="Line 91"/>
        <xdr:cNvSpPr>
          <a:spLocks noChangeShapeType="1"/>
        </xdr:cNvSpPr>
      </xdr:nvSpPr>
      <xdr:spPr bwMode="auto">
        <a:xfrm>
          <a:off x="1466850" y="11334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12</xdr:row>
      <xdr:rowOff>85725</xdr:rowOff>
    </xdr:from>
    <xdr:to>
      <xdr:col>5</xdr:col>
      <xdr:colOff>219075</xdr:colOff>
      <xdr:row>12</xdr:row>
      <xdr:rowOff>85725</xdr:rowOff>
    </xdr:to>
    <xdr:sp macro="" textlink="">
      <xdr:nvSpPr>
        <xdr:cNvPr id="90" name="Line 92"/>
        <xdr:cNvSpPr>
          <a:spLocks noChangeShapeType="1"/>
        </xdr:cNvSpPr>
      </xdr:nvSpPr>
      <xdr:spPr bwMode="auto">
        <a:xfrm>
          <a:off x="1485900" y="2028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95250</xdr:rowOff>
    </xdr:from>
    <xdr:to>
      <xdr:col>20</xdr:col>
      <xdr:colOff>0</xdr:colOff>
      <xdr:row>22</xdr:row>
      <xdr:rowOff>85725</xdr:rowOff>
    </xdr:to>
    <xdr:sp macro="" textlink="">
      <xdr:nvSpPr>
        <xdr:cNvPr id="94" name="Line 96"/>
        <xdr:cNvSpPr>
          <a:spLocks noChangeShapeType="1"/>
        </xdr:cNvSpPr>
      </xdr:nvSpPr>
      <xdr:spPr bwMode="auto">
        <a:xfrm flipH="1">
          <a:off x="5372100" y="3429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200025</xdr:colOff>
      <xdr:row>18</xdr:row>
      <xdr:rowOff>95250</xdr:rowOff>
    </xdr:from>
    <xdr:to>
      <xdr:col>21</xdr:col>
      <xdr:colOff>0</xdr:colOff>
      <xdr:row>18</xdr:row>
      <xdr:rowOff>95250</xdr:rowOff>
    </xdr:to>
    <xdr:sp macro="" textlink="">
      <xdr:nvSpPr>
        <xdr:cNvPr id="96" name="Line 98"/>
        <xdr:cNvSpPr>
          <a:spLocks noChangeShapeType="1"/>
        </xdr:cNvSpPr>
      </xdr:nvSpPr>
      <xdr:spPr bwMode="auto">
        <a:xfrm flipV="1">
          <a:off x="5305425" y="29527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17</xdr:row>
      <xdr:rowOff>76200</xdr:rowOff>
    </xdr:from>
    <xdr:to>
      <xdr:col>21</xdr:col>
      <xdr:colOff>9525</xdr:colOff>
      <xdr:row>17</xdr:row>
      <xdr:rowOff>76200</xdr:rowOff>
    </xdr:to>
    <xdr:sp macro="" textlink="">
      <xdr:nvSpPr>
        <xdr:cNvPr id="99" name="Line 101"/>
        <xdr:cNvSpPr>
          <a:spLocks noChangeShapeType="1"/>
        </xdr:cNvSpPr>
      </xdr:nvSpPr>
      <xdr:spPr bwMode="auto">
        <a:xfrm flipV="1">
          <a:off x="5372100" y="27813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11</xdr:row>
      <xdr:rowOff>95250</xdr:rowOff>
    </xdr:from>
    <xdr:to>
      <xdr:col>2</xdr:col>
      <xdr:colOff>190500</xdr:colOff>
      <xdr:row>11</xdr:row>
      <xdr:rowOff>95250</xdr:rowOff>
    </xdr:to>
    <xdr:sp macro="" textlink="">
      <xdr:nvSpPr>
        <xdr:cNvPr id="104" name="Line 107"/>
        <xdr:cNvSpPr>
          <a:spLocks noChangeShapeType="1"/>
        </xdr:cNvSpPr>
      </xdr:nvSpPr>
      <xdr:spPr bwMode="auto">
        <a:xfrm>
          <a:off x="695325" y="1885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16</xdr:row>
      <xdr:rowOff>104775</xdr:rowOff>
    </xdr:from>
    <xdr:to>
      <xdr:col>9</xdr:col>
      <xdr:colOff>219075</xdr:colOff>
      <xdr:row>16</xdr:row>
      <xdr:rowOff>104775</xdr:rowOff>
    </xdr:to>
    <xdr:sp macro="" textlink="">
      <xdr:nvSpPr>
        <xdr:cNvPr id="121" name="Line 124"/>
        <xdr:cNvSpPr>
          <a:spLocks noChangeShapeType="1"/>
        </xdr:cNvSpPr>
      </xdr:nvSpPr>
      <xdr:spPr bwMode="auto">
        <a:xfrm flipV="1">
          <a:off x="1590675" y="2657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14</xdr:col>
      <xdr:colOff>228600</xdr:colOff>
      <xdr:row>18</xdr:row>
      <xdr:rowOff>104775</xdr:rowOff>
    </xdr:to>
    <xdr:sp macro="" textlink="">
      <xdr:nvSpPr>
        <xdr:cNvPr id="125" name="Line 128"/>
        <xdr:cNvSpPr>
          <a:spLocks noChangeShapeType="1"/>
        </xdr:cNvSpPr>
      </xdr:nvSpPr>
      <xdr:spPr bwMode="auto">
        <a:xfrm flipV="1">
          <a:off x="1590675" y="2962275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16</xdr:row>
      <xdr:rowOff>85725</xdr:rowOff>
    </xdr:from>
    <xdr:to>
      <xdr:col>14</xdr:col>
      <xdr:colOff>238125</xdr:colOff>
      <xdr:row>16</xdr:row>
      <xdr:rowOff>85725</xdr:rowOff>
    </xdr:to>
    <xdr:sp macro="" textlink="">
      <xdr:nvSpPr>
        <xdr:cNvPr id="127" name="Line 130"/>
        <xdr:cNvSpPr>
          <a:spLocks noChangeShapeType="1"/>
        </xdr:cNvSpPr>
      </xdr:nvSpPr>
      <xdr:spPr bwMode="auto">
        <a:xfrm>
          <a:off x="3857625" y="26384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11</xdr:row>
      <xdr:rowOff>95250</xdr:rowOff>
    </xdr:from>
    <xdr:to>
      <xdr:col>5</xdr:col>
      <xdr:colOff>219075</xdr:colOff>
      <xdr:row>16</xdr:row>
      <xdr:rowOff>114300</xdr:rowOff>
    </xdr:to>
    <xdr:sp macro="" textlink="">
      <xdr:nvSpPr>
        <xdr:cNvPr id="130" name="Line 133"/>
        <xdr:cNvSpPr>
          <a:spLocks noChangeShapeType="1"/>
        </xdr:cNvSpPr>
      </xdr:nvSpPr>
      <xdr:spPr bwMode="auto">
        <a:xfrm>
          <a:off x="1590675" y="1885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5</xdr:col>
      <xdr:colOff>219075</xdr:colOff>
      <xdr:row>22</xdr:row>
      <xdr:rowOff>9525</xdr:rowOff>
    </xdr:to>
    <xdr:sp macro="" textlink="">
      <xdr:nvSpPr>
        <xdr:cNvPr id="131" name="Line 134"/>
        <xdr:cNvSpPr>
          <a:spLocks noChangeShapeType="1"/>
        </xdr:cNvSpPr>
      </xdr:nvSpPr>
      <xdr:spPr bwMode="auto">
        <a:xfrm flipH="1">
          <a:off x="1590675" y="296227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6</xdr:row>
      <xdr:rowOff>104775</xdr:rowOff>
    </xdr:from>
    <xdr:to>
      <xdr:col>5</xdr:col>
      <xdr:colOff>228600</xdr:colOff>
      <xdr:row>6</xdr:row>
      <xdr:rowOff>104775</xdr:rowOff>
    </xdr:to>
    <xdr:sp macro="" textlink="">
      <xdr:nvSpPr>
        <xdr:cNvPr id="132" name="Line 135"/>
        <xdr:cNvSpPr>
          <a:spLocks noChangeShapeType="1"/>
        </xdr:cNvSpPr>
      </xdr:nvSpPr>
      <xdr:spPr bwMode="auto">
        <a:xfrm>
          <a:off x="1466850" y="11334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12</xdr:row>
      <xdr:rowOff>85725</xdr:rowOff>
    </xdr:from>
    <xdr:to>
      <xdr:col>5</xdr:col>
      <xdr:colOff>219075</xdr:colOff>
      <xdr:row>12</xdr:row>
      <xdr:rowOff>85725</xdr:rowOff>
    </xdr:to>
    <xdr:sp macro="" textlink="">
      <xdr:nvSpPr>
        <xdr:cNvPr id="133" name="Line 136"/>
        <xdr:cNvSpPr>
          <a:spLocks noChangeShapeType="1"/>
        </xdr:cNvSpPr>
      </xdr:nvSpPr>
      <xdr:spPr bwMode="auto">
        <a:xfrm>
          <a:off x="1485900" y="2028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95250</xdr:rowOff>
    </xdr:from>
    <xdr:to>
      <xdr:col>20</xdr:col>
      <xdr:colOff>0</xdr:colOff>
      <xdr:row>22</xdr:row>
      <xdr:rowOff>85725</xdr:rowOff>
    </xdr:to>
    <xdr:sp macro="" textlink="">
      <xdr:nvSpPr>
        <xdr:cNvPr id="137" name="Line 140"/>
        <xdr:cNvSpPr>
          <a:spLocks noChangeShapeType="1"/>
        </xdr:cNvSpPr>
      </xdr:nvSpPr>
      <xdr:spPr bwMode="auto">
        <a:xfrm flipH="1">
          <a:off x="5372100" y="3429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200025</xdr:colOff>
      <xdr:row>18</xdr:row>
      <xdr:rowOff>95250</xdr:rowOff>
    </xdr:from>
    <xdr:to>
      <xdr:col>21</xdr:col>
      <xdr:colOff>0</xdr:colOff>
      <xdr:row>18</xdr:row>
      <xdr:rowOff>95250</xdr:rowOff>
    </xdr:to>
    <xdr:sp macro="" textlink="">
      <xdr:nvSpPr>
        <xdr:cNvPr id="139" name="Line 142"/>
        <xdr:cNvSpPr>
          <a:spLocks noChangeShapeType="1"/>
        </xdr:cNvSpPr>
      </xdr:nvSpPr>
      <xdr:spPr bwMode="auto">
        <a:xfrm flipV="1">
          <a:off x="5305425" y="29527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17</xdr:row>
      <xdr:rowOff>76200</xdr:rowOff>
    </xdr:from>
    <xdr:to>
      <xdr:col>21</xdr:col>
      <xdr:colOff>9525</xdr:colOff>
      <xdr:row>17</xdr:row>
      <xdr:rowOff>76200</xdr:rowOff>
    </xdr:to>
    <xdr:sp macro="" textlink="">
      <xdr:nvSpPr>
        <xdr:cNvPr id="142" name="Line 145"/>
        <xdr:cNvSpPr>
          <a:spLocks noChangeShapeType="1"/>
        </xdr:cNvSpPr>
      </xdr:nvSpPr>
      <xdr:spPr bwMode="auto">
        <a:xfrm flipV="1">
          <a:off x="5372100" y="27813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11</xdr:row>
      <xdr:rowOff>95250</xdr:rowOff>
    </xdr:from>
    <xdr:to>
      <xdr:col>2</xdr:col>
      <xdr:colOff>190500</xdr:colOff>
      <xdr:row>11</xdr:row>
      <xdr:rowOff>95250</xdr:rowOff>
    </xdr:to>
    <xdr:sp macro="" textlink="">
      <xdr:nvSpPr>
        <xdr:cNvPr id="146" name="Line 151"/>
        <xdr:cNvSpPr>
          <a:spLocks noChangeShapeType="1"/>
        </xdr:cNvSpPr>
      </xdr:nvSpPr>
      <xdr:spPr bwMode="auto">
        <a:xfrm>
          <a:off x="695325" y="1885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16</xdr:row>
      <xdr:rowOff>104775</xdr:rowOff>
    </xdr:from>
    <xdr:to>
      <xdr:col>9</xdr:col>
      <xdr:colOff>219075</xdr:colOff>
      <xdr:row>16</xdr:row>
      <xdr:rowOff>104775</xdr:rowOff>
    </xdr:to>
    <xdr:sp macro="" textlink="">
      <xdr:nvSpPr>
        <xdr:cNvPr id="163" name="Line 168"/>
        <xdr:cNvSpPr>
          <a:spLocks noChangeShapeType="1"/>
        </xdr:cNvSpPr>
      </xdr:nvSpPr>
      <xdr:spPr bwMode="auto">
        <a:xfrm flipV="1">
          <a:off x="1590675" y="2657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14</xdr:col>
      <xdr:colOff>228600</xdr:colOff>
      <xdr:row>18</xdr:row>
      <xdr:rowOff>104775</xdr:rowOff>
    </xdr:to>
    <xdr:sp macro="" textlink="">
      <xdr:nvSpPr>
        <xdr:cNvPr id="167" name="Line 172"/>
        <xdr:cNvSpPr>
          <a:spLocks noChangeShapeType="1"/>
        </xdr:cNvSpPr>
      </xdr:nvSpPr>
      <xdr:spPr bwMode="auto">
        <a:xfrm flipV="1">
          <a:off x="1590675" y="2962275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16</xdr:row>
      <xdr:rowOff>85725</xdr:rowOff>
    </xdr:from>
    <xdr:to>
      <xdr:col>14</xdr:col>
      <xdr:colOff>238125</xdr:colOff>
      <xdr:row>16</xdr:row>
      <xdr:rowOff>85725</xdr:rowOff>
    </xdr:to>
    <xdr:sp macro="" textlink="">
      <xdr:nvSpPr>
        <xdr:cNvPr id="170" name="Line 175"/>
        <xdr:cNvSpPr>
          <a:spLocks noChangeShapeType="1"/>
        </xdr:cNvSpPr>
      </xdr:nvSpPr>
      <xdr:spPr bwMode="auto">
        <a:xfrm>
          <a:off x="3857625" y="26384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11</xdr:row>
      <xdr:rowOff>95250</xdr:rowOff>
    </xdr:from>
    <xdr:to>
      <xdr:col>5</xdr:col>
      <xdr:colOff>219075</xdr:colOff>
      <xdr:row>16</xdr:row>
      <xdr:rowOff>114300</xdr:rowOff>
    </xdr:to>
    <xdr:sp macro="" textlink="">
      <xdr:nvSpPr>
        <xdr:cNvPr id="174" name="Line 179"/>
        <xdr:cNvSpPr>
          <a:spLocks noChangeShapeType="1"/>
        </xdr:cNvSpPr>
      </xdr:nvSpPr>
      <xdr:spPr bwMode="auto">
        <a:xfrm>
          <a:off x="1590675" y="1885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5</xdr:col>
      <xdr:colOff>219075</xdr:colOff>
      <xdr:row>22</xdr:row>
      <xdr:rowOff>9525</xdr:rowOff>
    </xdr:to>
    <xdr:sp macro="" textlink="">
      <xdr:nvSpPr>
        <xdr:cNvPr id="175" name="Line 180"/>
        <xdr:cNvSpPr>
          <a:spLocks noChangeShapeType="1"/>
        </xdr:cNvSpPr>
      </xdr:nvSpPr>
      <xdr:spPr bwMode="auto">
        <a:xfrm flipH="1">
          <a:off x="1590675" y="296227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6</xdr:row>
      <xdr:rowOff>104775</xdr:rowOff>
    </xdr:from>
    <xdr:to>
      <xdr:col>5</xdr:col>
      <xdr:colOff>228600</xdr:colOff>
      <xdr:row>6</xdr:row>
      <xdr:rowOff>104775</xdr:rowOff>
    </xdr:to>
    <xdr:sp macro="" textlink="">
      <xdr:nvSpPr>
        <xdr:cNvPr id="176" name="Line 181"/>
        <xdr:cNvSpPr>
          <a:spLocks noChangeShapeType="1"/>
        </xdr:cNvSpPr>
      </xdr:nvSpPr>
      <xdr:spPr bwMode="auto">
        <a:xfrm>
          <a:off x="1466850" y="11334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12</xdr:row>
      <xdr:rowOff>85725</xdr:rowOff>
    </xdr:from>
    <xdr:to>
      <xdr:col>5</xdr:col>
      <xdr:colOff>219075</xdr:colOff>
      <xdr:row>12</xdr:row>
      <xdr:rowOff>85725</xdr:rowOff>
    </xdr:to>
    <xdr:sp macro="" textlink="">
      <xdr:nvSpPr>
        <xdr:cNvPr id="177" name="Line 182"/>
        <xdr:cNvSpPr>
          <a:spLocks noChangeShapeType="1"/>
        </xdr:cNvSpPr>
      </xdr:nvSpPr>
      <xdr:spPr bwMode="auto">
        <a:xfrm>
          <a:off x="1485900" y="2028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95250</xdr:rowOff>
    </xdr:from>
    <xdr:to>
      <xdr:col>20</xdr:col>
      <xdr:colOff>0</xdr:colOff>
      <xdr:row>22</xdr:row>
      <xdr:rowOff>85725</xdr:rowOff>
    </xdr:to>
    <xdr:sp macro="" textlink="">
      <xdr:nvSpPr>
        <xdr:cNvPr id="181" name="Line 186"/>
        <xdr:cNvSpPr>
          <a:spLocks noChangeShapeType="1"/>
        </xdr:cNvSpPr>
      </xdr:nvSpPr>
      <xdr:spPr bwMode="auto">
        <a:xfrm flipH="1">
          <a:off x="5372100" y="3429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200025</xdr:colOff>
      <xdr:row>18</xdr:row>
      <xdr:rowOff>95250</xdr:rowOff>
    </xdr:from>
    <xdr:to>
      <xdr:col>21</xdr:col>
      <xdr:colOff>0</xdr:colOff>
      <xdr:row>18</xdr:row>
      <xdr:rowOff>95250</xdr:rowOff>
    </xdr:to>
    <xdr:sp macro="" textlink="">
      <xdr:nvSpPr>
        <xdr:cNvPr id="183" name="Line 188"/>
        <xdr:cNvSpPr>
          <a:spLocks noChangeShapeType="1"/>
        </xdr:cNvSpPr>
      </xdr:nvSpPr>
      <xdr:spPr bwMode="auto">
        <a:xfrm flipV="1">
          <a:off x="5305425" y="29527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17</xdr:row>
      <xdr:rowOff>76200</xdr:rowOff>
    </xdr:from>
    <xdr:to>
      <xdr:col>21</xdr:col>
      <xdr:colOff>9525</xdr:colOff>
      <xdr:row>17</xdr:row>
      <xdr:rowOff>76200</xdr:rowOff>
    </xdr:to>
    <xdr:sp macro="" textlink="">
      <xdr:nvSpPr>
        <xdr:cNvPr id="186" name="Line 191"/>
        <xdr:cNvSpPr>
          <a:spLocks noChangeShapeType="1"/>
        </xdr:cNvSpPr>
      </xdr:nvSpPr>
      <xdr:spPr bwMode="auto">
        <a:xfrm flipV="1">
          <a:off x="5372100" y="27813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11</xdr:row>
      <xdr:rowOff>95250</xdr:rowOff>
    </xdr:from>
    <xdr:to>
      <xdr:col>2</xdr:col>
      <xdr:colOff>190500</xdr:colOff>
      <xdr:row>11</xdr:row>
      <xdr:rowOff>95250</xdr:rowOff>
    </xdr:to>
    <xdr:sp macro="" textlink="">
      <xdr:nvSpPr>
        <xdr:cNvPr id="190" name="Line 197"/>
        <xdr:cNvSpPr>
          <a:spLocks noChangeShapeType="1"/>
        </xdr:cNvSpPr>
      </xdr:nvSpPr>
      <xdr:spPr bwMode="auto">
        <a:xfrm>
          <a:off x="695325" y="1885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16</xdr:row>
      <xdr:rowOff>104775</xdr:rowOff>
    </xdr:from>
    <xdr:to>
      <xdr:col>9</xdr:col>
      <xdr:colOff>219075</xdr:colOff>
      <xdr:row>16</xdr:row>
      <xdr:rowOff>104775</xdr:rowOff>
    </xdr:to>
    <xdr:sp macro="" textlink="">
      <xdr:nvSpPr>
        <xdr:cNvPr id="206" name="Line 214"/>
        <xdr:cNvSpPr>
          <a:spLocks noChangeShapeType="1"/>
        </xdr:cNvSpPr>
      </xdr:nvSpPr>
      <xdr:spPr bwMode="auto">
        <a:xfrm flipV="1">
          <a:off x="1590675" y="2657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14</xdr:col>
      <xdr:colOff>228600</xdr:colOff>
      <xdr:row>18</xdr:row>
      <xdr:rowOff>104775</xdr:rowOff>
    </xdr:to>
    <xdr:sp macro="" textlink="">
      <xdr:nvSpPr>
        <xdr:cNvPr id="210" name="Line 218"/>
        <xdr:cNvSpPr>
          <a:spLocks noChangeShapeType="1"/>
        </xdr:cNvSpPr>
      </xdr:nvSpPr>
      <xdr:spPr bwMode="auto">
        <a:xfrm flipV="1">
          <a:off x="1590675" y="2962275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16</xdr:row>
      <xdr:rowOff>85725</xdr:rowOff>
    </xdr:from>
    <xdr:to>
      <xdr:col>14</xdr:col>
      <xdr:colOff>238125</xdr:colOff>
      <xdr:row>16</xdr:row>
      <xdr:rowOff>85725</xdr:rowOff>
    </xdr:to>
    <xdr:sp macro="" textlink="">
      <xdr:nvSpPr>
        <xdr:cNvPr id="212" name="Line 220"/>
        <xdr:cNvSpPr>
          <a:spLocks noChangeShapeType="1"/>
        </xdr:cNvSpPr>
      </xdr:nvSpPr>
      <xdr:spPr bwMode="auto">
        <a:xfrm>
          <a:off x="3857625" y="26384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11</xdr:row>
      <xdr:rowOff>95250</xdr:rowOff>
    </xdr:from>
    <xdr:to>
      <xdr:col>5</xdr:col>
      <xdr:colOff>219075</xdr:colOff>
      <xdr:row>16</xdr:row>
      <xdr:rowOff>114300</xdr:rowOff>
    </xdr:to>
    <xdr:sp macro="" textlink="">
      <xdr:nvSpPr>
        <xdr:cNvPr id="215" name="Line 223"/>
        <xdr:cNvSpPr>
          <a:spLocks noChangeShapeType="1"/>
        </xdr:cNvSpPr>
      </xdr:nvSpPr>
      <xdr:spPr bwMode="auto">
        <a:xfrm>
          <a:off x="1590675" y="1885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5</xdr:col>
      <xdr:colOff>219075</xdr:colOff>
      <xdr:row>22</xdr:row>
      <xdr:rowOff>9525</xdr:rowOff>
    </xdr:to>
    <xdr:sp macro="" textlink="">
      <xdr:nvSpPr>
        <xdr:cNvPr id="216" name="Line 224"/>
        <xdr:cNvSpPr>
          <a:spLocks noChangeShapeType="1"/>
        </xdr:cNvSpPr>
      </xdr:nvSpPr>
      <xdr:spPr bwMode="auto">
        <a:xfrm flipH="1">
          <a:off x="1590675" y="296227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6</xdr:row>
      <xdr:rowOff>104775</xdr:rowOff>
    </xdr:from>
    <xdr:to>
      <xdr:col>5</xdr:col>
      <xdr:colOff>228600</xdr:colOff>
      <xdr:row>6</xdr:row>
      <xdr:rowOff>104775</xdr:rowOff>
    </xdr:to>
    <xdr:sp macro="" textlink="">
      <xdr:nvSpPr>
        <xdr:cNvPr id="217" name="Line 225"/>
        <xdr:cNvSpPr>
          <a:spLocks noChangeShapeType="1"/>
        </xdr:cNvSpPr>
      </xdr:nvSpPr>
      <xdr:spPr bwMode="auto">
        <a:xfrm>
          <a:off x="1466850" y="11334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12</xdr:row>
      <xdr:rowOff>85725</xdr:rowOff>
    </xdr:from>
    <xdr:to>
      <xdr:col>5</xdr:col>
      <xdr:colOff>219075</xdr:colOff>
      <xdr:row>12</xdr:row>
      <xdr:rowOff>85725</xdr:rowOff>
    </xdr:to>
    <xdr:sp macro="" textlink="">
      <xdr:nvSpPr>
        <xdr:cNvPr id="218" name="Line 226"/>
        <xdr:cNvSpPr>
          <a:spLocks noChangeShapeType="1"/>
        </xdr:cNvSpPr>
      </xdr:nvSpPr>
      <xdr:spPr bwMode="auto">
        <a:xfrm>
          <a:off x="1485900" y="2028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21</xdr:row>
      <xdr:rowOff>95250</xdr:rowOff>
    </xdr:from>
    <xdr:to>
      <xdr:col>20</xdr:col>
      <xdr:colOff>0</xdr:colOff>
      <xdr:row>22</xdr:row>
      <xdr:rowOff>85725</xdr:rowOff>
    </xdr:to>
    <xdr:sp macro="" textlink="">
      <xdr:nvSpPr>
        <xdr:cNvPr id="222" name="Line 230"/>
        <xdr:cNvSpPr>
          <a:spLocks noChangeShapeType="1"/>
        </xdr:cNvSpPr>
      </xdr:nvSpPr>
      <xdr:spPr bwMode="auto">
        <a:xfrm flipH="1">
          <a:off x="5372100" y="3429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17</xdr:row>
      <xdr:rowOff>76200</xdr:rowOff>
    </xdr:from>
    <xdr:to>
      <xdr:col>21</xdr:col>
      <xdr:colOff>9525</xdr:colOff>
      <xdr:row>17</xdr:row>
      <xdr:rowOff>76200</xdr:rowOff>
    </xdr:to>
    <xdr:sp macro="" textlink="">
      <xdr:nvSpPr>
        <xdr:cNvPr id="227" name="Line 235"/>
        <xdr:cNvSpPr>
          <a:spLocks noChangeShapeType="1"/>
        </xdr:cNvSpPr>
      </xdr:nvSpPr>
      <xdr:spPr bwMode="auto">
        <a:xfrm flipV="1">
          <a:off x="5372100" y="27813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11</xdr:row>
      <xdr:rowOff>95250</xdr:rowOff>
    </xdr:from>
    <xdr:to>
      <xdr:col>2</xdr:col>
      <xdr:colOff>190500</xdr:colOff>
      <xdr:row>11</xdr:row>
      <xdr:rowOff>95250</xdr:rowOff>
    </xdr:to>
    <xdr:sp macro="" textlink="">
      <xdr:nvSpPr>
        <xdr:cNvPr id="231" name="Line 241"/>
        <xdr:cNvSpPr>
          <a:spLocks noChangeShapeType="1"/>
        </xdr:cNvSpPr>
      </xdr:nvSpPr>
      <xdr:spPr bwMode="auto">
        <a:xfrm>
          <a:off x="695325" y="1885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16</xdr:row>
      <xdr:rowOff>104775</xdr:rowOff>
    </xdr:from>
    <xdr:to>
      <xdr:col>9</xdr:col>
      <xdr:colOff>219075</xdr:colOff>
      <xdr:row>16</xdr:row>
      <xdr:rowOff>104775</xdr:rowOff>
    </xdr:to>
    <xdr:sp macro="" textlink="">
      <xdr:nvSpPr>
        <xdr:cNvPr id="246" name="Line 258"/>
        <xdr:cNvSpPr>
          <a:spLocks noChangeShapeType="1"/>
        </xdr:cNvSpPr>
      </xdr:nvSpPr>
      <xdr:spPr bwMode="auto">
        <a:xfrm flipV="1">
          <a:off x="1590675" y="2657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16</xdr:row>
      <xdr:rowOff>85725</xdr:rowOff>
    </xdr:from>
    <xdr:to>
      <xdr:col>14</xdr:col>
      <xdr:colOff>238125</xdr:colOff>
      <xdr:row>16</xdr:row>
      <xdr:rowOff>85725</xdr:rowOff>
    </xdr:to>
    <xdr:sp macro="" textlink="">
      <xdr:nvSpPr>
        <xdr:cNvPr id="252" name="Line 265"/>
        <xdr:cNvSpPr>
          <a:spLocks noChangeShapeType="1"/>
        </xdr:cNvSpPr>
      </xdr:nvSpPr>
      <xdr:spPr bwMode="auto">
        <a:xfrm>
          <a:off x="3857625" y="26384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11</xdr:row>
      <xdr:rowOff>95250</xdr:rowOff>
    </xdr:from>
    <xdr:to>
      <xdr:col>5</xdr:col>
      <xdr:colOff>219075</xdr:colOff>
      <xdr:row>16</xdr:row>
      <xdr:rowOff>114300</xdr:rowOff>
    </xdr:to>
    <xdr:sp macro="" textlink="">
      <xdr:nvSpPr>
        <xdr:cNvPr id="256" name="Line 269"/>
        <xdr:cNvSpPr>
          <a:spLocks noChangeShapeType="1"/>
        </xdr:cNvSpPr>
      </xdr:nvSpPr>
      <xdr:spPr bwMode="auto">
        <a:xfrm>
          <a:off x="1590675" y="18859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18</xdr:row>
      <xdr:rowOff>104775</xdr:rowOff>
    </xdr:from>
    <xdr:to>
      <xdr:col>5</xdr:col>
      <xdr:colOff>219075</xdr:colOff>
      <xdr:row>22</xdr:row>
      <xdr:rowOff>9525</xdr:rowOff>
    </xdr:to>
    <xdr:sp macro="" textlink="">
      <xdr:nvSpPr>
        <xdr:cNvPr id="257" name="Line 270"/>
        <xdr:cNvSpPr>
          <a:spLocks noChangeShapeType="1"/>
        </xdr:cNvSpPr>
      </xdr:nvSpPr>
      <xdr:spPr bwMode="auto">
        <a:xfrm flipH="1">
          <a:off x="1590675" y="296227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6</xdr:row>
      <xdr:rowOff>104775</xdr:rowOff>
    </xdr:from>
    <xdr:to>
      <xdr:col>5</xdr:col>
      <xdr:colOff>228600</xdr:colOff>
      <xdr:row>6</xdr:row>
      <xdr:rowOff>104775</xdr:rowOff>
    </xdr:to>
    <xdr:sp macro="" textlink="">
      <xdr:nvSpPr>
        <xdr:cNvPr id="258" name="Line 271"/>
        <xdr:cNvSpPr>
          <a:spLocks noChangeShapeType="1"/>
        </xdr:cNvSpPr>
      </xdr:nvSpPr>
      <xdr:spPr bwMode="auto">
        <a:xfrm>
          <a:off x="1466850" y="113347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12</xdr:row>
      <xdr:rowOff>85725</xdr:rowOff>
    </xdr:from>
    <xdr:to>
      <xdr:col>5</xdr:col>
      <xdr:colOff>219075</xdr:colOff>
      <xdr:row>12</xdr:row>
      <xdr:rowOff>85725</xdr:rowOff>
    </xdr:to>
    <xdr:sp macro="" textlink="">
      <xdr:nvSpPr>
        <xdr:cNvPr id="259" name="Line 272"/>
        <xdr:cNvSpPr>
          <a:spLocks noChangeShapeType="1"/>
        </xdr:cNvSpPr>
      </xdr:nvSpPr>
      <xdr:spPr bwMode="auto">
        <a:xfrm>
          <a:off x="1485900" y="20288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187816</xdr:colOff>
      <xdr:row>20</xdr:row>
      <xdr:rowOff>112690</xdr:rowOff>
    </xdr:from>
    <xdr:to>
      <xdr:col>3</xdr:col>
      <xdr:colOff>1369</xdr:colOff>
      <xdr:row>20</xdr:row>
      <xdr:rowOff>113298</xdr:rowOff>
    </xdr:to>
    <xdr:sp macro="" textlink="">
      <xdr:nvSpPr>
        <xdr:cNvPr id="261" name="Line 57"/>
        <xdr:cNvSpPr>
          <a:spLocks noChangeShapeType="1"/>
        </xdr:cNvSpPr>
      </xdr:nvSpPr>
      <xdr:spPr bwMode="auto">
        <a:xfrm flipV="1">
          <a:off x="761999" y="3960253"/>
          <a:ext cx="100645" cy="6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0</xdr:rowOff>
    </xdr:from>
    <xdr:to>
      <xdr:col>24</xdr:col>
      <xdr:colOff>0</xdr:colOff>
      <xdr:row>1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3657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266700</xdr:colOff>
      <xdr:row>1</xdr:row>
      <xdr:rowOff>0</xdr:rowOff>
    </xdr:from>
    <xdr:to>
      <xdr:col>23</xdr:col>
      <xdr:colOff>152400</xdr:colOff>
      <xdr:row>1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3657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1</xdr:row>
      <xdr:rowOff>0</xdr:rowOff>
    </xdr:from>
    <xdr:to>
      <xdr:col>4</xdr:col>
      <xdr:colOff>152400</xdr:colOff>
      <xdr:row>1</xdr:row>
      <xdr:rowOff>0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7620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</xdr:row>
      <xdr:rowOff>0</xdr:rowOff>
    </xdr:from>
    <xdr:to>
      <xdr:col>8</xdr:col>
      <xdr:colOff>152400</xdr:colOff>
      <xdr:row>1</xdr:row>
      <xdr:rowOff>0</xdr:rowOff>
    </xdr:to>
    <xdr:sp macro="" textlink="">
      <xdr:nvSpPr>
        <xdr:cNvPr id="5" name="Line 16"/>
        <xdr:cNvSpPr>
          <a:spLocks noChangeShapeType="1"/>
        </xdr:cNvSpPr>
      </xdr:nvSpPr>
      <xdr:spPr bwMode="auto">
        <a:xfrm>
          <a:off x="1371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1</xdr:row>
      <xdr:rowOff>0</xdr:rowOff>
    </xdr:from>
    <xdr:to>
      <xdr:col>13</xdr:col>
      <xdr:colOff>47625</xdr:colOff>
      <xdr:row>1</xdr:row>
      <xdr:rowOff>0</xdr:rowOff>
    </xdr:to>
    <xdr:sp macro="" textlink="">
      <xdr:nvSpPr>
        <xdr:cNvPr id="6" name="Line 25"/>
        <xdr:cNvSpPr>
          <a:spLocks noChangeShapeType="1"/>
        </xdr:cNvSpPr>
      </xdr:nvSpPr>
      <xdr:spPr bwMode="auto">
        <a:xfrm>
          <a:off x="2028825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1</xdr:row>
      <xdr:rowOff>0</xdr:rowOff>
    </xdr:from>
    <xdr:to>
      <xdr:col>8</xdr:col>
      <xdr:colOff>152400</xdr:colOff>
      <xdr:row>1</xdr:row>
      <xdr:rowOff>0</xdr:rowOff>
    </xdr:to>
    <xdr:sp macro="" textlink="">
      <xdr:nvSpPr>
        <xdr:cNvPr id="7" name="Line 42"/>
        <xdr:cNvSpPr>
          <a:spLocks noChangeShapeType="1"/>
        </xdr:cNvSpPr>
      </xdr:nvSpPr>
      <xdr:spPr bwMode="auto">
        <a:xfrm>
          <a:off x="1371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1</xdr:row>
      <xdr:rowOff>0</xdr:rowOff>
    </xdr:from>
    <xdr:to>
      <xdr:col>8</xdr:col>
      <xdr:colOff>152400</xdr:colOff>
      <xdr:row>1</xdr:row>
      <xdr:rowOff>0</xdr:rowOff>
    </xdr:to>
    <xdr:sp macro="" textlink="">
      <xdr:nvSpPr>
        <xdr:cNvPr id="8" name="Line 43"/>
        <xdr:cNvSpPr>
          <a:spLocks noChangeShapeType="1"/>
        </xdr:cNvSpPr>
      </xdr:nvSpPr>
      <xdr:spPr bwMode="auto">
        <a:xfrm flipH="1">
          <a:off x="1371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</xdr:row>
      <xdr:rowOff>0</xdr:rowOff>
    </xdr:from>
    <xdr:to>
      <xdr:col>24</xdr:col>
      <xdr:colOff>0</xdr:colOff>
      <xdr:row>1</xdr:row>
      <xdr:rowOff>0</xdr:rowOff>
    </xdr:to>
    <xdr:sp macro="" textlink="">
      <xdr:nvSpPr>
        <xdr:cNvPr id="9" name="Line 46"/>
        <xdr:cNvSpPr>
          <a:spLocks noChangeShapeType="1"/>
        </xdr:cNvSpPr>
      </xdr:nvSpPr>
      <xdr:spPr bwMode="auto">
        <a:xfrm flipH="1">
          <a:off x="3657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266700</xdr:colOff>
      <xdr:row>1</xdr:row>
      <xdr:rowOff>0</xdr:rowOff>
    </xdr:from>
    <xdr:to>
      <xdr:col>23</xdr:col>
      <xdr:colOff>152400</xdr:colOff>
      <xdr:row>1</xdr:row>
      <xdr:rowOff>0</xdr:rowOff>
    </xdr:to>
    <xdr:sp macro="" textlink="">
      <xdr:nvSpPr>
        <xdr:cNvPr id="10" name="Line 47"/>
        <xdr:cNvSpPr>
          <a:spLocks noChangeShapeType="1"/>
        </xdr:cNvSpPr>
      </xdr:nvSpPr>
      <xdr:spPr bwMode="auto">
        <a:xfrm>
          <a:off x="3657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1</xdr:row>
      <xdr:rowOff>0</xdr:rowOff>
    </xdr:from>
    <xdr:to>
      <xdr:col>4</xdr:col>
      <xdr:colOff>152400</xdr:colOff>
      <xdr:row>1</xdr:row>
      <xdr:rowOff>0</xdr:rowOff>
    </xdr:to>
    <xdr:sp macro="" textlink="">
      <xdr:nvSpPr>
        <xdr:cNvPr id="11" name="Line 48"/>
        <xdr:cNvSpPr>
          <a:spLocks noChangeShapeType="1"/>
        </xdr:cNvSpPr>
      </xdr:nvSpPr>
      <xdr:spPr bwMode="auto">
        <a:xfrm>
          <a:off x="7620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</xdr:row>
      <xdr:rowOff>0</xdr:rowOff>
    </xdr:from>
    <xdr:to>
      <xdr:col>8</xdr:col>
      <xdr:colOff>152400</xdr:colOff>
      <xdr:row>1</xdr:row>
      <xdr:rowOff>0</xdr:rowOff>
    </xdr:to>
    <xdr:sp macro="" textlink="">
      <xdr:nvSpPr>
        <xdr:cNvPr id="12" name="Line 49"/>
        <xdr:cNvSpPr>
          <a:spLocks noChangeShapeType="1"/>
        </xdr:cNvSpPr>
      </xdr:nvSpPr>
      <xdr:spPr bwMode="auto">
        <a:xfrm>
          <a:off x="1371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1</xdr:row>
      <xdr:rowOff>0</xdr:rowOff>
    </xdr:from>
    <xdr:to>
      <xdr:col>13</xdr:col>
      <xdr:colOff>47625</xdr:colOff>
      <xdr:row>1</xdr:row>
      <xdr:rowOff>0</xdr:rowOff>
    </xdr:to>
    <xdr:sp macro="" textlink="">
      <xdr:nvSpPr>
        <xdr:cNvPr id="13" name="Line 50"/>
        <xdr:cNvSpPr>
          <a:spLocks noChangeShapeType="1"/>
        </xdr:cNvSpPr>
      </xdr:nvSpPr>
      <xdr:spPr bwMode="auto">
        <a:xfrm>
          <a:off x="2028825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1</xdr:row>
      <xdr:rowOff>0</xdr:rowOff>
    </xdr:from>
    <xdr:to>
      <xdr:col>8</xdr:col>
      <xdr:colOff>152400</xdr:colOff>
      <xdr:row>1</xdr:row>
      <xdr:rowOff>0</xdr:rowOff>
    </xdr:to>
    <xdr:sp macro="" textlink="">
      <xdr:nvSpPr>
        <xdr:cNvPr id="14" name="Line 51"/>
        <xdr:cNvSpPr>
          <a:spLocks noChangeShapeType="1"/>
        </xdr:cNvSpPr>
      </xdr:nvSpPr>
      <xdr:spPr bwMode="auto">
        <a:xfrm>
          <a:off x="1371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219075</xdr:colOff>
      <xdr:row>1</xdr:row>
      <xdr:rowOff>0</xdr:rowOff>
    </xdr:from>
    <xdr:to>
      <xdr:col>8</xdr:col>
      <xdr:colOff>152400</xdr:colOff>
      <xdr:row>1</xdr:row>
      <xdr:rowOff>0</xdr:rowOff>
    </xdr:to>
    <xdr:sp macro="" textlink="">
      <xdr:nvSpPr>
        <xdr:cNvPr id="15" name="Line 52"/>
        <xdr:cNvSpPr>
          <a:spLocks noChangeShapeType="1"/>
        </xdr:cNvSpPr>
      </xdr:nvSpPr>
      <xdr:spPr bwMode="auto">
        <a:xfrm flipH="1">
          <a:off x="1371600" y="23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1" customWidth="1"/>
    <col min="33" max="16384" width="9" style="1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3.5" customHeigh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3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3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3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3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3.5" customHeight="1" x14ac:dyDescent="0.3">
      <c r="A15" s="3"/>
      <c r="B15" s="3"/>
      <c r="C15" s="4"/>
      <c r="D15" s="3"/>
      <c r="E15" s="32"/>
      <c r="F15" s="32"/>
      <c r="G15" s="32"/>
      <c r="H15" s="3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"/>
      <c r="AE15" s="2"/>
    </row>
    <row r="16" spans="1:31" ht="13.5" customHeight="1" x14ac:dyDescent="0.3">
      <c r="A16" s="3"/>
      <c r="B16" s="3"/>
      <c r="C16" s="4"/>
      <c r="D16" s="232" t="s">
        <v>621</v>
      </c>
      <c r="E16" s="232"/>
      <c r="F16" s="232"/>
      <c r="G16" s="232"/>
      <c r="H16" s="6"/>
      <c r="J16" s="233" t="s">
        <v>168</v>
      </c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"/>
      <c r="AE16" s="2"/>
    </row>
    <row r="17" spans="1:31" ht="13.5" customHeight="1" x14ac:dyDescent="0.3">
      <c r="A17" s="3"/>
      <c r="B17" s="3"/>
      <c r="C17" s="4"/>
      <c r="D17" s="232"/>
      <c r="E17" s="232"/>
      <c r="F17" s="232"/>
      <c r="G17" s="232"/>
      <c r="H17" s="6"/>
      <c r="I17" s="7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"/>
      <c r="AE17" s="2"/>
    </row>
    <row r="18" spans="1:31" ht="13.5" customHeight="1" x14ac:dyDescent="0.3">
      <c r="A18" s="3"/>
      <c r="B18" s="3"/>
      <c r="C18" s="4"/>
      <c r="D18" s="232"/>
      <c r="E18" s="232"/>
      <c r="F18" s="232"/>
      <c r="G18" s="232"/>
      <c r="H18" s="6"/>
      <c r="I18" s="7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"/>
      <c r="AE18" s="2"/>
    </row>
    <row r="19" spans="1:31" ht="13.5" customHeight="1" x14ac:dyDescent="0.3">
      <c r="A19" s="2"/>
      <c r="B19" s="2"/>
      <c r="C19" s="2"/>
      <c r="D19" s="232"/>
      <c r="E19" s="232"/>
      <c r="F19" s="232"/>
      <c r="G19" s="232"/>
      <c r="H19" s="6"/>
      <c r="I19" s="7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"/>
      <c r="AE19" s="2"/>
    </row>
    <row r="20" spans="1:31" ht="13.5" customHeight="1" x14ac:dyDescent="0.3">
      <c r="A20" s="2"/>
      <c r="B20" s="2"/>
      <c r="C20" s="2"/>
      <c r="D20" s="32"/>
      <c r="E20" s="32"/>
      <c r="F20" s="32"/>
      <c r="G20" s="32"/>
      <c r="H20" s="8"/>
      <c r="I20" s="8"/>
      <c r="J20" s="5"/>
      <c r="K20" s="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2"/>
      <c r="AC20" s="2"/>
      <c r="AD20" s="2"/>
      <c r="AE20" s="2"/>
    </row>
    <row r="21" spans="1:31" ht="13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3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3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31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1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orientation="portrait" useFirstPageNumber="1" r:id="rId1"/>
  <headerFooter scaleWithDoc="0"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Normal="100" zoomScaleSheetLayoutView="100" workbookViewId="0">
      <selection sqref="A1:H1"/>
    </sheetView>
  </sheetViews>
  <sheetFormatPr defaultRowHeight="15.75" customHeight="1" x14ac:dyDescent="0.15"/>
  <cols>
    <col min="1" max="1" width="9.25" style="35" customWidth="1"/>
    <col min="2" max="2" width="6.625" style="35" customWidth="1"/>
    <col min="3" max="8" width="12.125" style="35" customWidth="1"/>
    <col min="9" max="15" width="4.625" style="35" customWidth="1"/>
    <col min="16" max="16384" width="9" style="35"/>
  </cols>
  <sheetData>
    <row r="1" spans="1:15" ht="18.75" x14ac:dyDescent="0.15">
      <c r="A1" s="260" t="s">
        <v>757</v>
      </c>
      <c r="B1" s="260"/>
      <c r="C1" s="260"/>
      <c r="D1" s="260"/>
      <c r="E1" s="260"/>
      <c r="F1" s="260"/>
      <c r="G1" s="260"/>
      <c r="H1" s="260"/>
      <c r="I1" s="23"/>
      <c r="J1" s="23"/>
      <c r="K1" s="23"/>
      <c r="L1" s="23"/>
      <c r="M1" s="23"/>
      <c r="N1" s="23"/>
      <c r="O1" s="23"/>
    </row>
    <row r="2" spans="1:15" ht="9" customHeight="1" x14ac:dyDescent="0.15">
      <c r="A2" s="1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7.25" x14ac:dyDescent="0.15">
      <c r="A3" s="431" t="s">
        <v>652</v>
      </c>
      <c r="B3" s="431"/>
      <c r="C3" s="431"/>
      <c r="D3" s="431"/>
      <c r="E3" s="431"/>
      <c r="F3" s="431"/>
      <c r="G3" s="431"/>
      <c r="H3" s="431"/>
      <c r="I3" s="24"/>
      <c r="J3" s="24"/>
      <c r="K3" s="24"/>
      <c r="L3" s="24"/>
      <c r="M3" s="24"/>
      <c r="N3" s="24"/>
      <c r="O3" s="24"/>
    </row>
    <row r="4" spans="1:15" ht="9" customHeight="1" thickBot="1" x14ac:dyDescent="0.2"/>
    <row r="5" spans="1:15" s="12" customFormat="1" ht="15.75" customHeight="1" x14ac:dyDescent="0.15">
      <c r="A5" s="42"/>
      <c r="B5" s="42"/>
      <c r="C5" s="152" t="s">
        <v>195</v>
      </c>
      <c r="D5" s="444" t="s">
        <v>43</v>
      </c>
      <c r="E5" s="445"/>
      <c r="F5" s="444" t="s">
        <v>42</v>
      </c>
      <c r="G5" s="445"/>
      <c r="H5" s="445"/>
    </row>
    <row r="6" spans="1:15" s="12" customFormat="1" ht="15.75" customHeight="1" x14ac:dyDescent="0.15">
      <c r="A6" s="249" t="s">
        <v>185</v>
      </c>
      <c r="B6" s="428"/>
      <c r="C6" s="447" t="s">
        <v>196</v>
      </c>
      <c r="D6" s="447" t="s">
        <v>194</v>
      </c>
      <c r="E6" s="447" t="s">
        <v>609</v>
      </c>
      <c r="F6" s="447" t="s">
        <v>193</v>
      </c>
      <c r="G6" s="447" t="s">
        <v>109</v>
      </c>
      <c r="H6" s="345" t="s">
        <v>107</v>
      </c>
    </row>
    <row r="7" spans="1:15" s="12" customFormat="1" ht="15.75" customHeight="1" x14ac:dyDescent="0.15">
      <c r="A7" s="153"/>
      <c r="B7" s="153"/>
      <c r="C7" s="448"/>
      <c r="D7" s="448"/>
      <c r="E7" s="448"/>
      <c r="F7" s="448"/>
      <c r="G7" s="448"/>
      <c r="H7" s="335"/>
    </row>
    <row r="8" spans="1:15" s="14" customFormat="1" ht="15" customHeight="1" x14ac:dyDescent="0.15">
      <c r="A8" s="77"/>
      <c r="B8" s="154" t="s">
        <v>835</v>
      </c>
      <c r="C8" s="200">
        <v>1014.9</v>
      </c>
      <c r="D8" s="187">
        <v>1275.5</v>
      </c>
      <c r="E8" s="155">
        <v>174</v>
      </c>
      <c r="F8" s="155">
        <v>16.8</v>
      </c>
      <c r="G8" s="155">
        <v>37.4</v>
      </c>
      <c r="H8" s="156">
        <v>-0.8</v>
      </c>
    </row>
    <row r="9" spans="1:15" s="14" customFormat="1" ht="15" customHeight="1" x14ac:dyDescent="0.15">
      <c r="A9" s="43"/>
      <c r="B9" s="212" t="s">
        <v>770</v>
      </c>
      <c r="C9" s="200">
        <v>1015.5</v>
      </c>
      <c r="D9" s="187">
        <v>1651.5</v>
      </c>
      <c r="E9" s="155">
        <v>124.5</v>
      </c>
      <c r="F9" s="155">
        <v>17.399999999999999</v>
      </c>
      <c r="G9" s="155">
        <v>38</v>
      </c>
      <c r="H9" s="156">
        <v>-2.5</v>
      </c>
    </row>
    <row r="10" spans="1:15" s="12" customFormat="1" ht="15.75" customHeight="1" x14ac:dyDescent="0.15">
      <c r="A10" s="34"/>
      <c r="B10" s="212" t="s">
        <v>824</v>
      </c>
      <c r="C10" s="201">
        <v>1015.1</v>
      </c>
      <c r="D10" s="187">
        <v>1219</v>
      </c>
      <c r="E10" s="155">
        <v>101.5</v>
      </c>
      <c r="F10" s="155">
        <v>17.600000000000001</v>
      </c>
      <c r="G10" s="155">
        <v>37.5</v>
      </c>
      <c r="H10" s="156">
        <v>0.7</v>
      </c>
    </row>
    <row r="11" spans="1:15" s="12" customFormat="1" ht="15.75" customHeight="1" x14ac:dyDescent="0.15">
      <c r="A11" s="34"/>
      <c r="B11" s="229" t="s">
        <v>831</v>
      </c>
      <c r="C11" s="201">
        <v>1015.3</v>
      </c>
      <c r="D11" s="187">
        <v>1521.5</v>
      </c>
      <c r="E11" s="155">
        <v>64</v>
      </c>
      <c r="F11" s="155">
        <v>17.7</v>
      </c>
      <c r="G11" s="155">
        <v>38.6</v>
      </c>
      <c r="H11" s="156">
        <v>-0.1</v>
      </c>
    </row>
    <row r="12" spans="1:15" s="12" customFormat="1" ht="15.75" customHeight="1" x14ac:dyDescent="0.15">
      <c r="A12" s="34"/>
      <c r="B12" s="80" t="s">
        <v>837</v>
      </c>
      <c r="C12" s="202">
        <f>AVERAGE(C14:C25)</f>
        <v>1015.6083333333335</v>
      </c>
      <c r="D12" s="203">
        <f>SUM(D14:D25)</f>
        <v>2014.5</v>
      </c>
      <c r="E12" s="157">
        <f>MAX(E14:E25)</f>
        <v>105</v>
      </c>
      <c r="F12" s="157">
        <f>AVERAGE(F14:F25)</f>
        <v>17.541666666666668</v>
      </c>
      <c r="G12" s="157">
        <f>MAX(G14:G25)</f>
        <v>38.9</v>
      </c>
      <c r="H12" s="158">
        <f>MIN(H14:H25)</f>
        <v>-1.5</v>
      </c>
    </row>
    <row r="13" spans="1:15" s="12" customFormat="1" ht="15.75" customHeight="1" x14ac:dyDescent="0.15">
      <c r="A13" s="34"/>
      <c r="B13" s="80"/>
      <c r="C13" s="202"/>
      <c r="D13" s="187"/>
      <c r="E13" s="159"/>
      <c r="F13" s="159"/>
      <c r="G13" s="159"/>
      <c r="H13" s="159"/>
    </row>
    <row r="14" spans="1:15" s="12" customFormat="1" ht="15.75" customHeight="1" x14ac:dyDescent="0.15">
      <c r="A14" s="77" t="s">
        <v>838</v>
      </c>
      <c r="B14" s="78" t="s">
        <v>562</v>
      </c>
      <c r="C14" s="200">
        <v>1020.8</v>
      </c>
      <c r="D14" s="187">
        <v>64.5</v>
      </c>
      <c r="E14" s="155">
        <v>26.5</v>
      </c>
      <c r="F14" s="155">
        <v>6.2</v>
      </c>
      <c r="G14" s="155">
        <v>19</v>
      </c>
      <c r="H14" s="156">
        <v>-1.5</v>
      </c>
    </row>
    <row r="15" spans="1:15" s="12" customFormat="1" ht="15.75" customHeight="1" x14ac:dyDescent="0.15">
      <c r="B15" s="78" t="s">
        <v>563</v>
      </c>
      <c r="C15" s="200">
        <v>1019</v>
      </c>
      <c r="D15" s="187">
        <v>45</v>
      </c>
      <c r="E15" s="155">
        <v>24</v>
      </c>
      <c r="F15" s="155">
        <v>8.6999999999999993</v>
      </c>
      <c r="G15" s="155">
        <v>20.5</v>
      </c>
      <c r="H15" s="156">
        <v>-0.4</v>
      </c>
    </row>
    <row r="16" spans="1:15" s="12" customFormat="1" ht="15.75" customHeight="1" x14ac:dyDescent="0.15">
      <c r="A16" s="34"/>
      <c r="B16" s="78" t="s">
        <v>564</v>
      </c>
      <c r="C16" s="200">
        <v>1018.9</v>
      </c>
      <c r="D16" s="187">
        <v>145.5</v>
      </c>
      <c r="E16" s="155">
        <v>48</v>
      </c>
      <c r="F16" s="155">
        <v>12.2</v>
      </c>
      <c r="G16" s="155">
        <v>22.3</v>
      </c>
      <c r="H16" s="156">
        <v>3.9</v>
      </c>
    </row>
    <row r="17" spans="1:8" s="12" customFormat="1" ht="15.75" customHeight="1" x14ac:dyDescent="0.15">
      <c r="A17" s="34"/>
      <c r="B17" s="78" t="s">
        <v>565</v>
      </c>
      <c r="C17" s="200">
        <v>1018.4</v>
      </c>
      <c r="D17" s="204">
        <v>224</v>
      </c>
      <c r="E17" s="160">
        <v>105</v>
      </c>
      <c r="F17" s="160">
        <v>15.5</v>
      </c>
      <c r="G17" s="160">
        <v>26.7</v>
      </c>
      <c r="H17" s="161">
        <v>5.5</v>
      </c>
    </row>
    <row r="18" spans="1:8" s="12" customFormat="1" ht="15.75" customHeight="1" x14ac:dyDescent="0.15">
      <c r="A18" s="77"/>
      <c r="B18" s="78" t="s">
        <v>566</v>
      </c>
      <c r="C18" s="200">
        <v>1010.5</v>
      </c>
      <c r="D18" s="187">
        <v>340</v>
      </c>
      <c r="E18" s="155">
        <v>101</v>
      </c>
      <c r="F18" s="155">
        <v>20</v>
      </c>
      <c r="G18" s="155">
        <v>28.7</v>
      </c>
      <c r="H18" s="156">
        <v>10.5</v>
      </c>
    </row>
    <row r="19" spans="1:8" s="12" customFormat="1" ht="15.75" customHeight="1" x14ac:dyDescent="0.15">
      <c r="A19" s="34"/>
      <c r="B19" s="78" t="s">
        <v>567</v>
      </c>
      <c r="C19" s="200">
        <v>1009.4</v>
      </c>
      <c r="D19" s="187">
        <v>172</v>
      </c>
      <c r="E19" s="155">
        <v>46</v>
      </c>
      <c r="F19" s="155">
        <v>23.9</v>
      </c>
      <c r="G19" s="155">
        <v>32.200000000000003</v>
      </c>
      <c r="H19" s="156">
        <v>17</v>
      </c>
    </row>
    <row r="20" spans="1:8" s="12" customFormat="1" ht="15.75" customHeight="1" x14ac:dyDescent="0.15">
      <c r="A20" s="34"/>
      <c r="B20" s="78" t="s">
        <v>568</v>
      </c>
      <c r="C20" s="200">
        <v>1009.9</v>
      </c>
      <c r="D20" s="187">
        <v>268.5</v>
      </c>
      <c r="E20" s="155">
        <v>64</v>
      </c>
      <c r="F20" s="155">
        <v>27.9</v>
      </c>
      <c r="G20" s="155">
        <v>35.700000000000003</v>
      </c>
      <c r="H20" s="156">
        <v>20.9</v>
      </c>
    </row>
    <row r="21" spans="1:8" s="12" customFormat="1" ht="15.75" customHeight="1" x14ac:dyDescent="0.15">
      <c r="A21" s="34"/>
      <c r="B21" s="78" t="s">
        <v>569</v>
      </c>
      <c r="C21" s="200">
        <v>1009.8</v>
      </c>
      <c r="D21" s="187">
        <v>314.5</v>
      </c>
      <c r="E21" s="155">
        <v>65</v>
      </c>
      <c r="F21" s="155">
        <v>28.1</v>
      </c>
      <c r="G21" s="155">
        <v>38.9</v>
      </c>
      <c r="H21" s="156">
        <v>21.5</v>
      </c>
    </row>
    <row r="22" spans="1:8" s="12" customFormat="1" ht="15.75" customHeight="1" x14ac:dyDescent="0.15">
      <c r="A22" s="34"/>
      <c r="B22" s="78" t="s">
        <v>570</v>
      </c>
      <c r="C22" s="200">
        <v>1013.3</v>
      </c>
      <c r="D22" s="187">
        <v>192</v>
      </c>
      <c r="E22" s="155">
        <v>49.5</v>
      </c>
      <c r="F22" s="155">
        <v>24.8</v>
      </c>
      <c r="G22" s="155">
        <v>32.299999999999997</v>
      </c>
      <c r="H22" s="156">
        <v>19.399999999999999</v>
      </c>
    </row>
    <row r="23" spans="1:8" s="12" customFormat="1" ht="15.75" customHeight="1" x14ac:dyDescent="0.15">
      <c r="A23" s="34"/>
      <c r="B23" s="78" t="s">
        <v>571</v>
      </c>
      <c r="C23" s="200">
        <v>1019</v>
      </c>
      <c r="D23" s="187">
        <v>68.5</v>
      </c>
      <c r="E23" s="155">
        <v>35.5</v>
      </c>
      <c r="F23" s="155">
        <v>20.3</v>
      </c>
      <c r="G23" s="155">
        <v>31.4</v>
      </c>
      <c r="H23" s="156">
        <v>9.6999999999999993</v>
      </c>
    </row>
    <row r="24" spans="1:8" s="12" customFormat="1" ht="15.75" customHeight="1" x14ac:dyDescent="0.15">
      <c r="A24" s="34"/>
      <c r="B24" s="78" t="s">
        <v>572</v>
      </c>
      <c r="C24" s="200">
        <v>1018.2</v>
      </c>
      <c r="D24" s="187">
        <v>98.5</v>
      </c>
      <c r="E24" s="155">
        <v>33.5</v>
      </c>
      <c r="F24" s="155">
        <v>14.1</v>
      </c>
      <c r="G24" s="155">
        <v>24</v>
      </c>
      <c r="H24" s="156">
        <v>4.5999999999999996</v>
      </c>
    </row>
    <row r="25" spans="1:8" s="12" customFormat="1" ht="15.75" customHeight="1" thickBot="1" x14ac:dyDescent="0.2">
      <c r="A25" s="44"/>
      <c r="B25" s="162" t="s">
        <v>573</v>
      </c>
      <c r="C25" s="205">
        <v>1020.1</v>
      </c>
      <c r="D25" s="206">
        <v>81.5</v>
      </c>
      <c r="E25" s="163">
        <v>32</v>
      </c>
      <c r="F25" s="163">
        <v>8.8000000000000007</v>
      </c>
      <c r="G25" s="163">
        <v>17.3</v>
      </c>
      <c r="H25" s="164">
        <v>0.7</v>
      </c>
    </row>
    <row r="26" spans="1:8" s="12" customFormat="1" ht="15.75" customHeight="1" thickBot="1" x14ac:dyDescent="0.2">
      <c r="A26" s="34"/>
      <c r="B26" s="165"/>
      <c r="C26" s="166"/>
      <c r="D26" s="166"/>
      <c r="E26" s="166"/>
      <c r="F26" s="166"/>
      <c r="G26" s="166"/>
      <c r="H26" s="166"/>
    </row>
    <row r="27" spans="1:8" s="12" customFormat="1" ht="15.75" customHeight="1" x14ac:dyDescent="0.15">
      <c r="A27" s="42"/>
      <c r="B27" s="42"/>
      <c r="C27" s="167" t="s">
        <v>653</v>
      </c>
      <c r="D27" s="444" t="s">
        <v>654</v>
      </c>
      <c r="E27" s="445"/>
      <c r="F27" s="446"/>
      <c r="G27" s="167" t="s">
        <v>39</v>
      </c>
      <c r="H27" s="168"/>
    </row>
    <row r="28" spans="1:8" s="12" customFormat="1" ht="15.75" customHeight="1" x14ac:dyDescent="0.15">
      <c r="A28" s="249" t="s">
        <v>185</v>
      </c>
      <c r="B28" s="428"/>
      <c r="C28" s="169" t="s">
        <v>655</v>
      </c>
      <c r="D28" s="447" t="s">
        <v>200</v>
      </c>
      <c r="E28" s="395" t="s">
        <v>201</v>
      </c>
      <c r="F28" s="397"/>
      <c r="G28" s="169" t="s">
        <v>40</v>
      </c>
      <c r="H28" s="168"/>
    </row>
    <row r="29" spans="1:8" s="12" customFormat="1" ht="15.75" customHeight="1" x14ac:dyDescent="0.15">
      <c r="A29" s="153"/>
      <c r="B29" s="153"/>
      <c r="C29" s="100" t="s">
        <v>656</v>
      </c>
      <c r="D29" s="448"/>
      <c r="E29" s="170" t="s">
        <v>112</v>
      </c>
      <c r="F29" s="171" t="s">
        <v>113</v>
      </c>
      <c r="G29" s="100" t="s">
        <v>657</v>
      </c>
      <c r="H29" s="34"/>
    </row>
    <row r="30" spans="1:8" s="14" customFormat="1" ht="15.75" customHeight="1" x14ac:dyDescent="0.15">
      <c r="A30" s="77"/>
      <c r="B30" s="154" t="s">
        <v>834</v>
      </c>
      <c r="C30" s="172">
        <v>64</v>
      </c>
      <c r="D30" s="166">
        <v>2.4</v>
      </c>
      <c r="E30" s="77">
        <v>24</v>
      </c>
      <c r="F30" s="172" t="s">
        <v>665</v>
      </c>
      <c r="G30" s="189">
        <v>2184.6</v>
      </c>
      <c r="H30" s="173"/>
    </row>
    <row r="31" spans="1:8" s="14" customFormat="1" ht="15.75" customHeight="1" x14ac:dyDescent="0.15">
      <c r="A31" s="43"/>
      <c r="B31" s="78" t="s">
        <v>770</v>
      </c>
      <c r="C31" s="172">
        <v>65.400000000000006</v>
      </c>
      <c r="D31" s="166">
        <v>2.4</v>
      </c>
      <c r="E31" s="77">
        <v>47.4</v>
      </c>
      <c r="F31" s="172" t="s">
        <v>664</v>
      </c>
      <c r="G31" s="189">
        <v>2265.5</v>
      </c>
      <c r="H31" s="173"/>
    </row>
    <row r="32" spans="1:8" s="12" customFormat="1" ht="15.75" customHeight="1" x14ac:dyDescent="0.15">
      <c r="A32" s="34"/>
      <c r="B32" s="78" t="s">
        <v>824</v>
      </c>
      <c r="C32" s="174">
        <v>66</v>
      </c>
      <c r="D32" s="166">
        <v>2.4</v>
      </c>
      <c r="E32" s="106">
        <v>18.2</v>
      </c>
      <c r="F32" s="172" t="s">
        <v>664</v>
      </c>
      <c r="G32" s="189">
        <v>2101.1999999999998</v>
      </c>
      <c r="H32" s="173"/>
    </row>
    <row r="33" spans="1:15" s="12" customFormat="1" ht="15.75" customHeight="1" x14ac:dyDescent="0.15">
      <c r="A33" s="34"/>
      <c r="B33" s="78" t="s">
        <v>839</v>
      </c>
      <c r="C33" s="175">
        <v>65</v>
      </c>
      <c r="D33" s="106">
        <v>2.4</v>
      </c>
      <c r="E33" s="106">
        <v>19.8</v>
      </c>
      <c r="F33" s="172" t="s">
        <v>664</v>
      </c>
      <c r="G33" s="189">
        <v>2149.6</v>
      </c>
      <c r="H33" s="176"/>
    </row>
    <row r="34" spans="1:15" s="12" customFormat="1" ht="15.75" customHeight="1" x14ac:dyDescent="0.15">
      <c r="A34" s="34"/>
      <c r="B34" s="80" t="s">
        <v>836</v>
      </c>
      <c r="C34" s="177">
        <f>AVERAGE(C36:C47)</f>
        <v>65.5</v>
      </c>
      <c r="D34" s="108">
        <f>AVERAGE(D36:D47)</f>
        <v>2.3499999999999996</v>
      </c>
      <c r="E34" s="108">
        <f>MAX(E36:E47)</f>
        <v>21.4</v>
      </c>
      <c r="F34" s="228" t="s">
        <v>664</v>
      </c>
      <c r="G34" s="190">
        <f>SUM(G36:G47)</f>
        <v>2179.8000000000002</v>
      </c>
      <c r="H34" s="178"/>
    </row>
    <row r="35" spans="1:15" s="12" customFormat="1" ht="15.75" customHeight="1" x14ac:dyDescent="0.15">
      <c r="A35" s="34"/>
      <c r="B35" s="80"/>
      <c r="C35" s="179"/>
      <c r="D35" s="159"/>
      <c r="E35" s="79"/>
      <c r="F35" s="79"/>
      <c r="G35" s="108"/>
      <c r="H35" s="179"/>
    </row>
    <row r="36" spans="1:15" s="12" customFormat="1" ht="15.75" customHeight="1" x14ac:dyDescent="0.15">
      <c r="A36" s="77" t="s">
        <v>838</v>
      </c>
      <c r="B36" s="78" t="s">
        <v>562</v>
      </c>
      <c r="C36" s="175">
        <v>62</v>
      </c>
      <c r="D36" s="106">
        <v>2.5</v>
      </c>
      <c r="E36" s="180">
        <v>15.1</v>
      </c>
      <c r="F36" s="77" t="s">
        <v>858</v>
      </c>
      <c r="G36" s="166">
        <v>176.3</v>
      </c>
      <c r="H36" s="173"/>
    </row>
    <row r="37" spans="1:15" s="12" customFormat="1" ht="15.75" customHeight="1" x14ac:dyDescent="0.15">
      <c r="B37" s="78" t="s">
        <v>563</v>
      </c>
      <c r="C37" s="175">
        <v>57</v>
      </c>
      <c r="D37" s="106">
        <v>2.5</v>
      </c>
      <c r="E37" s="180">
        <v>17.5</v>
      </c>
      <c r="F37" s="77" t="s">
        <v>859</v>
      </c>
      <c r="G37" s="166">
        <v>189.3</v>
      </c>
      <c r="H37" s="173"/>
    </row>
    <row r="38" spans="1:15" s="12" customFormat="1" ht="15.75" customHeight="1" x14ac:dyDescent="0.15">
      <c r="A38" s="34"/>
      <c r="B38" s="78" t="s">
        <v>564</v>
      </c>
      <c r="C38" s="175">
        <v>62</v>
      </c>
      <c r="D38" s="106">
        <v>2.5</v>
      </c>
      <c r="E38" s="180">
        <v>16.399999999999999</v>
      </c>
      <c r="F38" s="77" t="s">
        <v>860</v>
      </c>
      <c r="G38" s="166">
        <v>194.5</v>
      </c>
      <c r="H38" s="173"/>
    </row>
    <row r="39" spans="1:15" s="12" customFormat="1" ht="15.75" customHeight="1" x14ac:dyDescent="0.15">
      <c r="A39" s="34"/>
      <c r="B39" s="78" t="s">
        <v>565</v>
      </c>
      <c r="C39" s="175">
        <v>58</v>
      </c>
      <c r="D39" s="106">
        <v>2.6</v>
      </c>
      <c r="E39" s="180">
        <v>14.3</v>
      </c>
      <c r="F39" s="77" t="s">
        <v>859</v>
      </c>
      <c r="G39" s="166">
        <v>221.2</v>
      </c>
      <c r="H39" s="173"/>
    </row>
    <row r="40" spans="1:15" s="12" customFormat="1" ht="15.75" customHeight="1" x14ac:dyDescent="0.15">
      <c r="A40" s="77"/>
      <c r="B40" s="78" t="s">
        <v>566</v>
      </c>
      <c r="C40" s="175">
        <v>68</v>
      </c>
      <c r="D40" s="106">
        <v>2.4</v>
      </c>
      <c r="E40" s="180">
        <v>21.4</v>
      </c>
      <c r="F40" s="77" t="s">
        <v>664</v>
      </c>
      <c r="G40" s="166">
        <v>169.9</v>
      </c>
      <c r="H40" s="173"/>
    </row>
    <row r="41" spans="1:15" s="12" customFormat="1" ht="15.75" customHeight="1" x14ac:dyDescent="0.15">
      <c r="A41" s="34"/>
      <c r="B41" s="78" t="s">
        <v>567</v>
      </c>
      <c r="C41" s="175">
        <v>69</v>
      </c>
      <c r="D41" s="106">
        <v>2</v>
      </c>
      <c r="E41" s="180">
        <v>12.8</v>
      </c>
      <c r="F41" s="77" t="s">
        <v>858</v>
      </c>
      <c r="G41" s="166">
        <v>173.6</v>
      </c>
      <c r="H41" s="173"/>
    </row>
    <row r="42" spans="1:15" s="12" customFormat="1" ht="15.75" customHeight="1" x14ac:dyDescent="0.15">
      <c r="A42" s="34"/>
      <c r="B42" s="78" t="s">
        <v>568</v>
      </c>
      <c r="C42" s="175">
        <v>72</v>
      </c>
      <c r="D42" s="106">
        <v>2.2000000000000002</v>
      </c>
      <c r="E42" s="180">
        <v>19.100000000000001</v>
      </c>
      <c r="F42" s="77" t="s">
        <v>664</v>
      </c>
      <c r="G42" s="166">
        <v>191</v>
      </c>
      <c r="H42" s="173"/>
    </row>
    <row r="43" spans="1:15" s="12" customFormat="1" ht="15.75" customHeight="1" x14ac:dyDescent="0.15">
      <c r="A43" s="34"/>
      <c r="B43" s="78" t="s">
        <v>569</v>
      </c>
      <c r="C43" s="175">
        <v>73</v>
      </c>
      <c r="D43" s="106">
        <v>2.4</v>
      </c>
      <c r="E43" s="180">
        <v>21</v>
      </c>
      <c r="F43" s="77" t="s">
        <v>861</v>
      </c>
      <c r="G43" s="166">
        <v>165.2</v>
      </c>
      <c r="H43" s="173"/>
    </row>
    <row r="44" spans="1:15" s="12" customFormat="1" ht="15.75" customHeight="1" x14ac:dyDescent="0.15">
      <c r="A44" s="34"/>
      <c r="B44" s="78" t="s">
        <v>570</v>
      </c>
      <c r="C44" s="175">
        <v>73</v>
      </c>
      <c r="D44" s="106">
        <v>2.2999999999999998</v>
      </c>
      <c r="E44" s="180">
        <v>12.4</v>
      </c>
      <c r="F44" s="77" t="s">
        <v>858</v>
      </c>
      <c r="G44" s="166">
        <v>124.9</v>
      </c>
      <c r="H44" s="173"/>
    </row>
    <row r="45" spans="1:15" s="12" customFormat="1" ht="15.75" customHeight="1" x14ac:dyDescent="0.15">
      <c r="A45" s="34"/>
      <c r="B45" s="78" t="s">
        <v>571</v>
      </c>
      <c r="C45" s="175">
        <v>65</v>
      </c>
      <c r="D45" s="160">
        <v>2.2000000000000002</v>
      </c>
      <c r="E45" s="180">
        <v>14.5</v>
      </c>
      <c r="F45" s="77" t="s">
        <v>862</v>
      </c>
      <c r="G45" s="166">
        <v>203.1</v>
      </c>
      <c r="H45" s="173"/>
    </row>
    <row r="46" spans="1:15" s="12" customFormat="1" ht="15.75" customHeight="1" x14ac:dyDescent="0.15">
      <c r="A46" s="34"/>
      <c r="B46" s="78" t="s">
        <v>572</v>
      </c>
      <c r="C46" s="175">
        <v>63</v>
      </c>
      <c r="D46" s="106">
        <v>2.2000000000000002</v>
      </c>
      <c r="E46" s="180">
        <v>13.5</v>
      </c>
      <c r="F46" s="77" t="s">
        <v>861</v>
      </c>
      <c r="G46" s="166">
        <v>190.5</v>
      </c>
      <c r="H46" s="173"/>
      <c r="I46" s="34"/>
      <c r="J46" s="34"/>
      <c r="K46" s="34"/>
      <c r="L46" s="34"/>
      <c r="M46" s="34"/>
      <c r="N46" s="34"/>
      <c r="O46" s="34"/>
    </row>
    <row r="47" spans="1:15" s="12" customFormat="1" ht="15.75" customHeight="1" thickBot="1" x14ac:dyDescent="0.2">
      <c r="A47" s="44"/>
      <c r="B47" s="162" t="s">
        <v>573</v>
      </c>
      <c r="C47" s="181">
        <v>64</v>
      </c>
      <c r="D47" s="109">
        <v>2.4</v>
      </c>
      <c r="E47" s="182">
        <v>16.5</v>
      </c>
      <c r="F47" s="183" t="s">
        <v>863</v>
      </c>
      <c r="G47" s="109">
        <v>180.3</v>
      </c>
      <c r="H47" s="166"/>
      <c r="I47" s="34"/>
      <c r="J47" s="34"/>
      <c r="K47" s="34"/>
      <c r="L47" s="34"/>
      <c r="M47" s="34"/>
      <c r="N47" s="34"/>
      <c r="O47" s="34"/>
    </row>
    <row r="48" spans="1:15" s="12" customFormat="1" ht="13.5" customHeight="1" x14ac:dyDescent="0.15">
      <c r="A48" s="449" t="s">
        <v>574</v>
      </c>
      <c r="B48" s="449"/>
      <c r="C48" s="449"/>
      <c r="D48" s="449"/>
      <c r="E48" s="449"/>
      <c r="F48" s="449"/>
      <c r="G48" s="449"/>
      <c r="H48" s="449"/>
      <c r="I48" s="36"/>
      <c r="J48" s="36"/>
      <c r="K48" s="36"/>
      <c r="L48" s="36"/>
      <c r="M48" s="36"/>
      <c r="N48" s="36"/>
    </row>
    <row r="49" spans="1:15" s="12" customFormat="1" ht="13.5" customHeight="1" x14ac:dyDescent="0.15">
      <c r="A49" s="442" t="s">
        <v>658</v>
      </c>
      <c r="B49" s="442"/>
      <c r="C49" s="442"/>
      <c r="D49" s="442"/>
      <c r="E49" s="442"/>
      <c r="F49" s="442"/>
      <c r="G49" s="442"/>
      <c r="H49" s="442"/>
      <c r="I49" s="25"/>
      <c r="J49" s="25"/>
    </row>
    <row r="50" spans="1:15" s="12" customFormat="1" ht="14.25" customHeight="1" x14ac:dyDescent="0.15">
      <c r="A50" s="443"/>
      <c r="B50" s="443"/>
      <c r="C50" s="443"/>
      <c r="D50" s="443"/>
      <c r="E50" s="443"/>
      <c r="F50" s="443"/>
      <c r="G50" s="443"/>
      <c r="H50" s="443"/>
    </row>
    <row r="51" spans="1:15" s="12" customFormat="1" ht="14.25" customHeight="1" x14ac:dyDescent="0.15">
      <c r="A51" s="443"/>
      <c r="B51" s="443"/>
      <c r="C51" s="443"/>
      <c r="D51" s="443"/>
      <c r="E51" s="443"/>
      <c r="F51" s="443"/>
      <c r="G51" s="443"/>
      <c r="H51" s="443"/>
    </row>
    <row r="52" spans="1:15" s="12" customFormat="1" ht="15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15" ht="15.7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ht="15.7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15.7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ht="15.7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ht="15.7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ht="15.7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ht="15.7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ht="15.7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ht="15.7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ht="15.75" customHeight="1" x14ac:dyDescent="0.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ht="15.7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ht="15.7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15.75" customHeight="1" x14ac:dyDescent="0.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ht="15.75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15.75" customHeight="1" x14ac:dyDescent="0.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ht="15.7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5.7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5.75" customHeight="1" x14ac:dyDescent="0.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ht="15.7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</sheetData>
  <mergeCells count="19">
    <mergeCell ref="A1:H1"/>
    <mergeCell ref="A3:H3"/>
    <mergeCell ref="D5:E5"/>
    <mergeCell ref="F5:H5"/>
    <mergeCell ref="A6:B6"/>
    <mergeCell ref="C6:C7"/>
    <mergeCell ref="D6:D7"/>
    <mergeCell ref="E6:E7"/>
    <mergeCell ref="F6:F7"/>
    <mergeCell ref="G6:G7"/>
    <mergeCell ref="A49:H49"/>
    <mergeCell ref="A50:H50"/>
    <mergeCell ref="A51:H51"/>
    <mergeCell ref="H6:H7"/>
    <mergeCell ref="D27:F27"/>
    <mergeCell ref="A28:B28"/>
    <mergeCell ref="D28:D29"/>
    <mergeCell ref="E28:F28"/>
    <mergeCell ref="A48:H48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firstPageNumber="13" orientation="portrait" r:id="rId1"/>
  <headerFooter scaleWithDoc="0"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9.25" style="35" customWidth="1"/>
    <col min="2" max="2" width="6.625" style="35" customWidth="1"/>
    <col min="3" max="10" width="9.125" style="35" customWidth="1"/>
    <col min="11" max="16384" width="9" style="35"/>
  </cols>
  <sheetData>
    <row r="1" spans="1:11" ht="18.75" customHeight="1" x14ac:dyDescent="0.15">
      <c r="A1" s="260" t="s">
        <v>758</v>
      </c>
      <c r="B1" s="260"/>
      <c r="C1" s="260"/>
      <c r="D1" s="260"/>
      <c r="E1" s="260"/>
      <c r="F1" s="260"/>
      <c r="G1" s="260"/>
      <c r="H1" s="260"/>
      <c r="I1" s="260"/>
      <c r="J1" s="260"/>
      <c r="K1" s="33"/>
    </row>
    <row r="2" spans="1:11" ht="9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8.75" customHeight="1" x14ac:dyDescent="0.15">
      <c r="A3" s="431" t="s">
        <v>618</v>
      </c>
      <c r="B3" s="431"/>
      <c r="C3" s="431"/>
      <c r="D3" s="431"/>
      <c r="E3" s="431"/>
      <c r="F3" s="431"/>
      <c r="G3" s="431"/>
      <c r="H3" s="431"/>
      <c r="I3" s="431"/>
      <c r="J3" s="431"/>
    </row>
    <row r="4" spans="1:11" ht="9" customHeight="1" thickBot="1" x14ac:dyDescent="0.2">
      <c r="J4" s="49"/>
    </row>
    <row r="5" spans="1:11" s="12" customFormat="1" ht="15" customHeight="1" x14ac:dyDescent="0.15">
      <c r="A5" s="42"/>
      <c r="B5" s="42"/>
      <c r="C5" s="444" t="s">
        <v>43</v>
      </c>
      <c r="D5" s="445"/>
      <c r="E5" s="446"/>
      <c r="F5" s="444" t="s">
        <v>42</v>
      </c>
      <c r="G5" s="445"/>
      <c r="H5" s="446"/>
      <c r="I5" s="184" t="s">
        <v>619</v>
      </c>
      <c r="J5" s="333" t="s">
        <v>114</v>
      </c>
    </row>
    <row r="6" spans="1:11" s="12" customFormat="1" ht="15" customHeight="1" x14ac:dyDescent="0.15">
      <c r="A6" s="249" t="s">
        <v>44</v>
      </c>
      <c r="B6" s="428"/>
      <c r="C6" s="447" t="s">
        <v>194</v>
      </c>
      <c r="D6" s="447" t="s">
        <v>198</v>
      </c>
      <c r="E6" s="185" t="s">
        <v>620</v>
      </c>
      <c r="F6" s="447" t="s">
        <v>193</v>
      </c>
      <c r="G6" s="447" t="s">
        <v>109</v>
      </c>
      <c r="H6" s="447" t="s">
        <v>107</v>
      </c>
      <c r="I6" s="450" t="s">
        <v>197</v>
      </c>
      <c r="J6" s="334"/>
    </row>
    <row r="7" spans="1:11" s="12" customFormat="1" ht="15" customHeight="1" x14ac:dyDescent="0.15">
      <c r="A7" s="153"/>
      <c r="B7" s="153"/>
      <c r="C7" s="448"/>
      <c r="D7" s="448"/>
      <c r="E7" s="186" t="s">
        <v>199</v>
      </c>
      <c r="F7" s="448"/>
      <c r="G7" s="448"/>
      <c r="H7" s="448"/>
      <c r="I7" s="450"/>
      <c r="J7" s="100" t="s">
        <v>45</v>
      </c>
    </row>
    <row r="8" spans="1:11" s="14" customFormat="1" ht="15.75" customHeight="1" x14ac:dyDescent="0.15">
      <c r="A8" s="77"/>
      <c r="B8" s="154" t="s">
        <v>834</v>
      </c>
      <c r="C8" s="187">
        <v>1445</v>
      </c>
      <c r="D8" s="155">
        <v>200</v>
      </c>
      <c r="E8" s="155">
        <v>35</v>
      </c>
      <c r="F8" s="166">
        <v>11.7</v>
      </c>
      <c r="G8" s="155">
        <v>31.8</v>
      </c>
      <c r="H8" s="156">
        <v>-7.2</v>
      </c>
      <c r="I8" s="155">
        <v>2.7</v>
      </c>
      <c r="J8" s="187">
        <v>1923.2</v>
      </c>
      <c r="K8" s="13"/>
    </row>
    <row r="9" spans="1:11" s="14" customFormat="1" ht="15.75" customHeight="1" x14ac:dyDescent="0.15">
      <c r="A9" s="188"/>
      <c r="B9" s="78" t="s">
        <v>770</v>
      </c>
      <c r="C9" s="187">
        <v>1664.5</v>
      </c>
      <c r="D9" s="155">
        <v>140</v>
      </c>
      <c r="E9" s="155">
        <v>41.5</v>
      </c>
      <c r="F9" s="166">
        <v>12.4</v>
      </c>
      <c r="G9" s="155">
        <v>33.4</v>
      </c>
      <c r="H9" s="156">
        <v>-8.8000000000000007</v>
      </c>
      <c r="I9" s="155">
        <v>2.633</v>
      </c>
      <c r="J9" s="187">
        <v>2070</v>
      </c>
      <c r="K9" s="13"/>
    </row>
    <row r="10" spans="1:11" s="12" customFormat="1" ht="15.75" customHeight="1" x14ac:dyDescent="0.15">
      <c r="A10" s="77"/>
      <c r="B10" s="78" t="s">
        <v>824</v>
      </c>
      <c r="C10" s="187">
        <v>1539.5</v>
      </c>
      <c r="D10" s="155">
        <v>108.5</v>
      </c>
      <c r="E10" s="155">
        <v>72.5</v>
      </c>
      <c r="F10" s="166">
        <v>12.5</v>
      </c>
      <c r="G10" s="160">
        <v>32.9</v>
      </c>
      <c r="H10" s="161">
        <v>-4.7</v>
      </c>
      <c r="I10" s="155">
        <v>2.5</v>
      </c>
      <c r="J10" s="187">
        <v>1897.9</v>
      </c>
    </row>
    <row r="11" spans="1:11" s="12" customFormat="1" ht="17.25" customHeight="1" x14ac:dyDescent="0.15">
      <c r="A11" s="77"/>
      <c r="B11" s="78" t="s">
        <v>839</v>
      </c>
      <c r="C11" s="189">
        <v>1525.5</v>
      </c>
      <c r="D11" s="160">
        <v>74.5</v>
      </c>
      <c r="E11" s="160">
        <v>22</v>
      </c>
      <c r="F11" s="155">
        <v>12.6</v>
      </c>
      <c r="G11" s="155">
        <v>33</v>
      </c>
      <c r="H11" s="156">
        <v>-5.7</v>
      </c>
      <c r="I11" s="155">
        <v>2.6</v>
      </c>
      <c r="J11" s="187">
        <v>1936</v>
      </c>
    </row>
    <row r="12" spans="1:11" s="12" customFormat="1" ht="17.25" customHeight="1" x14ac:dyDescent="0.15">
      <c r="A12" s="77"/>
      <c r="B12" s="80" t="s">
        <v>836</v>
      </c>
      <c r="C12" s="190">
        <f>SUM(C14:C25)</f>
        <v>2019</v>
      </c>
      <c r="D12" s="159">
        <f>MAX(D14:D25)</f>
        <v>94.5</v>
      </c>
      <c r="E12" s="159">
        <f>MAX(E14:E25)</f>
        <v>53</v>
      </c>
      <c r="F12" s="157">
        <f>AVERAGE(F14:F25)</f>
        <v>12.483333333333333</v>
      </c>
      <c r="G12" s="157">
        <f>MAX(G14:G25)</f>
        <v>31.9</v>
      </c>
      <c r="H12" s="158">
        <f>MIN(H14:H25)</f>
        <v>-8.1</v>
      </c>
      <c r="I12" s="157">
        <f>AVERAGE(I14:I25)</f>
        <v>2.5416666666666665</v>
      </c>
      <c r="J12" s="191">
        <f>SUM(J14:J25)</f>
        <v>1625.7000000000003</v>
      </c>
    </row>
    <row r="13" spans="1:11" s="12" customFormat="1" ht="15.75" customHeight="1" x14ac:dyDescent="0.15">
      <c r="A13" s="77"/>
      <c r="B13" s="80"/>
      <c r="C13" s="108"/>
      <c r="D13" s="159"/>
      <c r="E13" s="192"/>
      <c r="F13" s="192"/>
      <c r="G13" s="159"/>
      <c r="H13" s="159"/>
      <c r="I13" s="193"/>
      <c r="J13" s="194"/>
    </row>
    <row r="14" spans="1:11" s="12" customFormat="1" ht="15.75" customHeight="1" x14ac:dyDescent="0.15">
      <c r="A14" s="77" t="s">
        <v>838</v>
      </c>
      <c r="B14" s="78" t="s">
        <v>562</v>
      </c>
      <c r="C14" s="195">
        <v>79</v>
      </c>
      <c r="D14" s="195">
        <v>30.5</v>
      </c>
      <c r="E14" s="195">
        <v>5.5</v>
      </c>
      <c r="F14" s="161">
        <v>1</v>
      </c>
      <c r="G14" s="195">
        <v>13.9</v>
      </c>
      <c r="H14" s="156">
        <v>-8.1</v>
      </c>
      <c r="I14" s="195">
        <v>3.5</v>
      </c>
      <c r="J14" s="88" t="s">
        <v>167</v>
      </c>
      <c r="K14" s="15"/>
    </row>
    <row r="15" spans="1:11" s="12" customFormat="1" ht="15.75" customHeight="1" x14ac:dyDescent="0.15">
      <c r="A15" s="16"/>
      <c r="B15" s="78" t="s">
        <v>563</v>
      </c>
      <c r="C15" s="196">
        <v>53</v>
      </c>
      <c r="D15" s="156">
        <v>30</v>
      </c>
      <c r="E15" s="195">
        <v>9</v>
      </c>
      <c r="F15" s="197">
        <v>3.5</v>
      </c>
      <c r="G15" s="195">
        <v>16.2</v>
      </c>
      <c r="H15" s="156">
        <v>-6.9</v>
      </c>
      <c r="I15" s="197">
        <v>3.3</v>
      </c>
      <c r="J15" s="88" t="s">
        <v>167</v>
      </c>
      <c r="K15" s="15"/>
    </row>
    <row r="16" spans="1:11" s="12" customFormat="1" ht="15.75" customHeight="1" x14ac:dyDescent="0.15">
      <c r="A16" s="77"/>
      <c r="B16" s="78" t="s">
        <v>564</v>
      </c>
      <c r="C16" s="196">
        <v>140.5</v>
      </c>
      <c r="D16" s="195">
        <v>43</v>
      </c>
      <c r="E16" s="195">
        <v>12.5</v>
      </c>
      <c r="F16" s="195">
        <v>7.6</v>
      </c>
      <c r="G16" s="195">
        <v>18.399999999999999</v>
      </c>
      <c r="H16" s="156">
        <v>-2.2999999999999998</v>
      </c>
      <c r="I16" s="195">
        <v>2.6</v>
      </c>
      <c r="J16" s="195">
        <v>176.9</v>
      </c>
      <c r="K16" s="15"/>
    </row>
    <row r="17" spans="1:23" s="12" customFormat="1" ht="15.75" customHeight="1" x14ac:dyDescent="0.15">
      <c r="A17" s="77"/>
      <c r="B17" s="78" t="s">
        <v>565</v>
      </c>
      <c r="C17" s="196">
        <v>206.5</v>
      </c>
      <c r="D17" s="197">
        <v>94.5</v>
      </c>
      <c r="E17" s="197">
        <v>13.5</v>
      </c>
      <c r="F17" s="197">
        <v>10.5</v>
      </c>
      <c r="G17" s="197">
        <v>22.4</v>
      </c>
      <c r="H17" s="161">
        <v>-0.3</v>
      </c>
      <c r="I17" s="197">
        <v>2.5</v>
      </c>
      <c r="J17" s="197">
        <v>210.3</v>
      </c>
      <c r="K17" s="15"/>
    </row>
    <row r="18" spans="1:23" s="12" customFormat="1" ht="15.75" customHeight="1" x14ac:dyDescent="0.15">
      <c r="A18" s="77"/>
      <c r="B18" s="78" t="s">
        <v>566</v>
      </c>
      <c r="C18" s="196">
        <v>288.5</v>
      </c>
      <c r="D18" s="195">
        <v>78.5</v>
      </c>
      <c r="E18" s="195">
        <v>32</v>
      </c>
      <c r="F18" s="195">
        <v>15.1</v>
      </c>
      <c r="G18" s="195">
        <v>23.9</v>
      </c>
      <c r="H18" s="156">
        <v>4.5</v>
      </c>
      <c r="I18" s="195">
        <v>2.7</v>
      </c>
      <c r="J18" s="195">
        <v>143.19999999999999</v>
      </c>
      <c r="K18" s="15"/>
    </row>
    <row r="19" spans="1:23" s="12" customFormat="1" ht="15.75" customHeight="1" x14ac:dyDescent="0.15">
      <c r="A19" s="77"/>
      <c r="B19" s="78" t="s">
        <v>567</v>
      </c>
      <c r="C19" s="196">
        <v>152</v>
      </c>
      <c r="D19" s="195">
        <v>50.5</v>
      </c>
      <c r="E19" s="195">
        <v>17.5</v>
      </c>
      <c r="F19" s="195">
        <v>18.899999999999999</v>
      </c>
      <c r="G19" s="195">
        <v>28.2</v>
      </c>
      <c r="H19" s="156">
        <v>12.7</v>
      </c>
      <c r="I19" s="195">
        <v>1.7</v>
      </c>
      <c r="J19" s="195">
        <v>149.69999999999999</v>
      </c>
      <c r="K19" s="15"/>
    </row>
    <row r="20" spans="1:23" s="12" customFormat="1" ht="15.75" customHeight="1" x14ac:dyDescent="0.15">
      <c r="A20" s="77"/>
      <c r="B20" s="78" t="s">
        <v>568</v>
      </c>
      <c r="C20" s="196">
        <v>284.5</v>
      </c>
      <c r="D20" s="197">
        <v>72.5</v>
      </c>
      <c r="E20" s="197">
        <v>53</v>
      </c>
      <c r="F20" s="197">
        <v>22.7</v>
      </c>
      <c r="G20" s="197">
        <v>31.1</v>
      </c>
      <c r="H20" s="161">
        <v>17.100000000000001</v>
      </c>
      <c r="I20" s="197">
        <v>2.1</v>
      </c>
      <c r="J20" s="197">
        <v>177.5</v>
      </c>
      <c r="K20" s="15"/>
    </row>
    <row r="21" spans="1:23" s="12" customFormat="1" ht="15.75" customHeight="1" x14ac:dyDescent="0.15">
      <c r="A21" s="77"/>
      <c r="B21" s="78" t="s">
        <v>569</v>
      </c>
      <c r="C21" s="196">
        <v>377.5</v>
      </c>
      <c r="D21" s="195">
        <v>81</v>
      </c>
      <c r="E21" s="195">
        <v>45</v>
      </c>
      <c r="F21" s="195">
        <v>22.9</v>
      </c>
      <c r="G21" s="195">
        <v>31.9</v>
      </c>
      <c r="H21" s="156">
        <v>17.899999999999999</v>
      </c>
      <c r="I21" s="195">
        <v>2.2999999999999998</v>
      </c>
      <c r="J21" s="195">
        <v>136.9</v>
      </c>
      <c r="K21" s="15"/>
    </row>
    <row r="22" spans="1:23" s="12" customFormat="1" ht="15.75" customHeight="1" x14ac:dyDescent="0.15">
      <c r="A22" s="77"/>
      <c r="B22" s="78" t="s">
        <v>570</v>
      </c>
      <c r="C22" s="196">
        <v>166.5</v>
      </c>
      <c r="D22" s="195">
        <v>43</v>
      </c>
      <c r="E22" s="195">
        <v>17.5</v>
      </c>
      <c r="F22" s="195">
        <v>19.8</v>
      </c>
      <c r="G22" s="195">
        <v>27.2</v>
      </c>
      <c r="H22" s="156">
        <v>14.4</v>
      </c>
      <c r="I22" s="195">
        <v>1.9</v>
      </c>
      <c r="J22" s="195">
        <v>105.3</v>
      </c>
      <c r="K22" s="15"/>
    </row>
    <row r="23" spans="1:23" s="12" customFormat="1" ht="15.75" customHeight="1" x14ac:dyDescent="0.15">
      <c r="A23" s="77"/>
      <c r="B23" s="78" t="s">
        <v>571</v>
      </c>
      <c r="C23" s="196">
        <v>84.5</v>
      </c>
      <c r="D23" s="195">
        <v>42.5</v>
      </c>
      <c r="E23" s="195">
        <v>16</v>
      </c>
      <c r="F23" s="195">
        <v>15</v>
      </c>
      <c r="G23" s="195">
        <v>26.4</v>
      </c>
      <c r="H23" s="156">
        <v>5.3</v>
      </c>
      <c r="I23" s="195">
        <v>2</v>
      </c>
      <c r="J23" s="195">
        <v>190.8</v>
      </c>
      <c r="K23" s="15"/>
    </row>
    <row r="24" spans="1:23" s="12" customFormat="1" ht="15.75" customHeight="1" x14ac:dyDescent="0.15">
      <c r="A24" s="77"/>
      <c r="B24" s="78" t="s">
        <v>572</v>
      </c>
      <c r="C24" s="196">
        <v>99.5</v>
      </c>
      <c r="D24" s="195">
        <v>31</v>
      </c>
      <c r="E24" s="195">
        <v>12</v>
      </c>
      <c r="F24" s="195">
        <v>9.1999999999999993</v>
      </c>
      <c r="G24" s="195">
        <v>18.5</v>
      </c>
      <c r="H24" s="156">
        <v>0.4</v>
      </c>
      <c r="I24" s="195">
        <v>2.7</v>
      </c>
      <c r="J24" s="195">
        <v>177.7</v>
      </c>
      <c r="K24" s="15"/>
    </row>
    <row r="25" spans="1:23" s="12" customFormat="1" ht="15.75" customHeight="1" thickBot="1" x14ac:dyDescent="0.2">
      <c r="A25" s="183"/>
      <c r="B25" s="162" t="s">
        <v>573</v>
      </c>
      <c r="C25" s="198">
        <v>87</v>
      </c>
      <c r="D25" s="198">
        <v>30</v>
      </c>
      <c r="E25" s="198">
        <v>13</v>
      </c>
      <c r="F25" s="198">
        <v>3.6</v>
      </c>
      <c r="G25" s="198">
        <v>12.5</v>
      </c>
      <c r="H25" s="164">
        <v>-6.3</v>
      </c>
      <c r="I25" s="198">
        <v>3.2</v>
      </c>
      <c r="J25" s="198">
        <v>157.4</v>
      </c>
      <c r="K25" s="15"/>
    </row>
    <row r="26" spans="1:23" s="12" customFormat="1" ht="13.5" customHeight="1" x14ac:dyDescent="0.15">
      <c r="A26" s="17" t="s">
        <v>574</v>
      </c>
      <c r="B26" s="17"/>
      <c r="C26" s="17"/>
      <c r="D26" s="17"/>
      <c r="E26" s="17"/>
      <c r="F26" s="17"/>
      <c r="G26" s="17"/>
      <c r="H26" s="17"/>
      <c r="I26" s="199"/>
      <c r="J26" s="17"/>
    </row>
    <row r="27" spans="1:23" s="12" customFormat="1" ht="13.5" customHeight="1" x14ac:dyDescent="0.15">
      <c r="A27" s="442" t="s">
        <v>608</v>
      </c>
      <c r="B27" s="442"/>
      <c r="C27" s="442"/>
      <c r="D27" s="442"/>
      <c r="E27" s="442"/>
      <c r="F27" s="442"/>
      <c r="G27" s="442"/>
      <c r="H27" s="442"/>
      <c r="I27" s="442"/>
      <c r="J27" s="442"/>
    </row>
    <row r="28" spans="1:23" s="12" customFormat="1" ht="13.5" customHeight="1" x14ac:dyDescent="0.15">
      <c r="A28" s="451" t="s">
        <v>864</v>
      </c>
      <c r="B28" s="451"/>
      <c r="C28" s="451"/>
      <c r="D28" s="451"/>
      <c r="E28" s="451"/>
      <c r="F28" s="451"/>
      <c r="G28" s="451"/>
      <c r="H28" s="451"/>
      <c r="I28" s="451"/>
      <c r="J28" s="451"/>
    </row>
    <row r="29" spans="1:23" s="12" customFormat="1" ht="13.5" customHeight="1" x14ac:dyDescent="0.15">
      <c r="A29" s="451"/>
      <c r="B29" s="451"/>
      <c r="C29" s="451"/>
      <c r="D29" s="451"/>
      <c r="E29" s="451"/>
      <c r="F29" s="451"/>
      <c r="G29" s="451"/>
      <c r="H29" s="451"/>
      <c r="I29" s="451"/>
      <c r="J29" s="451"/>
      <c r="W29" s="18"/>
    </row>
    <row r="30" spans="1:23" s="12" customFormat="1" ht="13.5" customHeight="1" x14ac:dyDescent="0.15">
      <c r="A30" s="442"/>
      <c r="B30" s="442"/>
      <c r="C30" s="442"/>
      <c r="D30" s="442"/>
      <c r="E30" s="442"/>
      <c r="F30" s="442"/>
      <c r="G30" s="442"/>
      <c r="H30" s="442"/>
      <c r="I30" s="442"/>
      <c r="J30" s="442"/>
    </row>
    <row r="34" spans="1:10" s="12" customFormat="1" ht="15" customHeight="1" x14ac:dyDescent="0.15"/>
    <row r="35" spans="1:10" s="12" customFormat="1" ht="15" customHeight="1" x14ac:dyDescent="0.15"/>
    <row r="36" spans="1:10" s="12" customFormat="1" ht="15" customHeight="1" x14ac:dyDescent="0.15"/>
    <row r="37" spans="1:10" s="12" customFormat="1" ht="15" customHeight="1" x14ac:dyDescent="0.15"/>
    <row r="38" spans="1:10" s="12" customFormat="1" ht="15" customHeight="1" x14ac:dyDescent="0.15"/>
    <row r="39" spans="1:10" s="12" customFormat="1" ht="15" customHeight="1" x14ac:dyDescent="0.15"/>
    <row r="40" spans="1:10" s="12" customFormat="1" ht="15" customHeight="1" x14ac:dyDescent="0.15"/>
    <row r="41" spans="1:10" s="12" customFormat="1" ht="15" customHeight="1" x14ac:dyDescent="0.15"/>
    <row r="42" spans="1:10" s="12" customFormat="1" ht="15" customHeight="1" x14ac:dyDescent="0.15"/>
    <row r="43" spans="1:10" s="12" customFormat="1" ht="15" customHeight="1" x14ac:dyDescent="0.15"/>
    <row r="44" spans="1:10" s="12" customFormat="1" ht="15" customHeight="1" x14ac:dyDescent="0.15"/>
    <row r="45" spans="1:10" s="12" customFormat="1" ht="15" customHeight="1" x14ac:dyDescent="0.15"/>
    <row r="46" spans="1:10" s="12" customFormat="1" ht="15" customHeight="1" x14ac:dyDescent="0.15"/>
    <row r="47" spans="1:10" s="12" customFormat="1" ht="15" customHeight="1" x14ac:dyDescent="0.15"/>
    <row r="48" spans="1:10" s="12" customFormat="1" ht="15" customHeight="1" x14ac:dyDescent="0.15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s="12" customFormat="1" ht="15" customHeight="1" x14ac:dyDescent="0.1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s="12" customFormat="1" ht="15" customHeight="1" x14ac:dyDescent="0.1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s="12" customFormat="1" ht="15" customHeight="1" x14ac:dyDescent="0.1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s="12" customFormat="1" ht="15" customHeight="1" x14ac:dyDescent="0.1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s="12" customFormat="1" ht="15" customHeight="1" x14ac:dyDescent="0.1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s="12" customFormat="1" ht="15" customHeight="1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s="12" customFormat="1" ht="15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s="12" customFormat="1" ht="15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s="12" customFormat="1" ht="15" customHeight="1" x14ac:dyDescent="0.1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s="12" customFormat="1" ht="15" customHeight="1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s="12" customFormat="1" ht="15" customHeight="1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 s="12" customFormat="1" ht="15" customHeight="1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s="12" customFormat="1" ht="15" customHeight="1" x14ac:dyDescent="0.1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s="12" customFormat="1" ht="15" customHeight="1" x14ac:dyDescent="0.15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 s="12" customFormat="1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 s="12" customFormat="1" x14ac:dyDescent="0.1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s="12" customFormat="1" x14ac:dyDescent="0.1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s="12" customFormat="1" x14ac:dyDescent="0.1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s="12" customFormat="1" x14ac:dyDescent="0.1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s="12" customFormat="1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s="12" customFormat="1" x14ac:dyDescent="0.1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s="12" customFormat="1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s="12" customFormat="1" x14ac:dyDescent="0.15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s="12" customFormat="1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 s="12" customFormat="1" x14ac:dyDescent="0.1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s="12" customFormat="1" x14ac:dyDescent="0.15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 s="12" customFormat="1" x14ac:dyDescent="0.15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s="12" customFormat="1" x14ac:dyDescent="0.1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s="12" customFormat="1" x14ac:dyDescent="0.15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 s="12" customFormat="1" x14ac:dyDescent="0.15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 s="12" customFormat="1" x14ac:dyDescent="0.15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s="12" customFormat="1" x14ac:dyDescent="0.1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 s="12" customForma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 s="12" customFormat="1" x14ac:dyDescent="0.15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 s="12" customFormat="1" x14ac:dyDescent="0.15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 s="12" customFormat="1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s="12" customFormat="1" x14ac:dyDescent="0.15">
      <c r="A85" s="35"/>
      <c r="B85" s="35"/>
      <c r="C85" s="35"/>
      <c r="D85" s="35"/>
      <c r="E85" s="35"/>
      <c r="F85" s="35"/>
      <c r="G85" s="35"/>
      <c r="H85" s="35"/>
      <c r="I85" s="35"/>
      <c r="J85" s="35"/>
    </row>
  </sheetData>
  <mergeCells count="16">
    <mergeCell ref="A30:J30"/>
    <mergeCell ref="A1:J1"/>
    <mergeCell ref="A3:J3"/>
    <mergeCell ref="C5:E5"/>
    <mergeCell ref="F5:H5"/>
    <mergeCell ref="J5:J6"/>
    <mergeCell ref="A6:B6"/>
    <mergeCell ref="C6:C7"/>
    <mergeCell ref="D6:D7"/>
    <mergeCell ref="F6:F7"/>
    <mergeCell ref="G6:G7"/>
    <mergeCell ref="H6:H7"/>
    <mergeCell ref="I6:I7"/>
    <mergeCell ref="A27:J27"/>
    <mergeCell ref="A28:J28"/>
    <mergeCell ref="A29:J29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firstPageNumber="14" orientation="portrait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65"/>
  <sheetViews>
    <sheetView zoomScaleNormal="100" zoomScaleSheetLayoutView="100" workbookViewId="0"/>
  </sheetViews>
  <sheetFormatPr defaultRowHeight="13.5" x14ac:dyDescent="0.15"/>
  <cols>
    <col min="1" max="5" width="3.375" style="10" customWidth="1"/>
    <col min="6" max="6" width="3.5" style="10" customWidth="1"/>
    <col min="7" max="23" width="3.375" style="10" customWidth="1"/>
    <col min="24" max="24" width="4.125" style="10" customWidth="1"/>
    <col min="25" max="25" width="17.875" style="222" customWidth="1"/>
    <col min="26" max="26" width="8.25" style="222" customWidth="1"/>
    <col min="27" max="27" width="8.125" style="222" bestFit="1" customWidth="1"/>
    <col min="28" max="28" width="7.125" style="222" customWidth="1"/>
    <col min="29" max="31" width="7.125" style="230" customWidth="1"/>
    <col min="32" max="36" width="7.125" style="221" customWidth="1"/>
    <col min="37" max="37" width="9" style="221"/>
    <col min="38" max="16384" width="9" style="10"/>
  </cols>
  <sheetData>
    <row r="2" spans="1:26" ht="13.5" customHeight="1" x14ac:dyDescent="0.15">
      <c r="A2" s="237" t="s">
        <v>168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26" ht="13.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26" ht="13.5" customHeight="1" x14ac:dyDescent="0.1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26" ht="13.5" customHeight="1" x14ac:dyDescent="0.15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</row>
    <row r="6" spans="1:26" ht="13.5" customHeight="1" x14ac:dyDescent="0.1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26" x14ac:dyDescent="0.15">
      <c r="E7" s="236" t="s">
        <v>462</v>
      </c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</row>
    <row r="8" spans="1:26" ht="13.5" customHeight="1" x14ac:dyDescent="0.15">
      <c r="A8" s="38"/>
      <c r="B8" s="38"/>
      <c r="C8" s="38"/>
      <c r="D8" s="38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Y8" s="222" t="s">
        <v>174</v>
      </c>
      <c r="Z8" s="222">
        <v>4.2</v>
      </c>
    </row>
    <row r="9" spans="1:26" ht="13.5" customHeight="1" x14ac:dyDescent="0.15">
      <c r="A9" s="38"/>
      <c r="B9" s="38"/>
      <c r="C9" s="38"/>
      <c r="D9" s="38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Y9" s="222" t="s">
        <v>561</v>
      </c>
      <c r="Z9" s="222">
        <v>18.5</v>
      </c>
    </row>
    <row r="10" spans="1:26" ht="13.5" customHeight="1" x14ac:dyDescent="0.15">
      <c r="A10" s="38"/>
      <c r="B10" s="38"/>
      <c r="C10" s="38"/>
      <c r="D10" s="39"/>
      <c r="Y10" s="222" t="s">
        <v>175</v>
      </c>
      <c r="Z10" s="222">
        <v>1.2</v>
      </c>
    </row>
    <row r="11" spans="1:26" ht="13.5" customHeight="1" x14ac:dyDescent="0.15">
      <c r="A11" s="38"/>
      <c r="B11" s="38"/>
      <c r="C11" s="38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Y11" s="222" t="s">
        <v>176</v>
      </c>
      <c r="Z11" s="222">
        <v>29.9</v>
      </c>
    </row>
    <row r="12" spans="1:26" ht="13.5" customHeight="1" x14ac:dyDescent="0.15">
      <c r="A12" s="38"/>
      <c r="B12" s="38"/>
      <c r="C12" s="38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Y12" s="222" t="s">
        <v>177</v>
      </c>
      <c r="Z12" s="222">
        <v>4.2</v>
      </c>
    </row>
    <row r="13" spans="1:26" ht="13.5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Y13" s="222" t="s">
        <v>178</v>
      </c>
      <c r="Z13" s="222">
        <v>1.8</v>
      </c>
    </row>
    <row r="14" spans="1:26" ht="13.5" customHeight="1" x14ac:dyDescent="0.1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Y14" s="222" t="s">
        <v>179</v>
      </c>
      <c r="Z14" s="222">
        <v>6.6</v>
      </c>
    </row>
    <row r="15" spans="1:26" ht="13.5" customHeight="1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Y15" s="222" t="s">
        <v>180</v>
      </c>
      <c r="Z15" s="222">
        <v>5.6</v>
      </c>
    </row>
    <row r="16" spans="1:26" ht="13.5" customHeight="1" x14ac:dyDescent="0.1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Y16" s="222" t="s">
        <v>181</v>
      </c>
      <c r="Z16" s="222">
        <v>20.5</v>
      </c>
    </row>
    <row r="17" spans="5:64" ht="13.5" customHeight="1" x14ac:dyDescent="0.15">
      <c r="Y17" s="222" t="s">
        <v>182</v>
      </c>
      <c r="Z17" s="222">
        <v>7.2</v>
      </c>
    </row>
    <row r="18" spans="5:64" ht="13.5" customHeight="1" x14ac:dyDescent="0.15">
      <c r="Y18" s="222" t="s">
        <v>183</v>
      </c>
      <c r="Z18" s="222">
        <v>0.3</v>
      </c>
    </row>
    <row r="19" spans="5:64" ht="13.5" customHeight="1" x14ac:dyDescent="0.15"/>
    <row r="20" spans="5:64" ht="13.5" customHeight="1" x14ac:dyDescent="0.15">
      <c r="Z20" s="239"/>
      <c r="AA20" s="239"/>
      <c r="AB20" s="239"/>
      <c r="AC20" s="240"/>
      <c r="AD20" s="240"/>
      <c r="AE20" s="240"/>
      <c r="AF20" s="234"/>
      <c r="AG20" s="234"/>
      <c r="AH20" s="234"/>
      <c r="AI20" s="234"/>
      <c r="AJ20" s="234"/>
      <c r="AK20" s="234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</row>
    <row r="21" spans="5:64" ht="13.5" customHeight="1" x14ac:dyDescent="0.15"/>
    <row r="22" spans="5:64" ht="13.5" customHeight="1" x14ac:dyDescent="0.15"/>
    <row r="23" spans="5:64" ht="13.5" customHeight="1" x14ac:dyDescent="0.15"/>
    <row r="24" spans="5:64" ht="13.5" customHeight="1" x14ac:dyDescent="0.15"/>
    <row r="25" spans="5:64" ht="13.5" customHeight="1" x14ac:dyDescent="0.15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41"/>
    </row>
    <row r="26" spans="5:64" ht="13.5" customHeight="1" x14ac:dyDescent="0.15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41"/>
    </row>
    <row r="27" spans="5:64" ht="21" x14ac:dyDescent="0.15"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1"/>
    </row>
    <row r="28" spans="5:64" ht="21" x14ac:dyDescent="0.15"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34" spans="1:27" x14ac:dyDescent="0.15">
      <c r="E34" s="236" t="s">
        <v>763</v>
      </c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</row>
    <row r="35" spans="1:27" x14ac:dyDescent="0.15"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</row>
    <row r="36" spans="1:27" ht="6.75" customHeight="1" x14ac:dyDescent="0.15"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7" ht="14.25" x14ac:dyDescent="0.15">
      <c r="A37" s="238" t="s">
        <v>622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</row>
    <row r="40" spans="1:27" ht="13.5" customHeight="1" x14ac:dyDescent="0.15"/>
    <row r="41" spans="1:27" ht="13.5" customHeight="1" x14ac:dyDescent="0.15">
      <c r="D41" s="39"/>
    </row>
    <row r="42" spans="1:27" ht="13.5" customHeight="1" x14ac:dyDescent="0.15">
      <c r="Y42" s="223"/>
    </row>
    <row r="43" spans="1:27" ht="13.5" customHeight="1" x14ac:dyDescent="0.15"/>
    <row r="44" spans="1:27" ht="13.5" customHeight="1" x14ac:dyDescent="0.15"/>
    <row r="45" spans="1:27" ht="13.5" customHeight="1" x14ac:dyDescent="0.15"/>
    <row r="46" spans="1:27" ht="13.5" customHeight="1" x14ac:dyDescent="0.15"/>
    <row r="47" spans="1:27" ht="13.5" customHeight="1" x14ac:dyDescent="0.15"/>
    <row r="48" spans="1:27" ht="13.5" customHeight="1" x14ac:dyDescent="0.15"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Y48" s="222" t="s">
        <v>169</v>
      </c>
      <c r="Z48" s="224">
        <v>4152.3999999999996</v>
      </c>
      <c r="AA48" s="226">
        <f>Z48/$Z$54</f>
        <v>0.67212690191000324</v>
      </c>
    </row>
    <row r="49" spans="7:27" ht="13.5" customHeight="1" x14ac:dyDescent="0.15"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Y49" s="222" t="s">
        <v>170</v>
      </c>
      <c r="Z49" s="224">
        <v>425.3</v>
      </c>
      <c r="AA49" s="226">
        <f t="shared" ref="AA49:AA52" si="0">Z49/$Z$54</f>
        <v>6.8841048883133707E-2</v>
      </c>
    </row>
    <row r="50" spans="7:27" ht="13.5" customHeight="1" x14ac:dyDescent="0.15"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Y50" s="222" t="s">
        <v>171</v>
      </c>
      <c r="Z50" s="224">
        <v>183.5</v>
      </c>
      <c r="AA50" s="226">
        <f t="shared" si="0"/>
        <v>2.97021689867271E-2</v>
      </c>
    </row>
    <row r="51" spans="7:27" x14ac:dyDescent="0.15">
      <c r="Y51" s="222" t="s">
        <v>172</v>
      </c>
      <c r="Z51" s="224">
        <v>1028.5999999999999</v>
      </c>
      <c r="AA51" s="226">
        <f>Z51/$Z$54</f>
        <v>0.16649401100679834</v>
      </c>
    </row>
    <row r="52" spans="7:27" x14ac:dyDescent="0.15">
      <c r="Y52" s="222" t="s">
        <v>173</v>
      </c>
      <c r="Z52" s="224">
        <v>388.2</v>
      </c>
      <c r="AA52" s="226">
        <f t="shared" si="0"/>
        <v>6.2835869213337656E-2</v>
      </c>
    </row>
    <row r="53" spans="7:27" x14ac:dyDescent="0.15">
      <c r="Z53" s="224"/>
    </row>
    <row r="54" spans="7:27" x14ac:dyDescent="0.15">
      <c r="Z54" s="224">
        <f>SUM(Z48:Z52)</f>
        <v>6177.9999999999991</v>
      </c>
      <c r="AA54" s="226">
        <f>SUM(AA48:AA53)</f>
        <v>0.99999999999999989</v>
      </c>
    </row>
    <row r="65" spans="26:26" x14ac:dyDescent="0.15">
      <c r="Z65" s="225"/>
    </row>
  </sheetData>
  <mergeCells count="17">
    <mergeCell ref="A2:N6"/>
    <mergeCell ref="A37:X37"/>
    <mergeCell ref="E7:T9"/>
    <mergeCell ref="Z20:AB20"/>
    <mergeCell ref="AC20:AE20"/>
    <mergeCell ref="AF20:AH20"/>
    <mergeCell ref="AI20:AK20"/>
    <mergeCell ref="BG20:BI20"/>
    <mergeCell ref="BJ20:BL20"/>
    <mergeCell ref="E34:T35"/>
    <mergeCell ref="AO20:AQ20"/>
    <mergeCell ref="AR20:AT20"/>
    <mergeCell ref="AU20:AV20"/>
    <mergeCell ref="AW20:AY20"/>
    <mergeCell ref="AZ20:BB20"/>
    <mergeCell ref="BC20:BF20"/>
    <mergeCell ref="AL20:AN20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firstPageNumber="3" orientation="portrait" r:id="rId1"/>
  <headerFooter scaleWithDoc="0" alignWithMargins="0">
    <oddFooter>&amp;C- &amp;P -</oddFooter>
  </headerFooter>
  <colBreaks count="1" manualBreakCount="1">
    <brk id="24" max="5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view="pageBreakPreview" zoomScaleNormal="100" zoomScaleSheetLayoutView="100" workbookViewId="0">
      <selection sqref="A1:X1"/>
    </sheetView>
  </sheetViews>
  <sheetFormatPr defaultRowHeight="13.5" x14ac:dyDescent="0.15"/>
  <cols>
    <col min="1" max="24" width="3.75" style="35" customWidth="1"/>
    <col min="25" max="16384" width="9" style="35"/>
  </cols>
  <sheetData>
    <row r="1" spans="1:24" ht="18.75" x14ac:dyDescent="0.15">
      <c r="A1" s="260" t="s">
        <v>623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</row>
    <row r="2" spans="1:24" ht="14.25" thickBot="1" x14ac:dyDescent="0.2"/>
    <row r="3" spans="1:24" ht="15" customHeight="1" x14ac:dyDescent="0.15">
      <c r="A3" s="293" t="s">
        <v>56</v>
      </c>
      <c r="B3" s="294"/>
      <c r="C3" s="294"/>
      <c r="D3" s="294"/>
      <c r="E3" s="42"/>
      <c r="F3" s="42"/>
      <c r="G3" s="293" t="s">
        <v>102</v>
      </c>
      <c r="H3" s="294"/>
      <c r="I3" s="294"/>
      <c r="J3" s="42"/>
      <c r="K3" s="293" t="s">
        <v>78</v>
      </c>
      <c r="L3" s="294"/>
      <c r="M3" s="294"/>
      <c r="N3" s="42"/>
      <c r="O3" s="42"/>
      <c r="P3" s="293" t="s">
        <v>77</v>
      </c>
      <c r="Q3" s="294"/>
      <c r="R3" s="294"/>
      <c r="S3" s="294"/>
      <c r="T3" s="42"/>
      <c r="U3" s="42"/>
      <c r="V3" s="293" t="s">
        <v>184</v>
      </c>
      <c r="W3" s="294"/>
      <c r="X3" s="294"/>
    </row>
    <row r="4" spans="1:24" ht="15" customHeight="1" x14ac:dyDescent="0.15">
      <c r="A4" s="280"/>
      <c r="B4" s="280"/>
      <c r="C4" s="280"/>
      <c r="D4" s="280"/>
      <c r="E4" s="34"/>
      <c r="F4" s="34"/>
      <c r="G4" s="280"/>
      <c r="H4" s="280"/>
      <c r="I4" s="280"/>
      <c r="J4" s="34"/>
      <c r="K4" s="280"/>
      <c r="L4" s="280"/>
      <c r="M4" s="280"/>
      <c r="N4" s="34"/>
      <c r="O4" s="34"/>
      <c r="P4" s="280"/>
      <c r="Q4" s="280"/>
      <c r="R4" s="280"/>
      <c r="S4" s="280"/>
      <c r="T4" s="34"/>
      <c r="U4" s="34"/>
      <c r="V4" s="280"/>
      <c r="W4" s="280"/>
      <c r="X4" s="280"/>
    </row>
    <row r="5" spans="1:24" ht="15" customHeight="1" x14ac:dyDescent="0.15">
      <c r="A5" s="34"/>
      <c r="B5" s="34"/>
      <c r="C5" s="34"/>
      <c r="D5" s="34"/>
      <c r="E5" s="34"/>
      <c r="F5" s="34"/>
      <c r="G5" s="34" t="s">
        <v>94</v>
      </c>
      <c r="H5" s="34"/>
      <c r="I5" s="34"/>
      <c r="J5" s="34"/>
      <c r="K5" s="34" t="s">
        <v>87</v>
      </c>
      <c r="M5" s="34"/>
      <c r="N5" s="34"/>
      <c r="O5" s="34"/>
      <c r="P5" s="34"/>
      <c r="Q5" s="34"/>
      <c r="R5" s="34"/>
      <c r="S5" s="34"/>
      <c r="T5" s="34"/>
      <c r="U5" s="34"/>
      <c r="V5" s="282" t="s">
        <v>57</v>
      </c>
      <c r="W5" s="282"/>
      <c r="X5" s="282"/>
    </row>
    <row r="6" spans="1:24" ht="15" customHeight="1" x14ac:dyDescent="0.15">
      <c r="A6" s="34"/>
      <c r="B6" s="34"/>
      <c r="C6" s="34"/>
      <c r="D6" s="34"/>
      <c r="E6" s="34"/>
      <c r="F6" s="34"/>
      <c r="G6" s="34" t="s">
        <v>86</v>
      </c>
      <c r="H6" s="34"/>
      <c r="I6" s="34"/>
      <c r="J6" s="34"/>
      <c r="K6" s="34"/>
      <c r="M6" s="34"/>
      <c r="N6" s="34"/>
      <c r="O6" s="34"/>
      <c r="P6" s="34"/>
      <c r="Q6" s="34"/>
      <c r="R6" s="34"/>
      <c r="S6" s="34"/>
      <c r="T6" s="34"/>
      <c r="U6" s="34"/>
      <c r="V6" s="282" t="s">
        <v>58</v>
      </c>
      <c r="W6" s="282"/>
      <c r="X6" s="282"/>
    </row>
    <row r="7" spans="1:24" ht="15" customHeight="1" x14ac:dyDescent="0.15">
      <c r="A7" s="34"/>
      <c r="B7" s="34"/>
      <c r="C7" s="34"/>
      <c r="D7" s="34" t="s">
        <v>95</v>
      </c>
      <c r="E7" s="34"/>
      <c r="F7" s="34"/>
      <c r="H7" s="34"/>
      <c r="I7" s="34"/>
      <c r="J7" s="34"/>
      <c r="K7" s="34" t="s">
        <v>88</v>
      </c>
      <c r="M7" s="34"/>
      <c r="N7" s="34"/>
      <c r="O7" s="34"/>
      <c r="P7" s="34"/>
      <c r="Q7" s="34"/>
      <c r="R7" s="34"/>
      <c r="S7" s="34"/>
      <c r="T7" s="34"/>
      <c r="U7" s="34"/>
      <c r="V7" s="282" t="s">
        <v>59</v>
      </c>
      <c r="W7" s="282"/>
      <c r="X7" s="282"/>
    </row>
    <row r="8" spans="1:24" ht="15" customHeight="1" x14ac:dyDescent="0.15">
      <c r="A8" s="34"/>
      <c r="B8" s="34"/>
      <c r="C8" s="34"/>
      <c r="D8" s="34" t="s">
        <v>83</v>
      </c>
      <c r="E8" s="34"/>
      <c r="F8" s="34"/>
      <c r="H8" s="34"/>
      <c r="I8" s="34"/>
      <c r="J8" s="34"/>
      <c r="K8" s="34"/>
      <c r="M8" s="34"/>
      <c r="N8" s="34"/>
      <c r="O8" s="34"/>
      <c r="P8" s="34"/>
      <c r="Q8" s="34"/>
      <c r="R8" s="34"/>
      <c r="S8" s="34"/>
      <c r="T8" s="34"/>
      <c r="U8" s="34"/>
      <c r="V8" s="282" t="s">
        <v>60</v>
      </c>
      <c r="W8" s="282"/>
      <c r="X8" s="282"/>
    </row>
    <row r="9" spans="1:24" ht="15" customHeight="1" x14ac:dyDescent="0.15">
      <c r="A9" s="34"/>
      <c r="B9" s="34"/>
      <c r="C9" s="34"/>
      <c r="D9" s="34"/>
      <c r="E9" s="34"/>
      <c r="F9" s="34"/>
      <c r="H9" s="34"/>
      <c r="I9" s="34"/>
      <c r="J9" s="34"/>
      <c r="K9" s="34" t="s">
        <v>89</v>
      </c>
      <c r="M9" s="34"/>
      <c r="N9" s="34"/>
      <c r="O9" s="34"/>
      <c r="P9" s="34"/>
      <c r="Q9" s="34"/>
      <c r="R9" s="34"/>
      <c r="S9" s="34"/>
      <c r="T9" s="34"/>
      <c r="U9" s="34"/>
      <c r="V9" s="282" t="s">
        <v>61</v>
      </c>
      <c r="W9" s="282"/>
      <c r="X9" s="282"/>
    </row>
    <row r="10" spans="1:24" ht="15" customHeight="1" x14ac:dyDescent="0.15">
      <c r="A10" s="34"/>
      <c r="B10" s="34"/>
      <c r="C10" s="34"/>
      <c r="D10" s="34"/>
      <c r="E10" s="34"/>
      <c r="F10" s="34"/>
      <c r="H10" s="34"/>
      <c r="I10" s="34"/>
      <c r="J10" s="34"/>
      <c r="K10" s="34"/>
      <c r="M10" s="34"/>
      <c r="N10" s="34"/>
      <c r="O10" s="34"/>
      <c r="P10" s="34"/>
      <c r="Q10" s="34"/>
      <c r="R10" s="34"/>
      <c r="S10" s="34"/>
      <c r="T10" s="34"/>
      <c r="U10" s="34"/>
      <c r="V10" s="282" t="s">
        <v>62</v>
      </c>
      <c r="W10" s="282"/>
      <c r="X10" s="282"/>
    </row>
    <row r="11" spans="1:24" ht="15" customHeight="1" x14ac:dyDescent="0.15">
      <c r="A11" s="34"/>
      <c r="B11" s="34"/>
      <c r="C11" s="34"/>
      <c r="D11" s="34"/>
      <c r="E11" s="34"/>
      <c r="F11" s="34"/>
      <c r="H11" s="34"/>
      <c r="I11" s="34"/>
      <c r="J11" s="34"/>
      <c r="K11" s="34"/>
      <c r="M11" s="34"/>
      <c r="N11" s="34"/>
      <c r="O11" s="34"/>
      <c r="P11" s="34"/>
      <c r="Q11" s="34"/>
      <c r="R11" s="34"/>
      <c r="S11" s="34"/>
      <c r="T11" s="34"/>
      <c r="U11" s="34"/>
      <c r="V11" s="282" t="s">
        <v>63</v>
      </c>
      <c r="W11" s="282"/>
      <c r="X11" s="282"/>
    </row>
    <row r="12" spans="1:24" ht="15" customHeight="1" x14ac:dyDescent="0.15">
      <c r="A12" s="43" t="s">
        <v>81</v>
      </c>
      <c r="B12" s="34"/>
      <c r="C12" s="34"/>
      <c r="D12" s="34"/>
      <c r="E12" s="34"/>
      <c r="F12" s="34"/>
      <c r="H12" s="34"/>
      <c r="I12" s="34"/>
      <c r="J12" s="34"/>
      <c r="K12" s="34"/>
      <c r="M12" s="34"/>
      <c r="N12" s="34"/>
      <c r="O12" s="34"/>
      <c r="P12" s="34"/>
      <c r="Q12" s="34"/>
      <c r="R12" s="34"/>
      <c r="S12" s="34"/>
      <c r="T12" s="34"/>
      <c r="U12" s="34"/>
      <c r="V12" s="282" t="s">
        <v>64</v>
      </c>
      <c r="W12" s="282"/>
      <c r="X12" s="282"/>
    </row>
    <row r="13" spans="1:24" ht="15" customHeight="1" x14ac:dyDescent="0.15">
      <c r="A13" s="34" t="s">
        <v>82</v>
      </c>
      <c r="B13" s="34"/>
      <c r="C13" s="34"/>
      <c r="D13" s="34" t="s">
        <v>96</v>
      </c>
      <c r="E13" s="34"/>
      <c r="F13" s="34"/>
      <c r="H13" s="34"/>
      <c r="I13" s="34"/>
      <c r="J13" s="34"/>
      <c r="K13" s="34"/>
      <c r="M13" s="34"/>
      <c r="N13" s="34"/>
      <c r="O13" s="34"/>
      <c r="P13" s="34"/>
      <c r="Q13" s="34"/>
      <c r="R13" s="34"/>
      <c r="S13" s="34"/>
      <c r="T13" s="34"/>
      <c r="U13" s="34"/>
      <c r="V13" s="282" t="s">
        <v>65</v>
      </c>
      <c r="W13" s="282"/>
      <c r="X13" s="282"/>
    </row>
    <row r="14" spans="1:24" ht="15" customHeight="1" x14ac:dyDescent="0.15">
      <c r="A14" s="34"/>
      <c r="B14" s="34"/>
      <c r="C14" s="34"/>
      <c r="D14" s="34" t="s">
        <v>84</v>
      </c>
      <c r="E14" s="34"/>
      <c r="F14" s="34"/>
      <c r="H14" s="34"/>
      <c r="I14" s="34"/>
      <c r="J14" s="34"/>
      <c r="K14" s="34"/>
      <c r="M14" s="34"/>
      <c r="N14" s="34"/>
      <c r="O14" s="34"/>
      <c r="P14" s="34"/>
      <c r="Q14" s="34"/>
      <c r="R14" s="34"/>
      <c r="S14" s="34"/>
      <c r="T14" s="34"/>
      <c r="U14" s="34"/>
      <c r="V14" s="282" t="s">
        <v>66</v>
      </c>
      <c r="W14" s="282"/>
      <c r="X14" s="282"/>
    </row>
    <row r="15" spans="1:24" ht="15" customHeight="1" x14ac:dyDescent="0.15">
      <c r="A15" s="34"/>
      <c r="B15" s="34"/>
      <c r="C15" s="34"/>
      <c r="D15" s="34"/>
      <c r="E15" s="34"/>
      <c r="F15" s="34"/>
      <c r="H15" s="34"/>
      <c r="I15" s="34"/>
      <c r="J15" s="34"/>
      <c r="K15" s="34" t="s">
        <v>90</v>
      </c>
      <c r="M15" s="34"/>
      <c r="N15" s="34"/>
      <c r="O15" s="34"/>
      <c r="P15" s="34"/>
      <c r="Q15" s="34"/>
      <c r="R15" s="34"/>
      <c r="S15" s="34"/>
      <c r="T15" s="34"/>
      <c r="U15" s="34"/>
      <c r="V15" s="282" t="s">
        <v>68</v>
      </c>
      <c r="W15" s="282"/>
      <c r="X15" s="282"/>
    </row>
    <row r="16" spans="1:24" ht="15" customHeight="1" x14ac:dyDescent="0.15">
      <c r="A16" s="34"/>
      <c r="B16" s="34"/>
      <c r="C16" s="34"/>
      <c r="D16" s="34"/>
      <c r="E16" s="34"/>
      <c r="F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282" t="s">
        <v>69</v>
      </c>
      <c r="W16" s="282"/>
      <c r="X16" s="282"/>
    </row>
    <row r="17" spans="1:24" ht="15" customHeight="1" x14ac:dyDescent="0.15">
      <c r="A17" s="34"/>
      <c r="B17" s="34"/>
      <c r="C17" s="34"/>
      <c r="D17" s="34"/>
      <c r="E17" s="34"/>
      <c r="F17" s="34"/>
      <c r="H17" s="34"/>
      <c r="I17" s="34"/>
      <c r="J17" s="34"/>
      <c r="K17" s="34" t="s">
        <v>91</v>
      </c>
      <c r="L17" s="34"/>
      <c r="M17" s="34"/>
      <c r="N17" s="34"/>
      <c r="O17" s="34"/>
      <c r="P17" s="34" t="s">
        <v>79</v>
      </c>
      <c r="Q17" s="34"/>
      <c r="R17" s="34"/>
      <c r="S17" s="34"/>
      <c r="T17" s="34"/>
      <c r="U17" s="34"/>
      <c r="V17" s="282" t="s">
        <v>70</v>
      </c>
      <c r="W17" s="282"/>
      <c r="X17" s="282"/>
    </row>
    <row r="18" spans="1:24" ht="15" customHeight="1" x14ac:dyDescent="0.15">
      <c r="A18" s="34"/>
      <c r="B18" s="34"/>
      <c r="C18" s="34"/>
      <c r="D18" s="34"/>
      <c r="E18" s="34"/>
      <c r="F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282" t="s">
        <v>71</v>
      </c>
      <c r="W18" s="282"/>
      <c r="X18" s="282"/>
    </row>
    <row r="19" spans="1:24" ht="15" customHeight="1" x14ac:dyDescent="0.15">
      <c r="A19" s="34"/>
      <c r="B19" s="34"/>
      <c r="C19" s="34"/>
      <c r="D19" s="34"/>
      <c r="E19" s="34"/>
      <c r="F19" s="34"/>
      <c r="H19" s="34"/>
      <c r="I19" s="34"/>
      <c r="J19" s="34"/>
      <c r="K19" s="34"/>
      <c r="L19" s="34"/>
      <c r="M19" s="34"/>
      <c r="N19" s="34"/>
      <c r="O19" s="34"/>
      <c r="P19" s="34" t="s">
        <v>103</v>
      </c>
      <c r="Q19" s="34"/>
      <c r="R19" s="34"/>
      <c r="S19" s="34"/>
      <c r="T19" s="34"/>
      <c r="U19" s="34"/>
      <c r="V19" s="282" t="s">
        <v>72</v>
      </c>
      <c r="W19" s="282"/>
      <c r="X19" s="282"/>
    </row>
    <row r="20" spans="1:24" ht="15" customHeight="1" x14ac:dyDescent="0.15">
      <c r="A20" s="34"/>
      <c r="B20" s="34"/>
      <c r="C20" s="34"/>
      <c r="F20" s="34"/>
      <c r="H20" s="34"/>
      <c r="I20" s="34"/>
      <c r="J20" s="34"/>
      <c r="K20" s="34" t="s">
        <v>92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282" t="s">
        <v>73</v>
      </c>
      <c r="W20" s="282"/>
      <c r="X20" s="282"/>
    </row>
    <row r="21" spans="1:24" ht="15" customHeight="1" x14ac:dyDescent="0.15">
      <c r="A21" s="34"/>
      <c r="B21" s="34"/>
      <c r="C21" s="34"/>
      <c r="D21" s="34" t="s">
        <v>97</v>
      </c>
      <c r="E21" s="34"/>
      <c r="F21" s="34"/>
      <c r="H21" s="34"/>
      <c r="I21" s="34"/>
      <c r="J21" s="34"/>
      <c r="K21" s="34" t="s">
        <v>47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282" t="s">
        <v>74</v>
      </c>
      <c r="W21" s="282"/>
      <c r="X21" s="282"/>
    </row>
    <row r="22" spans="1:24" ht="15" customHeight="1" x14ac:dyDescent="0.15">
      <c r="A22" s="34"/>
      <c r="B22" s="34"/>
      <c r="C22" s="34"/>
      <c r="D22" s="34" t="s">
        <v>85</v>
      </c>
      <c r="E22" s="34"/>
      <c r="F22" s="34"/>
      <c r="G22" s="34"/>
      <c r="H22" s="34"/>
      <c r="I22" s="34"/>
      <c r="J22" s="34"/>
      <c r="K22" s="279" t="s">
        <v>93</v>
      </c>
      <c r="L22" s="280"/>
      <c r="M22" s="280"/>
      <c r="N22" s="280"/>
      <c r="O22" s="280"/>
      <c r="P22" s="279" t="s">
        <v>80</v>
      </c>
      <c r="Q22" s="280"/>
      <c r="R22" s="280"/>
      <c r="S22" s="280"/>
      <c r="T22" s="34"/>
      <c r="U22" s="34"/>
      <c r="V22" s="282" t="s">
        <v>75</v>
      </c>
      <c r="W22" s="282"/>
      <c r="X22" s="282"/>
    </row>
    <row r="23" spans="1:24" ht="15" customHeight="1" thickBot="1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281"/>
      <c r="L23" s="281"/>
      <c r="M23" s="281"/>
      <c r="N23" s="281"/>
      <c r="O23" s="281"/>
      <c r="P23" s="281"/>
      <c r="Q23" s="281"/>
      <c r="R23" s="281"/>
      <c r="S23" s="281"/>
      <c r="T23" s="44"/>
      <c r="U23" s="44"/>
      <c r="V23" s="283" t="s">
        <v>76</v>
      </c>
      <c r="W23" s="283"/>
      <c r="X23" s="283"/>
    </row>
    <row r="24" spans="1:24" ht="14.2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6"/>
      <c r="L24" s="36"/>
      <c r="M24" s="36"/>
      <c r="N24" s="36"/>
      <c r="O24" s="36"/>
      <c r="P24" s="36"/>
      <c r="Q24" s="36"/>
      <c r="R24" s="36"/>
      <c r="S24" s="36"/>
      <c r="T24" s="34"/>
      <c r="U24" s="34"/>
      <c r="V24" s="45"/>
      <c r="W24" s="45"/>
      <c r="X24" s="45"/>
    </row>
    <row r="25" spans="1:24" ht="24.95" customHeight="1" x14ac:dyDescent="0.15"/>
    <row r="26" spans="1:24" ht="18.75" x14ac:dyDescent="0.15">
      <c r="A26" s="260" t="s">
        <v>624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</row>
    <row r="27" spans="1:24" ht="14.25" thickBot="1" x14ac:dyDescent="0.2"/>
    <row r="28" spans="1:24" ht="21" customHeight="1" x14ac:dyDescent="0.15">
      <c r="A28" s="290" t="s">
        <v>693</v>
      </c>
      <c r="B28" s="287"/>
      <c r="C28" s="287"/>
      <c r="D28" s="287"/>
      <c r="E28" s="286" t="s">
        <v>680</v>
      </c>
      <c r="F28" s="287"/>
      <c r="G28" s="287"/>
      <c r="H28" s="287"/>
      <c r="I28" s="286" t="s">
        <v>686</v>
      </c>
      <c r="J28" s="287"/>
      <c r="K28" s="287"/>
      <c r="L28" s="287"/>
      <c r="M28" s="286" t="s">
        <v>687</v>
      </c>
      <c r="N28" s="287"/>
      <c r="O28" s="287"/>
      <c r="P28" s="287"/>
      <c r="Q28" s="286" t="s">
        <v>688</v>
      </c>
      <c r="R28" s="287"/>
      <c r="S28" s="287"/>
      <c r="T28" s="287"/>
      <c r="U28" s="286" t="s">
        <v>689</v>
      </c>
      <c r="V28" s="287"/>
      <c r="W28" s="287"/>
      <c r="X28" s="288"/>
    </row>
    <row r="29" spans="1:24" ht="21" customHeight="1" x14ac:dyDescent="0.15">
      <c r="A29" s="291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9"/>
    </row>
    <row r="30" spans="1:24" ht="25.5" customHeight="1" x14ac:dyDescent="0.15">
      <c r="A30" s="284" t="s">
        <v>691</v>
      </c>
      <c r="B30" s="285"/>
      <c r="C30" s="285"/>
      <c r="D30" s="285"/>
      <c r="E30" s="242" t="s">
        <v>681</v>
      </c>
      <c r="F30" s="243"/>
      <c r="G30" s="243"/>
      <c r="H30" s="243"/>
      <c r="I30" s="242" t="s">
        <v>682</v>
      </c>
      <c r="J30" s="243"/>
      <c r="K30" s="243"/>
      <c r="L30" s="243"/>
      <c r="M30" s="242" t="s">
        <v>683</v>
      </c>
      <c r="N30" s="243"/>
      <c r="O30" s="243"/>
      <c r="P30" s="243"/>
      <c r="Q30" s="242" t="s">
        <v>684</v>
      </c>
      <c r="R30" s="243"/>
      <c r="S30" s="243"/>
      <c r="T30" s="243"/>
      <c r="U30" s="242" t="s">
        <v>685</v>
      </c>
      <c r="V30" s="243"/>
      <c r="W30" s="243"/>
      <c r="X30" s="278"/>
    </row>
    <row r="31" spans="1:24" ht="25.5" customHeight="1" thickBot="1" x14ac:dyDescent="0.2">
      <c r="A31" s="276" t="s">
        <v>692</v>
      </c>
      <c r="B31" s="277"/>
      <c r="C31" s="277"/>
      <c r="D31" s="277"/>
      <c r="E31" s="273" t="s">
        <v>694</v>
      </c>
      <c r="F31" s="274"/>
      <c r="G31" s="274"/>
      <c r="H31" s="274"/>
      <c r="I31" s="273" t="s">
        <v>695</v>
      </c>
      <c r="J31" s="274"/>
      <c r="K31" s="274"/>
      <c r="L31" s="274"/>
      <c r="M31" s="273" t="s">
        <v>696</v>
      </c>
      <c r="N31" s="274"/>
      <c r="O31" s="274"/>
      <c r="P31" s="274"/>
      <c r="Q31" s="273" t="s">
        <v>697</v>
      </c>
      <c r="R31" s="274"/>
      <c r="S31" s="274"/>
      <c r="T31" s="274"/>
      <c r="U31" s="273" t="s">
        <v>698</v>
      </c>
      <c r="V31" s="274"/>
      <c r="W31" s="274"/>
      <c r="X31" s="275"/>
    </row>
    <row r="32" spans="1:24" ht="15" customHeight="1" x14ac:dyDescent="0.15">
      <c r="A32" s="272" t="s">
        <v>690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</row>
    <row r="33" spans="1:24" ht="15" customHeight="1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4" ht="24.95" customHeight="1" x14ac:dyDescent="0.15"/>
    <row r="35" spans="1:24" ht="18.75" x14ac:dyDescent="0.15">
      <c r="A35" s="260" t="s">
        <v>707</v>
      </c>
      <c r="B35" s="260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</row>
    <row r="36" spans="1:24" ht="14.25" thickBot="1" x14ac:dyDescent="0.2"/>
    <row r="37" spans="1:24" ht="16.5" customHeight="1" x14ac:dyDescent="0.15">
      <c r="A37" s="267" t="s">
        <v>98</v>
      </c>
      <c r="B37" s="268"/>
      <c r="C37" s="267" t="s">
        <v>703</v>
      </c>
      <c r="D37" s="268"/>
      <c r="E37" s="261" t="s">
        <v>101</v>
      </c>
      <c r="F37" s="262"/>
      <c r="G37" s="262"/>
      <c r="H37" s="262"/>
      <c r="I37" s="262"/>
      <c r="J37" s="263"/>
      <c r="K37" s="261" t="s">
        <v>106</v>
      </c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</row>
    <row r="38" spans="1:24" ht="16.5" customHeight="1" x14ac:dyDescent="0.15">
      <c r="A38" s="269"/>
      <c r="B38" s="270"/>
      <c r="C38" s="269"/>
      <c r="D38" s="270"/>
      <c r="E38" s="264" t="s">
        <v>104</v>
      </c>
      <c r="F38" s="265"/>
      <c r="G38" s="266"/>
      <c r="H38" s="264" t="s">
        <v>105</v>
      </c>
      <c r="I38" s="265"/>
      <c r="J38" s="266"/>
      <c r="K38" s="256" t="s">
        <v>107</v>
      </c>
      <c r="L38" s="257"/>
      <c r="M38" s="257"/>
      <c r="N38" s="257"/>
      <c r="O38" s="257"/>
      <c r="P38" s="257"/>
      <c r="Q38" s="258"/>
      <c r="R38" s="256" t="s">
        <v>109</v>
      </c>
      <c r="S38" s="257"/>
      <c r="T38" s="257"/>
      <c r="U38" s="257"/>
      <c r="V38" s="257"/>
      <c r="W38" s="257"/>
      <c r="X38" s="257"/>
    </row>
    <row r="39" spans="1:24" ht="16.5" customHeight="1" x14ac:dyDescent="0.15">
      <c r="A39" s="271" t="s">
        <v>706</v>
      </c>
      <c r="B39" s="253"/>
      <c r="C39" s="271" t="s">
        <v>705</v>
      </c>
      <c r="D39" s="254"/>
      <c r="E39" s="252" t="s">
        <v>704</v>
      </c>
      <c r="F39" s="253"/>
      <c r="G39" s="254"/>
      <c r="H39" s="255" t="s">
        <v>100</v>
      </c>
      <c r="I39" s="253"/>
      <c r="J39" s="254"/>
      <c r="K39" s="256" t="s">
        <v>99</v>
      </c>
      <c r="L39" s="257"/>
      <c r="M39" s="257"/>
      <c r="N39" s="258"/>
      <c r="O39" s="246" t="s">
        <v>108</v>
      </c>
      <c r="P39" s="247"/>
      <c r="Q39" s="259"/>
      <c r="R39" s="256" t="s">
        <v>99</v>
      </c>
      <c r="S39" s="257"/>
      <c r="T39" s="257"/>
      <c r="U39" s="258"/>
      <c r="V39" s="246" t="s">
        <v>108</v>
      </c>
      <c r="W39" s="247"/>
      <c r="X39" s="247"/>
    </row>
    <row r="40" spans="1:24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  <c r="P40" s="48"/>
      <c r="Q40" s="48"/>
      <c r="R40" s="47"/>
      <c r="S40" s="47"/>
      <c r="T40" s="47"/>
      <c r="U40" s="47"/>
      <c r="V40" s="47"/>
      <c r="W40" s="47"/>
      <c r="X40" s="47"/>
    </row>
    <row r="41" spans="1:24" ht="13.5" customHeight="1" x14ac:dyDescent="0.15">
      <c r="A41" s="241">
        <v>61.78</v>
      </c>
      <c r="B41" s="241"/>
      <c r="C41" s="241">
        <v>44.8</v>
      </c>
      <c r="D41" s="241"/>
      <c r="E41" s="241">
        <v>11.2</v>
      </c>
      <c r="F41" s="241"/>
      <c r="G41" s="241"/>
      <c r="H41" s="241">
        <v>7.9</v>
      </c>
      <c r="I41" s="241"/>
      <c r="J41" s="241"/>
      <c r="K41" s="248" t="s">
        <v>117</v>
      </c>
      <c r="L41" s="249"/>
      <c r="M41" s="249"/>
      <c r="N41" s="249"/>
      <c r="O41" s="241" t="s">
        <v>625</v>
      </c>
      <c r="P41" s="241"/>
      <c r="Q41" s="241"/>
      <c r="R41" s="250" t="s">
        <v>110</v>
      </c>
      <c r="S41" s="250"/>
      <c r="T41" s="250"/>
      <c r="U41" s="250"/>
      <c r="V41" s="241" t="s">
        <v>625</v>
      </c>
      <c r="W41" s="241"/>
      <c r="X41" s="241"/>
    </row>
    <row r="42" spans="1:24" ht="13.5" customHeight="1" x14ac:dyDescent="0.15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9"/>
      <c r="L42" s="249"/>
      <c r="M42" s="249"/>
      <c r="N42" s="249"/>
      <c r="O42" s="244" t="s">
        <v>626</v>
      </c>
      <c r="P42" s="245"/>
      <c r="Q42" s="245"/>
      <c r="R42" s="251" t="s">
        <v>111</v>
      </c>
      <c r="S42" s="251"/>
      <c r="T42" s="251"/>
      <c r="U42" s="251"/>
      <c r="V42" s="244" t="s">
        <v>627</v>
      </c>
      <c r="W42" s="245"/>
      <c r="X42" s="245"/>
    </row>
    <row r="43" spans="1:24" ht="14.25" thickBot="1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  <c r="P43" s="50"/>
      <c r="Q43" s="50"/>
      <c r="R43" s="49"/>
      <c r="S43" s="49"/>
      <c r="T43" s="49"/>
      <c r="U43" s="49"/>
      <c r="V43" s="49"/>
      <c r="W43" s="49"/>
      <c r="X43" s="49"/>
    </row>
    <row r="44" spans="1:24" x14ac:dyDescent="0.15">
      <c r="A44" s="51" t="s">
        <v>708</v>
      </c>
      <c r="B44" s="12" t="s">
        <v>709</v>
      </c>
    </row>
    <row r="45" spans="1:24" x14ac:dyDescent="0.15">
      <c r="A45" s="51" t="s">
        <v>575</v>
      </c>
      <c r="B45" s="51" t="s">
        <v>628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</row>
    <row r="46" spans="1:24" x14ac:dyDescent="0.15">
      <c r="A46" s="12"/>
      <c r="B46" s="12" t="s">
        <v>629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</sheetData>
  <mergeCells count="75">
    <mergeCell ref="V21:X21"/>
    <mergeCell ref="V10:X10"/>
    <mergeCell ref="A1:X1"/>
    <mergeCell ref="A3:D4"/>
    <mergeCell ref="G3:I4"/>
    <mergeCell ref="K3:M4"/>
    <mergeCell ref="P3:S4"/>
    <mergeCell ref="V3:X4"/>
    <mergeCell ref="V5:X5"/>
    <mergeCell ref="V6:X6"/>
    <mergeCell ref="V7:X7"/>
    <mergeCell ref="V8:X8"/>
    <mergeCell ref="V9:X9"/>
    <mergeCell ref="V16:X16"/>
    <mergeCell ref="V17:X17"/>
    <mergeCell ref="V18:X18"/>
    <mergeCell ref="V19:X19"/>
    <mergeCell ref="V20:X20"/>
    <mergeCell ref="V11:X11"/>
    <mergeCell ref="V12:X12"/>
    <mergeCell ref="V13:X13"/>
    <mergeCell ref="V14:X14"/>
    <mergeCell ref="V15:X15"/>
    <mergeCell ref="U30:X30"/>
    <mergeCell ref="A26:X26"/>
    <mergeCell ref="K22:O23"/>
    <mergeCell ref="P22:S23"/>
    <mergeCell ref="V22:X22"/>
    <mergeCell ref="V23:X23"/>
    <mergeCell ref="E30:H30"/>
    <mergeCell ref="A30:D30"/>
    <mergeCell ref="U28:X29"/>
    <mergeCell ref="Q28:T29"/>
    <mergeCell ref="M28:P29"/>
    <mergeCell ref="I28:L29"/>
    <mergeCell ref="E28:H29"/>
    <mergeCell ref="A28:D29"/>
    <mergeCell ref="Q30:T30"/>
    <mergeCell ref="M30:P30"/>
    <mergeCell ref="A32:X32"/>
    <mergeCell ref="U31:X31"/>
    <mergeCell ref="E31:H31"/>
    <mergeCell ref="A31:D31"/>
    <mergeCell ref="Q31:T31"/>
    <mergeCell ref="M31:P31"/>
    <mergeCell ref="I31:L31"/>
    <mergeCell ref="O39:Q39"/>
    <mergeCell ref="R39:U39"/>
    <mergeCell ref="A35:X35"/>
    <mergeCell ref="E37:J37"/>
    <mergeCell ref="K37:X37"/>
    <mergeCell ref="E38:G38"/>
    <mergeCell ref="H38:J38"/>
    <mergeCell ref="K38:Q38"/>
    <mergeCell ref="R38:X38"/>
    <mergeCell ref="C37:D38"/>
    <mergeCell ref="A37:B38"/>
    <mergeCell ref="C39:D39"/>
    <mergeCell ref="A39:B39"/>
    <mergeCell ref="C41:D42"/>
    <mergeCell ref="A41:B42"/>
    <mergeCell ref="I30:L30"/>
    <mergeCell ref="V42:X42"/>
    <mergeCell ref="V39:X39"/>
    <mergeCell ref="E41:G42"/>
    <mergeCell ref="H41:J42"/>
    <mergeCell ref="K41:N42"/>
    <mergeCell ref="O41:Q41"/>
    <mergeCell ref="R41:U41"/>
    <mergeCell ref="V41:X41"/>
    <mergeCell ref="O42:Q42"/>
    <mergeCell ref="R42:U42"/>
    <mergeCell ref="E39:G39"/>
    <mergeCell ref="H39:J39"/>
    <mergeCell ref="K39:N39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firstPageNumber="4" orientation="portrait" r:id="rId1"/>
  <headerFooter scaleWithDoc="0"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view="pageBreakPreview" zoomScaleNormal="100" zoomScaleSheetLayoutView="100" workbookViewId="0">
      <selection sqref="A1:AT1"/>
    </sheetView>
  </sheetViews>
  <sheetFormatPr defaultColWidth="2" defaultRowHeight="13.5" x14ac:dyDescent="0.15"/>
  <cols>
    <col min="1" max="45" width="2" style="35" customWidth="1"/>
    <col min="46" max="16384" width="2" style="35"/>
  </cols>
  <sheetData>
    <row r="1" spans="1:48" ht="18.75" x14ac:dyDescent="0.15">
      <c r="A1" s="260" t="s">
        <v>751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</row>
    <row r="2" spans="1:48" s="12" customFormat="1" ht="14.25" customHeight="1" thickBot="1" x14ac:dyDescent="0.2">
      <c r="A2" s="12" t="s">
        <v>118</v>
      </c>
      <c r="B2" s="52"/>
      <c r="C2" s="52"/>
      <c r="D2" s="52"/>
      <c r="E2" s="52"/>
      <c r="J2" s="53"/>
      <c r="L2" s="53"/>
      <c r="M2" s="53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K2" s="310" t="s">
        <v>841</v>
      </c>
      <c r="AL2" s="310"/>
      <c r="AM2" s="310"/>
      <c r="AN2" s="310"/>
      <c r="AO2" s="310"/>
      <c r="AP2" s="310"/>
      <c r="AQ2" s="310"/>
      <c r="AR2" s="310"/>
      <c r="AS2" s="310"/>
      <c r="AT2" s="310"/>
    </row>
    <row r="3" spans="1:48" ht="15.75" customHeight="1" x14ac:dyDescent="0.15">
      <c r="A3" s="371" t="s">
        <v>119</v>
      </c>
      <c r="B3" s="371"/>
      <c r="C3" s="371"/>
      <c r="D3" s="371"/>
      <c r="E3" s="372"/>
      <c r="F3" s="375" t="s">
        <v>120</v>
      </c>
      <c r="G3" s="371"/>
      <c r="H3" s="371"/>
      <c r="I3" s="372"/>
      <c r="J3" s="377" t="s">
        <v>41</v>
      </c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7" t="s">
        <v>55</v>
      </c>
      <c r="AQ3" s="378"/>
      <c r="AR3" s="378"/>
      <c r="AS3" s="378"/>
      <c r="AT3" s="378"/>
      <c r="AU3" s="20"/>
      <c r="AV3" s="20"/>
    </row>
    <row r="4" spans="1:48" ht="15.75" customHeight="1" x14ac:dyDescent="0.15">
      <c r="A4" s="373"/>
      <c r="B4" s="373"/>
      <c r="C4" s="373"/>
      <c r="D4" s="373"/>
      <c r="E4" s="374"/>
      <c r="F4" s="376"/>
      <c r="G4" s="373"/>
      <c r="H4" s="373"/>
      <c r="I4" s="374"/>
      <c r="J4" s="379" t="s">
        <v>121</v>
      </c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79" t="s">
        <v>122</v>
      </c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76" t="s">
        <v>610</v>
      </c>
      <c r="AQ4" s="373"/>
      <c r="AR4" s="373"/>
      <c r="AS4" s="373"/>
      <c r="AT4" s="373"/>
      <c r="AU4" s="20"/>
      <c r="AV4" s="20"/>
    </row>
    <row r="5" spans="1:48" ht="17.25" customHeight="1" x14ac:dyDescent="0.15">
      <c r="A5" s="365" t="s">
        <v>123</v>
      </c>
      <c r="B5" s="366"/>
      <c r="C5" s="366"/>
      <c r="D5" s="366"/>
      <c r="E5" s="367"/>
      <c r="F5" s="368" t="s">
        <v>144</v>
      </c>
      <c r="G5" s="366"/>
      <c r="H5" s="366"/>
      <c r="I5" s="367"/>
      <c r="J5" s="54" t="s">
        <v>147</v>
      </c>
      <c r="K5" s="55"/>
      <c r="L5" s="56"/>
      <c r="M5" s="56"/>
      <c r="N5" s="55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55"/>
      <c r="AE5" s="57" t="s">
        <v>148</v>
      </c>
      <c r="AF5" s="220"/>
      <c r="AG5" s="220"/>
      <c r="AH5" s="220"/>
      <c r="AI5" s="220"/>
      <c r="AJ5" s="220"/>
      <c r="AK5" s="220"/>
      <c r="AL5" s="220"/>
      <c r="AM5" s="220"/>
      <c r="AN5" s="220"/>
      <c r="AO5" s="58"/>
      <c r="AP5" s="369">
        <v>1335</v>
      </c>
      <c r="AQ5" s="370"/>
      <c r="AR5" s="370"/>
      <c r="AS5" s="370"/>
      <c r="AT5" s="370"/>
      <c r="AU5" s="20"/>
      <c r="AV5" s="20"/>
    </row>
    <row r="6" spans="1:48" ht="17.25" customHeight="1" x14ac:dyDescent="0.15">
      <c r="A6" s="348" t="s">
        <v>124</v>
      </c>
      <c r="B6" s="349"/>
      <c r="C6" s="349"/>
      <c r="D6" s="349"/>
      <c r="E6" s="350"/>
      <c r="F6" s="351" t="s">
        <v>630</v>
      </c>
      <c r="G6" s="352"/>
      <c r="H6" s="352"/>
      <c r="I6" s="353"/>
      <c r="J6" s="59" t="s">
        <v>186</v>
      </c>
      <c r="K6" s="220"/>
      <c r="L6" s="60"/>
      <c r="M6" s="60"/>
      <c r="N6" s="220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20"/>
      <c r="AE6" s="57" t="s">
        <v>149</v>
      </c>
      <c r="AF6" s="220"/>
      <c r="AG6" s="220"/>
      <c r="AH6" s="220"/>
      <c r="AI6" s="220"/>
      <c r="AJ6" s="220"/>
      <c r="AK6" s="220"/>
      <c r="AL6" s="220"/>
      <c r="AM6" s="220"/>
      <c r="AN6" s="220"/>
      <c r="AO6" s="58"/>
      <c r="AP6" s="354">
        <v>6455</v>
      </c>
      <c r="AQ6" s="355"/>
      <c r="AR6" s="355"/>
      <c r="AS6" s="355"/>
      <c r="AT6" s="355"/>
      <c r="AU6" s="20"/>
      <c r="AV6" s="20"/>
    </row>
    <row r="7" spans="1:48" ht="17.25" customHeight="1" x14ac:dyDescent="0.15">
      <c r="A7" s="348" t="s">
        <v>125</v>
      </c>
      <c r="B7" s="349"/>
      <c r="C7" s="349"/>
      <c r="D7" s="349"/>
      <c r="E7" s="350"/>
      <c r="F7" s="351" t="s">
        <v>630</v>
      </c>
      <c r="G7" s="352"/>
      <c r="H7" s="352"/>
      <c r="I7" s="353"/>
      <c r="J7" s="59" t="s">
        <v>48</v>
      </c>
      <c r="K7" s="220"/>
      <c r="L7" s="60"/>
      <c r="M7" s="60"/>
      <c r="N7" s="220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20"/>
      <c r="AE7" s="57" t="s">
        <v>149</v>
      </c>
      <c r="AF7" s="220"/>
      <c r="AG7" s="220"/>
      <c r="AH7" s="220"/>
      <c r="AI7" s="220"/>
      <c r="AJ7" s="220"/>
      <c r="AK7" s="220"/>
      <c r="AL7" s="220"/>
      <c r="AM7" s="220"/>
      <c r="AN7" s="220"/>
      <c r="AO7" s="58"/>
      <c r="AP7" s="354">
        <v>6475</v>
      </c>
      <c r="AQ7" s="355"/>
      <c r="AR7" s="355"/>
      <c r="AS7" s="355"/>
      <c r="AT7" s="355"/>
      <c r="AU7" s="20"/>
      <c r="AV7" s="20"/>
    </row>
    <row r="8" spans="1:48" ht="17.25" customHeight="1" x14ac:dyDescent="0.15">
      <c r="A8" s="348" t="s">
        <v>126</v>
      </c>
      <c r="B8" s="349"/>
      <c r="C8" s="349"/>
      <c r="D8" s="349"/>
      <c r="E8" s="350"/>
      <c r="F8" s="351" t="s">
        <v>630</v>
      </c>
      <c r="G8" s="352"/>
      <c r="H8" s="352"/>
      <c r="I8" s="353"/>
      <c r="J8" s="59" t="s">
        <v>50</v>
      </c>
      <c r="K8" s="220"/>
      <c r="L8" s="60"/>
      <c r="M8" s="60"/>
      <c r="N8" s="220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20"/>
      <c r="AE8" s="57" t="s">
        <v>51</v>
      </c>
      <c r="AF8" s="220"/>
      <c r="AG8" s="220"/>
      <c r="AH8" s="220"/>
      <c r="AI8" s="220"/>
      <c r="AJ8" s="220"/>
      <c r="AK8" s="220"/>
      <c r="AL8" s="220"/>
      <c r="AM8" s="220"/>
      <c r="AN8" s="220"/>
      <c r="AO8" s="58"/>
      <c r="AP8" s="354">
        <v>359</v>
      </c>
      <c r="AQ8" s="355"/>
      <c r="AR8" s="355"/>
      <c r="AS8" s="355"/>
      <c r="AT8" s="355"/>
      <c r="AU8" s="20"/>
      <c r="AV8" s="20"/>
    </row>
    <row r="9" spans="1:48" ht="17.25" customHeight="1" x14ac:dyDescent="0.15">
      <c r="A9" s="348" t="s">
        <v>127</v>
      </c>
      <c r="B9" s="349"/>
      <c r="C9" s="349"/>
      <c r="D9" s="349"/>
      <c r="E9" s="350"/>
      <c r="F9" s="351" t="s">
        <v>630</v>
      </c>
      <c r="G9" s="352"/>
      <c r="H9" s="352"/>
      <c r="I9" s="353"/>
      <c r="J9" s="59" t="s">
        <v>52</v>
      </c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61"/>
      <c r="AE9" s="57" t="s">
        <v>51</v>
      </c>
      <c r="AF9" s="220"/>
      <c r="AG9" s="220"/>
      <c r="AH9" s="220"/>
      <c r="AI9" s="220"/>
      <c r="AJ9" s="220"/>
      <c r="AK9" s="220"/>
      <c r="AL9" s="220"/>
      <c r="AM9" s="220"/>
      <c r="AN9" s="220"/>
      <c r="AO9" s="58"/>
      <c r="AP9" s="354">
        <v>2158</v>
      </c>
      <c r="AQ9" s="355"/>
      <c r="AR9" s="355"/>
      <c r="AS9" s="355"/>
      <c r="AT9" s="355"/>
      <c r="AU9" s="20"/>
      <c r="AV9" s="20"/>
    </row>
    <row r="10" spans="1:48" ht="17.25" customHeight="1" x14ac:dyDescent="0.15">
      <c r="A10" s="348" t="s">
        <v>128</v>
      </c>
      <c r="B10" s="349"/>
      <c r="C10" s="349"/>
      <c r="D10" s="349"/>
      <c r="E10" s="350"/>
      <c r="F10" s="351" t="s">
        <v>630</v>
      </c>
      <c r="G10" s="352"/>
      <c r="H10" s="352"/>
      <c r="I10" s="353"/>
      <c r="J10" s="59" t="s">
        <v>53</v>
      </c>
      <c r="K10" s="220"/>
      <c r="L10" s="60"/>
      <c r="M10" s="60"/>
      <c r="N10" s="220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20"/>
      <c r="AE10" s="57" t="s">
        <v>294</v>
      </c>
      <c r="AF10" s="220"/>
      <c r="AG10" s="220"/>
      <c r="AH10" s="220"/>
      <c r="AI10" s="220"/>
      <c r="AJ10" s="220"/>
      <c r="AK10" s="220"/>
      <c r="AL10" s="220"/>
      <c r="AM10" s="220"/>
      <c r="AN10" s="220"/>
      <c r="AO10" s="58"/>
      <c r="AP10" s="354">
        <v>638</v>
      </c>
      <c r="AQ10" s="355"/>
      <c r="AR10" s="355"/>
      <c r="AS10" s="355"/>
      <c r="AT10" s="355"/>
      <c r="AU10" s="20"/>
      <c r="AV10" s="20"/>
    </row>
    <row r="11" spans="1:48" ht="17.25" customHeight="1" x14ac:dyDescent="0.15">
      <c r="A11" s="348" t="s">
        <v>130</v>
      </c>
      <c r="B11" s="349"/>
      <c r="C11" s="349"/>
      <c r="D11" s="349"/>
      <c r="E11" s="350"/>
      <c r="F11" s="351" t="s">
        <v>630</v>
      </c>
      <c r="G11" s="352"/>
      <c r="H11" s="352"/>
      <c r="I11" s="353"/>
      <c r="J11" s="59" t="s">
        <v>46</v>
      </c>
      <c r="K11" s="220"/>
      <c r="L11" s="60"/>
      <c r="M11" s="60"/>
      <c r="N11" s="220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20"/>
      <c r="AE11" s="57" t="s">
        <v>51</v>
      </c>
      <c r="AF11" s="220"/>
      <c r="AG11" s="220"/>
      <c r="AH11" s="220"/>
      <c r="AI11" s="220"/>
      <c r="AJ11" s="220"/>
      <c r="AK11" s="220"/>
      <c r="AL11" s="220"/>
      <c r="AM11" s="220"/>
      <c r="AN11" s="220"/>
      <c r="AO11" s="58"/>
      <c r="AP11" s="354">
        <v>1165</v>
      </c>
      <c r="AQ11" s="355"/>
      <c r="AR11" s="355"/>
      <c r="AS11" s="355"/>
      <c r="AT11" s="355"/>
      <c r="AU11" s="20"/>
      <c r="AV11" s="20"/>
    </row>
    <row r="12" spans="1:48" ht="17.25" customHeight="1" x14ac:dyDescent="0.15">
      <c r="A12" s="348" t="s">
        <v>131</v>
      </c>
      <c r="B12" s="349"/>
      <c r="C12" s="349"/>
      <c r="D12" s="349"/>
      <c r="E12" s="350"/>
      <c r="F12" s="351" t="s">
        <v>630</v>
      </c>
      <c r="G12" s="352"/>
      <c r="H12" s="352"/>
      <c r="I12" s="353"/>
      <c r="J12" s="59" t="s">
        <v>295</v>
      </c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61"/>
      <c r="AE12" s="57" t="s">
        <v>631</v>
      </c>
      <c r="AF12" s="220"/>
      <c r="AG12" s="220"/>
      <c r="AH12" s="220"/>
      <c r="AI12" s="220"/>
      <c r="AJ12" s="220"/>
      <c r="AK12" s="220"/>
      <c r="AL12" s="220"/>
      <c r="AM12" s="220"/>
      <c r="AN12" s="220"/>
      <c r="AO12" s="58"/>
      <c r="AP12" s="354">
        <v>1653</v>
      </c>
      <c r="AQ12" s="355"/>
      <c r="AR12" s="355"/>
      <c r="AS12" s="355"/>
      <c r="AT12" s="355"/>
      <c r="AU12" s="20"/>
      <c r="AV12" s="20"/>
    </row>
    <row r="13" spans="1:48" ht="17.25" customHeight="1" x14ac:dyDescent="0.15">
      <c r="A13" s="348" t="s">
        <v>132</v>
      </c>
      <c r="B13" s="349"/>
      <c r="C13" s="349"/>
      <c r="D13" s="349"/>
      <c r="E13" s="350"/>
      <c r="F13" s="351" t="s">
        <v>630</v>
      </c>
      <c r="G13" s="352"/>
      <c r="H13" s="352"/>
      <c r="I13" s="353"/>
      <c r="J13" s="59" t="s">
        <v>296</v>
      </c>
      <c r="K13" s="213"/>
      <c r="L13" s="213"/>
      <c r="M13" s="213"/>
      <c r="N13" s="213"/>
      <c r="O13" s="213"/>
      <c r="P13" s="214"/>
      <c r="Q13" s="214"/>
      <c r="R13" s="214"/>
      <c r="S13" s="214"/>
      <c r="T13" s="214"/>
      <c r="U13" s="214"/>
      <c r="V13" s="214"/>
      <c r="W13" s="214"/>
      <c r="X13" s="220"/>
      <c r="Y13" s="220"/>
      <c r="Z13" s="220"/>
      <c r="AA13" s="220"/>
      <c r="AB13" s="220"/>
      <c r="AC13" s="220"/>
      <c r="AD13" s="220"/>
      <c r="AE13" s="57" t="s">
        <v>631</v>
      </c>
      <c r="AF13" s="220"/>
      <c r="AG13" s="220"/>
      <c r="AH13" s="220"/>
      <c r="AI13" s="220"/>
      <c r="AJ13" s="220"/>
      <c r="AK13" s="220"/>
      <c r="AL13" s="220"/>
      <c r="AM13" s="220"/>
      <c r="AN13" s="220"/>
      <c r="AO13" s="58"/>
      <c r="AP13" s="354">
        <v>861</v>
      </c>
      <c r="AQ13" s="355"/>
      <c r="AR13" s="355"/>
      <c r="AS13" s="355"/>
      <c r="AT13" s="355"/>
      <c r="AU13" s="20"/>
      <c r="AV13" s="20"/>
    </row>
    <row r="14" spans="1:48" ht="17.25" customHeight="1" x14ac:dyDescent="0.15">
      <c r="A14" s="348" t="s">
        <v>133</v>
      </c>
      <c r="B14" s="349"/>
      <c r="C14" s="349"/>
      <c r="D14" s="349"/>
      <c r="E14" s="350"/>
      <c r="F14" s="351" t="s">
        <v>630</v>
      </c>
      <c r="G14" s="352"/>
      <c r="H14" s="352"/>
      <c r="I14" s="353"/>
      <c r="J14" s="59" t="s">
        <v>54</v>
      </c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61"/>
      <c r="AE14" s="57" t="s">
        <v>631</v>
      </c>
      <c r="AF14" s="220"/>
      <c r="AG14" s="220"/>
      <c r="AH14" s="220"/>
      <c r="AI14" s="220"/>
      <c r="AJ14" s="220"/>
      <c r="AK14" s="220"/>
      <c r="AL14" s="220"/>
      <c r="AM14" s="220"/>
      <c r="AN14" s="220"/>
      <c r="AO14" s="58"/>
      <c r="AP14" s="354">
        <v>1521</v>
      </c>
      <c r="AQ14" s="355"/>
      <c r="AR14" s="355"/>
      <c r="AS14" s="355"/>
      <c r="AT14" s="355"/>
      <c r="AU14" s="20"/>
      <c r="AV14" s="20"/>
    </row>
    <row r="15" spans="1:48" ht="17.25" customHeight="1" x14ac:dyDescent="0.15">
      <c r="A15" s="348"/>
      <c r="B15" s="349"/>
      <c r="C15" s="349"/>
      <c r="D15" s="349"/>
      <c r="E15" s="350"/>
      <c r="F15" s="57"/>
      <c r="G15" s="60"/>
      <c r="H15" s="220"/>
      <c r="I15" s="62"/>
      <c r="J15" s="217"/>
      <c r="K15" s="213"/>
      <c r="L15" s="213"/>
      <c r="M15" s="213"/>
      <c r="N15" s="213"/>
      <c r="O15" s="213"/>
      <c r="P15" s="214"/>
      <c r="Q15" s="214"/>
      <c r="R15" s="214"/>
      <c r="S15" s="214"/>
      <c r="T15" s="214"/>
      <c r="U15" s="214"/>
      <c r="V15" s="214"/>
      <c r="W15" s="214"/>
      <c r="X15" s="220"/>
      <c r="Y15" s="220"/>
      <c r="Z15" s="220"/>
      <c r="AA15" s="220"/>
      <c r="AB15" s="220"/>
      <c r="AC15" s="220"/>
      <c r="AD15" s="220"/>
      <c r="AE15" s="57"/>
      <c r="AF15" s="220"/>
      <c r="AG15" s="220"/>
      <c r="AH15" s="220"/>
      <c r="AI15" s="220"/>
      <c r="AJ15" s="220"/>
      <c r="AK15" s="220"/>
      <c r="AL15" s="220"/>
      <c r="AM15" s="220"/>
      <c r="AN15" s="220"/>
      <c r="AO15" s="63"/>
      <c r="AP15" s="215"/>
      <c r="AQ15" s="216"/>
      <c r="AR15" s="216"/>
      <c r="AS15" s="216"/>
      <c r="AT15" s="216"/>
      <c r="AU15" s="20"/>
      <c r="AV15" s="20"/>
    </row>
    <row r="16" spans="1:48" ht="17.25" customHeight="1" x14ac:dyDescent="0.15">
      <c r="A16" s="348" t="s">
        <v>134</v>
      </c>
      <c r="B16" s="349"/>
      <c r="C16" s="349"/>
      <c r="D16" s="349"/>
      <c r="E16" s="350"/>
      <c r="F16" s="364" t="s">
        <v>145</v>
      </c>
      <c r="G16" s="349"/>
      <c r="H16" s="349"/>
      <c r="I16" s="350"/>
      <c r="J16" s="59" t="s">
        <v>297</v>
      </c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61"/>
      <c r="AE16" s="57" t="s">
        <v>631</v>
      </c>
      <c r="AF16" s="220"/>
      <c r="AG16" s="220"/>
      <c r="AH16" s="220"/>
      <c r="AI16" s="220"/>
      <c r="AJ16" s="220"/>
      <c r="AK16" s="220"/>
      <c r="AL16" s="220"/>
      <c r="AM16" s="220"/>
      <c r="AN16" s="220"/>
      <c r="AO16" s="58"/>
      <c r="AP16" s="354">
        <v>650</v>
      </c>
      <c r="AQ16" s="355"/>
      <c r="AR16" s="355"/>
      <c r="AS16" s="355"/>
      <c r="AT16" s="355"/>
      <c r="AU16" s="20"/>
      <c r="AV16" s="20"/>
    </row>
    <row r="17" spans="1:48" ht="17.25" customHeight="1" x14ac:dyDescent="0.15">
      <c r="A17" s="348" t="s">
        <v>135</v>
      </c>
      <c r="B17" s="349"/>
      <c r="C17" s="349"/>
      <c r="D17" s="349"/>
      <c r="E17" s="350"/>
      <c r="F17" s="351" t="s">
        <v>630</v>
      </c>
      <c r="G17" s="352"/>
      <c r="H17" s="352"/>
      <c r="I17" s="353"/>
      <c r="J17" s="59" t="s">
        <v>298</v>
      </c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61"/>
      <c r="AE17" s="57" t="s">
        <v>150</v>
      </c>
      <c r="AF17" s="220"/>
      <c r="AG17" s="220"/>
      <c r="AH17" s="220"/>
      <c r="AI17" s="220"/>
      <c r="AJ17" s="220"/>
      <c r="AK17" s="220"/>
      <c r="AL17" s="220"/>
      <c r="AM17" s="220"/>
      <c r="AN17" s="220"/>
      <c r="AO17" s="63"/>
      <c r="AP17" s="354">
        <v>1000</v>
      </c>
      <c r="AQ17" s="355"/>
      <c r="AR17" s="355"/>
      <c r="AS17" s="355"/>
      <c r="AT17" s="355"/>
      <c r="AU17" s="20"/>
      <c r="AV17" s="20"/>
    </row>
    <row r="18" spans="1:48" ht="17.25" customHeight="1" x14ac:dyDescent="0.15">
      <c r="A18" s="348"/>
      <c r="B18" s="349"/>
      <c r="C18" s="349"/>
      <c r="D18" s="349"/>
      <c r="E18" s="350"/>
      <c r="F18" s="57"/>
      <c r="G18" s="60"/>
      <c r="H18" s="220"/>
      <c r="I18" s="62"/>
      <c r="J18" s="217"/>
      <c r="K18" s="213"/>
      <c r="L18" s="213"/>
      <c r="M18" s="213"/>
      <c r="N18" s="213"/>
      <c r="O18" s="213"/>
      <c r="P18" s="214"/>
      <c r="Q18" s="214"/>
      <c r="R18" s="214"/>
      <c r="S18" s="214"/>
      <c r="T18" s="214"/>
      <c r="U18" s="214"/>
      <c r="V18" s="214"/>
      <c r="W18" s="214"/>
      <c r="X18" s="220"/>
      <c r="Y18" s="220"/>
      <c r="Z18" s="220"/>
      <c r="AA18" s="220"/>
      <c r="AB18" s="220"/>
      <c r="AC18" s="220"/>
      <c r="AD18" s="220"/>
      <c r="AE18" s="57"/>
      <c r="AF18" s="220"/>
      <c r="AG18" s="220"/>
      <c r="AH18" s="220"/>
      <c r="AI18" s="220"/>
      <c r="AJ18" s="220"/>
      <c r="AK18" s="220"/>
      <c r="AL18" s="220"/>
      <c r="AM18" s="220"/>
      <c r="AN18" s="220"/>
      <c r="AO18" s="63"/>
      <c r="AP18" s="215"/>
      <c r="AQ18" s="216"/>
      <c r="AR18" s="216"/>
      <c r="AS18" s="216"/>
      <c r="AT18" s="216"/>
      <c r="AU18" s="20"/>
      <c r="AV18" s="20"/>
    </row>
    <row r="19" spans="1:48" ht="17.25" customHeight="1" x14ac:dyDescent="0.15">
      <c r="A19" s="348" t="s">
        <v>136</v>
      </c>
      <c r="B19" s="349"/>
      <c r="C19" s="349"/>
      <c r="D19" s="349"/>
      <c r="E19" s="350"/>
      <c r="F19" s="364" t="s">
        <v>146</v>
      </c>
      <c r="G19" s="349"/>
      <c r="H19" s="349"/>
      <c r="I19" s="350"/>
      <c r="J19" s="59" t="s">
        <v>299</v>
      </c>
      <c r="K19" s="213"/>
      <c r="L19" s="213"/>
      <c r="M19" s="213"/>
      <c r="N19" s="213"/>
      <c r="O19" s="213"/>
      <c r="P19" s="214"/>
      <c r="Q19" s="214"/>
      <c r="R19" s="214"/>
      <c r="S19" s="214"/>
      <c r="T19" s="214"/>
      <c r="U19" s="214"/>
      <c r="V19" s="214"/>
      <c r="W19" s="214"/>
      <c r="X19" s="220"/>
      <c r="Y19" s="220"/>
      <c r="Z19" s="220"/>
      <c r="AA19" s="220"/>
      <c r="AB19" s="220"/>
      <c r="AC19" s="220"/>
      <c r="AD19" s="220"/>
      <c r="AE19" s="57" t="s">
        <v>632</v>
      </c>
      <c r="AF19" s="220"/>
      <c r="AG19" s="220"/>
      <c r="AH19" s="220"/>
      <c r="AI19" s="220"/>
      <c r="AJ19" s="220"/>
      <c r="AK19" s="220"/>
      <c r="AL19" s="220"/>
      <c r="AM19" s="220"/>
      <c r="AN19" s="220"/>
      <c r="AO19" s="63"/>
      <c r="AP19" s="354">
        <v>170</v>
      </c>
      <c r="AQ19" s="355"/>
      <c r="AR19" s="355"/>
      <c r="AS19" s="355"/>
      <c r="AT19" s="355"/>
      <c r="AU19" s="20"/>
      <c r="AV19" s="20"/>
    </row>
    <row r="20" spans="1:48" ht="17.25" customHeight="1" x14ac:dyDescent="0.15">
      <c r="A20" s="348" t="s">
        <v>137</v>
      </c>
      <c r="B20" s="349"/>
      <c r="C20" s="349"/>
      <c r="D20" s="349"/>
      <c r="E20" s="350"/>
      <c r="F20" s="351" t="s">
        <v>630</v>
      </c>
      <c r="G20" s="352"/>
      <c r="H20" s="352"/>
      <c r="I20" s="353"/>
      <c r="J20" s="59" t="s">
        <v>300</v>
      </c>
      <c r="K20" s="213"/>
      <c r="L20" s="213"/>
      <c r="M20" s="213"/>
      <c r="N20" s="213"/>
      <c r="O20" s="213"/>
      <c r="P20" s="214"/>
      <c r="Q20" s="214"/>
      <c r="R20" s="214"/>
      <c r="S20" s="214"/>
      <c r="T20" s="214"/>
      <c r="U20" s="214"/>
      <c r="V20" s="214"/>
      <c r="W20" s="214"/>
      <c r="X20" s="220"/>
      <c r="Y20" s="220"/>
      <c r="Z20" s="220"/>
      <c r="AA20" s="220"/>
      <c r="AB20" s="220"/>
      <c r="AC20" s="220"/>
      <c r="AD20" s="220"/>
      <c r="AE20" s="57" t="s">
        <v>151</v>
      </c>
      <c r="AF20" s="220"/>
      <c r="AG20" s="220"/>
      <c r="AH20" s="220"/>
      <c r="AI20" s="220"/>
      <c r="AJ20" s="220"/>
      <c r="AK20" s="220"/>
      <c r="AL20" s="220"/>
      <c r="AM20" s="220"/>
      <c r="AN20" s="220"/>
      <c r="AO20" s="63"/>
      <c r="AP20" s="354">
        <v>400</v>
      </c>
      <c r="AQ20" s="355"/>
      <c r="AR20" s="355"/>
      <c r="AS20" s="355"/>
      <c r="AT20" s="355"/>
      <c r="AU20" s="20"/>
      <c r="AV20" s="20"/>
    </row>
    <row r="21" spans="1:48" ht="17.25" customHeight="1" x14ac:dyDescent="0.15">
      <c r="A21" s="348" t="s">
        <v>138</v>
      </c>
      <c r="B21" s="349"/>
      <c r="C21" s="349"/>
      <c r="D21" s="349"/>
      <c r="E21" s="350"/>
      <c r="F21" s="351" t="s">
        <v>630</v>
      </c>
      <c r="G21" s="352"/>
      <c r="H21" s="352"/>
      <c r="I21" s="353"/>
      <c r="J21" s="59" t="s">
        <v>301</v>
      </c>
      <c r="K21" s="213"/>
      <c r="L21" s="213"/>
      <c r="M21" s="213"/>
      <c r="N21" s="213"/>
      <c r="O21" s="213"/>
      <c r="P21" s="214"/>
      <c r="Q21" s="214"/>
      <c r="R21" s="214"/>
      <c r="S21" s="214"/>
      <c r="T21" s="214"/>
      <c r="U21" s="214"/>
      <c r="V21" s="214"/>
      <c r="W21" s="214"/>
      <c r="X21" s="220"/>
      <c r="Y21" s="220"/>
      <c r="Z21" s="220"/>
      <c r="AA21" s="220"/>
      <c r="AB21" s="220"/>
      <c r="AC21" s="220"/>
      <c r="AD21" s="220"/>
      <c r="AE21" s="57" t="s">
        <v>152</v>
      </c>
      <c r="AF21" s="220"/>
      <c r="AG21" s="220"/>
      <c r="AH21" s="220"/>
      <c r="AI21" s="220"/>
      <c r="AJ21" s="220"/>
      <c r="AK21" s="220"/>
      <c r="AL21" s="220"/>
      <c r="AM21" s="220"/>
      <c r="AN21" s="220"/>
      <c r="AO21" s="63"/>
      <c r="AP21" s="354">
        <v>710</v>
      </c>
      <c r="AQ21" s="355"/>
      <c r="AR21" s="355"/>
      <c r="AS21" s="355"/>
      <c r="AT21" s="355"/>
      <c r="AU21" s="20"/>
      <c r="AV21" s="20"/>
    </row>
    <row r="22" spans="1:48" ht="17.25" customHeight="1" x14ac:dyDescent="0.15">
      <c r="A22" s="348" t="s">
        <v>139</v>
      </c>
      <c r="B22" s="349"/>
      <c r="C22" s="349"/>
      <c r="D22" s="349"/>
      <c r="E22" s="350"/>
      <c r="F22" s="351" t="s">
        <v>630</v>
      </c>
      <c r="G22" s="352"/>
      <c r="H22" s="352"/>
      <c r="I22" s="353"/>
      <c r="J22" s="59" t="s">
        <v>302</v>
      </c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61"/>
      <c r="AE22" s="57" t="s">
        <v>153</v>
      </c>
      <c r="AF22" s="220"/>
      <c r="AG22" s="220"/>
      <c r="AH22" s="220"/>
      <c r="AI22" s="220"/>
      <c r="AJ22" s="220"/>
      <c r="AK22" s="220"/>
      <c r="AL22" s="220"/>
      <c r="AM22" s="220"/>
      <c r="AN22" s="220"/>
      <c r="AO22" s="63"/>
      <c r="AP22" s="354">
        <v>740</v>
      </c>
      <c r="AQ22" s="355"/>
      <c r="AR22" s="355"/>
      <c r="AS22" s="355"/>
      <c r="AT22" s="355"/>
      <c r="AU22" s="20"/>
      <c r="AV22" s="20"/>
    </row>
    <row r="23" spans="1:48" ht="17.25" customHeight="1" x14ac:dyDescent="0.15">
      <c r="A23" s="348" t="s">
        <v>126</v>
      </c>
      <c r="B23" s="349"/>
      <c r="C23" s="349"/>
      <c r="D23" s="349"/>
      <c r="E23" s="350"/>
      <c r="F23" s="351" t="s">
        <v>630</v>
      </c>
      <c r="G23" s="352"/>
      <c r="H23" s="352"/>
      <c r="I23" s="353"/>
      <c r="J23" s="59" t="s">
        <v>303</v>
      </c>
      <c r="K23" s="213"/>
      <c r="L23" s="213"/>
      <c r="M23" s="213"/>
      <c r="N23" s="213"/>
      <c r="O23" s="213"/>
      <c r="P23" s="214"/>
      <c r="Q23" s="214"/>
      <c r="R23" s="214"/>
      <c r="S23" s="214"/>
      <c r="T23" s="214"/>
      <c r="U23" s="214"/>
      <c r="V23" s="214"/>
      <c r="W23" s="214"/>
      <c r="X23" s="220"/>
      <c r="Y23" s="220"/>
      <c r="Z23" s="220"/>
      <c r="AA23" s="220"/>
      <c r="AB23" s="220"/>
      <c r="AC23" s="220"/>
      <c r="AD23" s="220"/>
      <c r="AE23" s="57" t="s">
        <v>154</v>
      </c>
      <c r="AF23" s="220"/>
      <c r="AG23" s="220"/>
      <c r="AH23" s="220"/>
      <c r="AI23" s="220"/>
      <c r="AJ23" s="220"/>
      <c r="AK23" s="220"/>
      <c r="AL23" s="220"/>
      <c r="AM23" s="220"/>
      <c r="AN23" s="220"/>
      <c r="AO23" s="63"/>
      <c r="AP23" s="354">
        <v>750</v>
      </c>
      <c r="AQ23" s="355"/>
      <c r="AR23" s="355"/>
      <c r="AS23" s="355"/>
      <c r="AT23" s="355"/>
      <c r="AU23" s="20"/>
      <c r="AV23" s="20"/>
    </row>
    <row r="24" spans="1:48" ht="17.25" customHeight="1" x14ac:dyDescent="0.15">
      <c r="A24" s="348" t="s">
        <v>140</v>
      </c>
      <c r="B24" s="349"/>
      <c r="C24" s="349"/>
      <c r="D24" s="349"/>
      <c r="E24" s="350"/>
      <c r="F24" s="351" t="s">
        <v>630</v>
      </c>
      <c r="G24" s="352"/>
      <c r="H24" s="352"/>
      <c r="I24" s="353"/>
      <c r="J24" s="59" t="s">
        <v>304</v>
      </c>
      <c r="K24" s="213"/>
      <c r="L24" s="213"/>
      <c r="M24" s="213"/>
      <c r="N24" s="213"/>
      <c r="O24" s="213"/>
      <c r="P24" s="214"/>
      <c r="Q24" s="214"/>
      <c r="R24" s="214"/>
      <c r="S24" s="214"/>
      <c r="T24" s="214"/>
      <c r="U24" s="214"/>
      <c r="V24" s="214"/>
      <c r="W24" s="214"/>
      <c r="X24" s="220"/>
      <c r="Y24" s="220"/>
      <c r="Z24" s="220"/>
      <c r="AA24" s="220"/>
      <c r="AB24" s="220"/>
      <c r="AC24" s="220"/>
      <c r="AD24" s="220"/>
      <c r="AE24" s="57" t="s">
        <v>631</v>
      </c>
      <c r="AF24" s="220"/>
      <c r="AG24" s="220"/>
      <c r="AH24" s="220"/>
      <c r="AI24" s="220"/>
      <c r="AJ24" s="220"/>
      <c r="AK24" s="220"/>
      <c r="AL24" s="220"/>
      <c r="AM24" s="220"/>
      <c r="AN24" s="220"/>
      <c r="AO24" s="63"/>
      <c r="AP24" s="354">
        <v>1800</v>
      </c>
      <c r="AQ24" s="355"/>
      <c r="AR24" s="355"/>
      <c r="AS24" s="355"/>
      <c r="AT24" s="355"/>
      <c r="AU24" s="20"/>
      <c r="AV24" s="20"/>
    </row>
    <row r="25" spans="1:48" ht="17.25" customHeight="1" x14ac:dyDescent="0.15">
      <c r="A25" s="348" t="s">
        <v>141</v>
      </c>
      <c r="B25" s="349"/>
      <c r="C25" s="349"/>
      <c r="D25" s="349"/>
      <c r="E25" s="350"/>
      <c r="F25" s="351" t="s">
        <v>630</v>
      </c>
      <c r="G25" s="352"/>
      <c r="H25" s="352"/>
      <c r="I25" s="353"/>
      <c r="J25" s="59" t="s">
        <v>305</v>
      </c>
      <c r="K25" s="213"/>
      <c r="L25" s="213"/>
      <c r="M25" s="213"/>
      <c r="N25" s="213"/>
      <c r="O25" s="213"/>
      <c r="P25" s="214"/>
      <c r="Q25" s="214"/>
      <c r="R25" s="214"/>
      <c r="S25" s="214"/>
      <c r="T25" s="214"/>
      <c r="U25" s="214"/>
      <c r="V25" s="214"/>
      <c r="W25" s="214"/>
      <c r="X25" s="220"/>
      <c r="Y25" s="220"/>
      <c r="Z25" s="220"/>
      <c r="AA25" s="220"/>
      <c r="AB25" s="220"/>
      <c r="AC25" s="220"/>
      <c r="AD25" s="220"/>
      <c r="AE25" s="57" t="s">
        <v>631</v>
      </c>
      <c r="AF25" s="220"/>
      <c r="AG25" s="220"/>
      <c r="AH25" s="220"/>
      <c r="AI25" s="220"/>
      <c r="AJ25" s="220"/>
      <c r="AK25" s="220"/>
      <c r="AL25" s="220"/>
      <c r="AM25" s="220"/>
      <c r="AN25" s="220"/>
      <c r="AO25" s="63"/>
      <c r="AP25" s="354">
        <v>726</v>
      </c>
      <c r="AQ25" s="355"/>
      <c r="AR25" s="355"/>
      <c r="AS25" s="355"/>
      <c r="AT25" s="355"/>
      <c r="AU25" s="20"/>
      <c r="AV25" s="20"/>
    </row>
    <row r="26" spans="1:48" ht="17.25" customHeight="1" x14ac:dyDescent="0.15">
      <c r="A26" s="348" t="s">
        <v>142</v>
      </c>
      <c r="B26" s="349"/>
      <c r="C26" s="349"/>
      <c r="D26" s="349"/>
      <c r="E26" s="350"/>
      <c r="F26" s="351" t="s">
        <v>630</v>
      </c>
      <c r="G26" s="352"/>
      <c r="H26" s="352"/>
      <c r="I26" s="353"/>
      <c r="J26" s="59" t="s">
        <v>306</v>
      </c>
      <c r="K26" s="213"/>
      <c r="L26" s="213"/>
      <c r="M26" s="213"/>
      <c r="N26" s="213"/>
      <c r="O26" s="213"/>
      <c r="P26" s="214"/>
      <c r="Q26" s="214"/>
      <c r="R26" s="214"/>
      <c r="S26" s="214"/>
      <c r="T26" s="214"/>
      <c r="U26" s="214"/>
      <c r="V26" s="214"/>
      <c r="W26" s="214"/>
      <c r="X26" s="220"/>
      <c r="Y26" s="220"/>
      <c r="Z26" s="220"/>
      <c r="AA26" s="220"/>
      <c r="AB26" s="220"/>
      <c r="AC26" s="220"/>
      <c r="AD26" s="220"/>
      <c r="AE26" s="57" t="s">
        <v>307</v>
      </c>
      <c r="AF26" s="220"/>
      <c r="AG26" s="220"/>
      <c r="AH26" s="220"/>
      <c r="AI26" s="220"/>
      <c r="AJ26" s="220"/>
      <c r="AK26" s="220"/>
      <c r="AL26" s="220"/>
      <c r="AM26" s="220"/>
      <c r="AN26" s="220"/>
      <c r="AO26" s="63"/>
      <c r="AP26" s="354">
        <v>450</v>
      </c>
      <c r="AQ26" s="355"/>
      <c r="AR26" s="355"/>
      <c r="AS26" s="355"/>
      <c r="AT26" s="355"/>
      <c r="AU26" s="20"/>
      <c r="AV26" s="20"/>
    </row>
    <row r="27" spans="1:48" ht="17.25" customHeight="1" x14ac:dyDescent="0.15">
      <c r="A27" s="348" t="s">
        <v>143</v>
      </c>
      <c r="B27" s="349"/>
      <c r="C27" s="349"/>
      <c r="D27" s="349"/>
      <c r="E27" s="350"/>
      <c r="F27" s="351" t="s">
        <v>630</v>
      </c>
      <c r="G27" s="352"/>
      <c r="H27" s="352"/>
      <c r="I27" s="353"/>
      <c r="J27" s="59" t="s">
        <v>308</v>
      </c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61"/>
      <c r="AE27" s="57" t="s">
        <v>309</v>
      </c>
      <c r="AF27" s="220"/>
      <c r="AG27" s="220"/>
      <c r="AH27" s="220"/>
      <c r="AI27" s="220"/>
      <c r="AJ27" s="220"/>
      <c r="AK27" s="220"/>
      <c r="AL27" s="220"/>
      <c r="AM27" s="220"/>
      <c r="AN27" s="220"/>
      <c r="AO27" s="63"/>
      <c r="AP27" s="354">
        <v>220</v>
      </c>
      <c r="AQ27" s="355"/>
      <c r="AR27" s="355"/>
      <c r="AS27" s="355"/>
      <c r="AT27" s="355"/>
      <c r="AU27" s="20"/>
      <c r="AV27" s="20"/>
    </row>
    <row r="28" spans="1:48" ht="17.25" customHeight="1" thickBot="1" x14ac:dyDescent="0.2">
      <c r="A28" s="356" t="s">
        <v>129</v>
      </c>
      <c r="B28" s="357"/>
      <c r="C28" s="357"/>
      <c r="D28" s="357"/>
      <c r="E28" s="358"/>
      <c r="F28" s="359" t="s">
        <v>630</v>
      </c>
      <c r="G28" s="360"/>
      <c r="H28" s="360"/>
      <c r="I28" s="361"/>
      <c r="J28" s="64" t="s">
        <v>310</v>
      </c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 t="s">
        <v>155</v>
      </c>
      <c r="AF28" s="67"/>
      <c r="AG28" s="67"/>
      <c r="AH28" s="67"/>
      <c r="AI28" s="67"/>
      <c r="AJ28" s="67"/>
      <c r="AK28" s="67"/>
      <c r="AL28" s="67"/>
      <c r="AM28" s="67"/>
      <c r="AN28" s="67"/>
      <c r="AO28" s="68"/>
      <c r="AP28" s="362">
        <v>313</v>
      </c>
      <c r="AQ28" s="363"/>
      <c r="AR28" s="363"/>
      <c r="AS28" s="363"/>
      <c r="AT28" s="363"/>
      <c r="AU28" s="20"/>
      <c r="AV28" s="20"/>
    </row>
    <row r="29" spans="1:48" s="17" customFormat="1" ht="15" customHeight="1" x14ac:dyDescent="0.15">
      <c r="A29" s="304" t="s">
        <v>49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4"/>
      <c r="W29" s="69"/>
    </row>
    <row r="30" spans="1:48" ht="30" customHeight="1" x14ac:dyDescent="0.15">
      <c r="B30" s="33"/>
      <c r="C30" s="33"/>
      <c r="D30" s="33"/>
      <c r="E30" s="33"/>
      <c r="G30" s="70"/>
      <c r="I30" s="71"/>
      <c r="J30" s="27"/>
      <c r="K30" s="27"/>
      <c r="L30" s="27"/>
      <c r="M30" s="27"/>
      <c r="N30" s="27"/>
      <c r="O30" s="27"/>
      <c r="P30" s="33"/>
      <c r="Q30" s="33"/>
      <c r="R30" s="33"/>
      <c r="S30" s="33"/>
      <c r="T30" s="33"/>
      <c r="U30" s="33"/>
      <c r="V30" s="33"/>
      <c r="W30" s="33"/>
    </row>
    <row r="31" spans="1:48" ht="18.75" x14ac:dyDescent="0.15">
      <c r="A31" s="260" t="s">
        <v>752</v>
      </c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</row>
    <row r="32" spans="1:48" ht="14.25" thickBot="1" x14ac:dyDescent="0.2">
      <c r="A32" s="12" t="s">
        <v>710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12"/>
      <c r="AF32" s="12"/>
      <c r="AG32" s="12"/>
      <c r="AH32" s="12"/>
      <c r="AI32" s="12"/>
      <c r="AJ32" s="12"/>
      <c r="AK32" s="310" t="s">
        <v>841</v>
      </c>
      <c r="AL32" s="310"/>
      <c r="AM32" s="310"/>
      <c r="AN32" s="310"/>
      <c r="AO32" s="310"/>
      <c r="AP32" s="310"/>
      <c r="AQ32" s="310"/>
      <c r="AR32" s="310"/>
      <c r="AS32" s="310"/>
      <c r="AT32" s="310"/>
      <c r="AU32" s="36"/>
    </row>
    <row r="33" spans="1:51" ht="12.75" customHeight="1" x14ac:dyDescent="0.15">
      <c r="A33" s="327" t="s">
        <v>711</v>
      </c>
      <c r="B33" s="327"/>
      <c r="C33" s="328"/>
      <c r="D33" s="333" t="s">
        <v>712</v>
      </c>
      <c r="E33" s="327"/>
      <c r="F33" s="327"/>
      <c r="G33" s="327"/>
      <c r="H33" s="336" t="s">
        <v>322</v>
      </c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8"/>
      <c r="AR33" s="339" t="s">
        <v>713</v>
      </c>
      <c r="AS33" s="340"/>
      <c r="AT33" s="340"/>
      <c r="AU33" s="21"/>
      <c r="AV33" s="20"/>
    </row>
    <row r="34" spans="1:51" ht="12.75" customHeight="1" x14ac:dyDescent="0.15">
      <c r="A34" s="329"/>
      <c r="B34" s="329"/>
      <c r="C34" s="330"/>
      <c r="D34" s="334"/>
      <c r="E34" s="329"/>
      <c r="F34" s="329"/>
      <c r="G34" s="329"/>
      <c r="H34" s="345" t="s">
        <v>714</v>
      </c>
      <c r="I34" s="346"/>
      <c r="J34" s="347"/>
      <c r="K34" s="318" t="s">
        <v>715</v>
      </c>
      <c r="L34" s="319"/>
      <c r="M34" s="320"/>
      <c r="N34" s="318" t="s">
        <v>716</v>
      </c>
      <c r="O34" s="319"/>
      <c r="P34" s="320"/>
      <c r="Q34" s="318" t="s">
        <v>717</v>
      </c>
      <c r="R34" s="319"/>
      <c r="S34" s="320"/>
      <c r="T34" s="318" t="s">
        <v>715</v>
      </c>
      <c r="U34" s="319"/>
      <c r="V34" s="320"/>
      <c r="W34" s="318" t="s">
        <v>718</v>
      </c>
      <c r="X34" s="319"/>
      <c r="Y34" s="320"/>
      <c r="Z34" s="318" t="s">
        <v>719</v>
      </c>
      <c r="AA34" s="319"/>
      <c r="AB34" s="320"/>
      <c r="AC34" s="318" t="s">
        <v>720</v>
      </c>
      <c r="AD34" s="319"/>
      <c r="AE34" s="320"/>
      <c r="AF34" s="318" t="s">
        <v>721</v>
      </c>
      <c r="AG34" s="319"/>
      <c r="AH34" s="320"/>
      <c r="AI34" s="318" t="s">
        <v>722</v>
      </c>
      <c r="AJ34" s="319"/>
      <c r="AK34" s="320"/>
      <c r="AL34" s="318" t="s">
        <v>723</v>
      </c>
      <c r="AM34" s="319"/>
      <c r="AN34" s="320"/>
      <c r="AO34" s="318" t="s">
        <v>723</v>
      </c>
      <c r="AP34" s="319"/>
      <c r="AQ34" s="320"/>
      <c r="AR34" s="341"/>
      <c r="AS34" s="342"/>
      <c r="AT34" s="342"/>
      <c r="AU34" s="21"/>
      <c r="AV34" s="20"/>
    </row>
    <row r="35" spans="1:51" ht="12.75" customHeight="1" x14ac:dyDescent="0.15">
      <c r="A35" s="329"/>
      <c r="B35" s="329"/>
      <c r="C35" s="330"/>
      <c r="D35" s="334"/>
      <c r="E35" s="329"/>
      <c r="F35" s="329"/>
      <c r="G35" s="329"/>
      <c r="H35" s="334"/>
      <c r="I35" s="329"/>
      <c r="J35" s="330"/>
      <c r="K35" s="321" t="s">
        <v>724</v>
      </c>
      <c r="L35" s="322"/>
      <c r="M35" s="323"/>
      <c r="N35" s="321" t="s">
        <v>725</v>
      </c>
      <c r="O35" s="322"/>
      <c r="P35" s="323"/>
      <c r="Q35" s="321" t="s">
        <v>725</v>
      </c>
      <c r="R35" s="322"/>
      <c r="S35" s="323"/>
      <c r="T35" s="321" t="s">
        <v>726</v>
      </c>
      <c r="U35" s="322"/>
      <c r="V35" s="323"/>
      <c r="W35" s="321" t="s">
        <v>726</v>
      </c>
      <c r="X35" s="322"/>
      <c r="Y35" s="323"/>
      <c r="Z35" s="321"/>
      <c r="AA35" s="322"/>
      <c r="AB35" s="323"/>
      <c r="AC35" s="321" t="s">
        <v>721</v>
      </c>
      <c r="AD35" s="322"/>
      <c r="AE35" s="323"/>
      <c r="AF35" s="321"/>
      <c r="AG35" s="322"/>
      <c r="AH35" s="323"/>
      <c r="AI35" s="321"/>
      <c r="AJ35" s="322"/>
      <c r="AK35" s="323"/>
      <c r="AL35" s="321"/>
      <c r="AM35" s="322"/>
      <c r="AN35" s="323"/>
      <c r="AO35" s="321" t="s">
        <v>727</v>
      </c>
      <c r="AP35" s="322"/>
      <c r="AQ35" s="323"/>
      <c r="AR35" s="341"/>
      <c r="AS35" s="342"/>
      <c r="AT35" s="342"/>
      <c r="AU35" s="21"/>
      <c r="AV35" s="20"/>
    </row>
    <row r="36" spans="1:51" ht="12.75" customHeight="1" x14ac:dyDescent="0.15">
      <c r="A36" s="331"/>
      <c r="B36" s="331"/>
      <c r="C36" s="332"/>
      <c r="D36" s="335"/>
      <c r="E36" s="331"/>
      <c r="F36" s="331"/>
      <c r="G36" s="331"/>
      <c r="H36" s="335"/>
      <c r="I36" s="331"/>
      <c r="J36" s="332"/>
      <c r="K36" s="324" t="s">
        <v>728</v>
      </c>
      <c r="L36" s="325"/>
      <c r="M36" s="326"/>
      <c r="N36" s="324" t="s">
        <v>728</v>
      </c>
      <c r="O36" s="325"/>
      <c r="P36" s="326"/>
      <c r="Q36" s="324" t="s">
        <v>728</v>
      </c>
      <c r="R36" s="325"/>
      <c r="S36" s="326"/>
      <c r="T36" s="324" t="s">
        <v>729</v>
      </c>
      <c r="U36" s="325"/>
      <c r="V36" s="326"/>
      <c r="W36" s="324" t="s">
        <v>729</v>
      </c>
      <c r="X36" s="325"/>
      <c r="Y36" s="326"/>
      <c r="Z36" s="324" t="s">
        <v>729</v>
      </c>
      <c r="AA36" s="325"/>
      <c r="AB36" s="326"/>
      <c r="AC36" s="324" t="s">
        <v>729</v>
      </c>
      <c r="AD36" s="325"/>
      <c r="AE36" s="326"/>
      <c r="AF36" s="324" t="s">
        <v>729</v>
      </c>
      <c r="AG36" s="325"/>
      <c r="AH36" s="326"/>
      <c r="AI36" s="324" t="s">
        <v>729</v>
      </c>
      <c r="AJ36" s="325"/>
      <c r="AK36" s="326"/>
      <c r="AL36" s="324" t="s">
        <v>729</v>
      </c>
      <c r="AM36" s="325"/>
      <c r="AN36" s="326"/>
      <c r="AO36" s="324" t="s">
        <v>729</v>
      </c>
      <c r="AP36" s="325"/>
      <c r="AQ36" s="326"/>
      <c r="AR36" s="343"/>
      <c r="AS36" s="344"/>
      <c r="AT36" s="344"/>
      <c r="AU36" s="21"/>
      <c r="AV36" s="20"/>
    </row>
    <row r="37" spans="1:51" s="27" customFormat="1" ht="20.25" customHeight="1" x14ac:dyDescent="0.15">
      <c r="A37" s="315" t="s">
        <v>674</v>
      </c>
      <c r="B37" s="315"/>
      <c r="C37" s="316"/>
      <c r="D37" s="317">
        <v>6178</v>
      </c>
      <c r="E37" s="314"/>
      <c r="F37" s="314"/>
      <c r="G37" s="314"/>
      <c r="H37" s="314">
        <v>4981</v>
      </c>
      <c r="I37" s="314"/>
      <c r="J37" s="314"/>
      <c r="K37" s="314">
        <v>210</v>
      </c>
      <c r="L37" s="314"/>
      <c r="M37" s="314"/>
      <c r="N37" s="314">
        <v>921</v>
      </c>
      <c r="O37" s="314"/>
      <c r="P37" s="314"/>
      <c r="Q37" s="314">
        <v>60</v>
      </c>
      <c r="R37" s="314"/>
      <c r="S37" s="314"/>
      <c r="T37" s="314">
        <v>1490</v>
      </c>
      <c r="U37" s="314"/>
      <c r="V37" s="314"/>
      <c r="W37" s="314">
        <v>204</v>
      </c>
      <c r="X37" s="314"/>
      <c r="Y37" s="314"/>
      <c r="Z37" s="314">
        <v>90</v>
      </c>
      <c r="AA37" s="314"/>
      <c r="AB37" s="314"/>
      <c r="AC37" s="314">
        <v>328</v>
      </c>
      <c r="AD37" s="314"/>
      <c r="AE37" s="314"/>
      <c r="AF37" s="314">
        <v>276</v>
      </c>
      <c r="AG37" s="314"/>
      <c r="AH37" s="314"/>
      <c r="AI37" s="314">
        <v>1025</v>
      </c>
      <c r="AJ37" s="314"/>
      <c r="AK37" s="314"/>
      <c r="AL37" s="314">
        <v>360</v>
      </c>
      <c r="AM37" s="314"/>
      <c r="AN37" s="314"/>
      <c r="AO37" s="314">
        <v>18</v>
      </c>
      <c r="AP37" s="314"/>
      <c r="AQ37" s="314"/>
      <c r="AR37" s="314">
        <v>1197</v>
      </c>
      <c r="AS37" s="314"/>
      <c r="AT37" s="314"/>
      <c r="AU37" s="20"/>
      <c r="AV37" s="20"/>
    </row>
    <row r="38" spans="1:51" s="27" customFormat="1" ht="20.25" customHeight="1" thickBot="1" x14ac:dyDescent="0.2">
      <c r="A38" s="311" t="s">
        <v>730</v>
      </c>
      <c r="B38" s="311"/>
      <c r="C38" s="312"/>
      <c r="D38" s="313" t="s">
        <v>167</v>
      </c>
      <c r="E38" s="310"/>
      <c r="F38" s="310"/>
      <c r="G38" s="310"/>
      <c r="H38" s="309">
        <f>SUM(K38:AQ38)</f>
        <v>99.999999999999986</v>
      </c>
      <c r="I38" s="309"/>
      <c r="J38" s="309"/>
      <c r="K38" s="309">
        <v>4.2</v>
      </c>
      <c r="L38" s="309"/>
      <c r="M38" s="309"/>
      <c r="N38" s="309">
        <v>18.5</v>
      </c>
      <c r="O38" s="309"/>
      <c r="P38" s="309"/>
      <c r="Q38" s="309">
        <v>1.2</v>
      </c>
      <c r="R38" s="309"/>
      <c r="S38" s="309"/>
      <c r="T38" s="309">
        <v>29.9</v>
      </c>
      <c r="U38" s="309"/>
      <c r="V38" s="309"/>
      <c r="W38" s="309">
        <v>4.2</v>
      </c>
      <c r="X38" s="309"/>
      <c r="Y38" s="309"/>
      <c r="Z38" s="309">
        <v>1.8</v>
      </c>
      <c r="AA38" s="309"/>
      <c r="AB38" s="309"/>
      <c r="AC38" s="309">
        <v>6.6</v>
      </c>
      <c r="AD38" s="309"/>
      <c r="AE38" s="309"/>
      <c r="AF38" s="309">
        <v>5.6</v>
      </c>
      <c r="AG38" s="309"/>
      <c r="AH38" s="309"/>
      <c r="AI38" s="309">
        <v>20.5</v>
      </c>
      <c r="AJ38" s="309"/>
      <c r="AK38" s="309"/>
      <c r="AL38" s="309">
        <v>7.2</v>
      </c>
      <c r="AM38" s="309"/>
      <c r="AN38" s="309"/>
      <c r="AO38" s="309">
        <v>0.3</v>
      </c>
      <c r="AP38" s="309"/>
      <c r="AQ38" s="309"/>
      <c r="AR38" s="310" t="s">
        <v>167</v>
      </c>
      <c r="AS38" s="310"/>
      <c r="AT38" s="310"/>
      <c r="AU38" s="20"/>
      <c r="AV38" s="20"/>
    </row>
    <row r="39" spans="1:51" ht="15" customHeight="1" x14ac:dyDescent="0.15">
      <c r="A39" s="304" t="s">
        <v>771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20"/>
      <c r="AV39" s="20"/>
    </row>
    <row r="40" spans="1:51" ht="30" customHeight="1" x14ac:dyDescent="0.15">
      <c r="AU40" s="20"/>
      <c r="AV40" s="20"/>
    </row>
    <row r="41" spans="1:51" ht="18.75" x14ac:dyDescent="0.15">
      <c r="A41" s="260" t="s">
        <v>753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0"/>
      <c r="AV41" s="20"/>
    </row>
    <row r="42" spans="1:51" s="12" customFormat="1" ht="14.25" customHeight="1" thickBot="1" x14ac:dyDescent="0.2">
      <c r="A42" s="12" t="s">
        <v>710</v>
      </c>
      <c r="B42" s="52"/>
      <c r="C42" s="52"/>
      <c r="D42" s="52"/>
      <c r="E42" s="52"/>
      <c r="F42" s="53"/>
      <c r="G42" s="53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K42" s="310" t="s">
        <v>841</v>
      </c>
      <c r="AL42" s="310"/>
      <c r="AM42" s="310"/>
      <c r="AN42" s="310"/>
      <c r="AO42" s="310"/>
      <c r="AP42" s="310"/>
      <c r="AQ42" s="310"/>
      <c r="AR42" s="310"/>
      <c r="AS42" s="310"/>
      <c r="AT42" s="310"/>
      <c r="AU42" s="20"/>
      <c r="AV42" s="20"/>
    </row>
    <row r="43" spans="1:51" ht="19.5" customHeight="1" x14ac:dyDescent="0.15">
      <c r="A43" s="305" t="s">
        <v>842</v>
      </c>
      <c r="B43" s="306"/>
      <c r="C43" s="306"/>
      <c r="D43" s="306"/>
      <c r="E43" s="306"/>
      <c r="F43" s="307"/>
      <c r="G43" s="308" t="s">
        <v>843</v>
      </c>
      <c r="H43" s="296"/>
      <c r="I43" s="296"/>
      <c r="J43" s="296"/>
      <c r="K43" s="296"/>
      <c r="L43" s="295" t="s">
        <v>844</v>
      </c>
      <c r="M43" s="296"/>
      <c r="N43" s="296"/>
      <c r="O43" s="296"/>
      <c r="P43" s="296"/>
      <c r="Q43" s="295" t="s">
        <v>845</v>
      </c>
      <c r="R43" s="296"/>
      <c r="S43" s="296"/>
      <c r="T43" s="296"/>
      <c r="U43" s="296"/>
      <c r="V43" s="295" t="s">
        <v>846</v>
      </c>
      <c r="W43" s="296"/>
      <c r="X43" s="296"/>
      <c r="Y43" s="296"/>
      <c r="Z43" s="296"/>
      <c r="AA43" s="295" t="s">
        <v>847</v>
      </c>
      <c r="AB43" s="296"/>
      <c r="AC43" s="296"/>
      <c r="AD43" s="296"/>
      <c r="AE43" s="296"/>
      <c r="AF43" s="295" t="s">
        <v>848</v>
      </c>
      <c r="AG43" s="296"/>
      <c r="AH43" s="296"/>
      <c r="AI43" s="296"/>
      <c r="AJ43" s="296"/>
      <c r="AK43" s="295" t="s">
        <v>849</v>
      </c>
      <c r="AL43" s="296"/>
      <c r="AM43" s="296"/>
      <c r="AN43" s="296"/>
      <c r="AO43" s="296"/>
      <c r="AP43" s="295" t="s">
        <v>850</v>
      </c>
      <c r="AQ43" s="296"/>
      <c r="AR43" s="296"/>
      <c r="AS43" s="296"/>
      <c r="AT43" s="297"/>
      <c r="AU43" s="20"/>
      <c r="AV43" s="20"/>
      <c r="AW43" s="36"/>
      <c r="AX43" s="36"/>
      <c r="AY43" s="36"/>
    </row>
    <row r="44" spans="1:51" ht="30" customHeight="1" thickBot="1" x14ac:dyDescent="0.2">
      <c r="A44" s="298">
        <v>23</v>
      </c>
      <c r="B44" s="299"/>
      <c r="C44" s="299"/>
      <c r="D44" s="299"/>
      <c r="E44" s="299"/>
      <c r="F44" s="299"/>
      <c r="G44" s="300">
        <v>2.8</v>
      </c>
      <c r="H44" s="301"/>
      <c r="I44" s="301"/>
      <c r="J44" s="301"/>
      <c r="K44" s="301"/>
      <c r="L44" s="300">
        <v>1.8</v>
      </c>
      <c r="M44" s="301"/>
      <c r="N44" s="301"/>
      <c r="O44" s="301"/>
      <c r="P44" s="301"/>
      <c r="Q44" s="298">
        <v>414</v>
      </c>
      <c r="R44" s="299"/>
      <c r="S44" s="299"/>
      <c r="T44" s="299"/>
      <c r="U44" s="299"/>
      <c r="V44" s="302">
        <v>4500</v>
      </c>
      <c r="W44" s="303"/>
      <c r="X44" s="303"/>
      <c r="Y44" s="303"/>
      <c r="Z44" s="303"/>
      <c r="AA44" s="298">
        <v>383</v>
      </c>
      <c r="AB44" s="299"/>
      <c r="AC44" s="299"/>
      <c r="AD44" s="299"/>
      <c r="AE44" s="299"/>
      <c r="AF44" s="300">
        <v>0.5</v>
      </c>
      <c r="AG44" s="301"/>
      <c r="AH44" s="301"/>
      <c r="AI44" s="301"/>
      <c r="AJ44" s="301"/>
      <c r="AK44" s="298">
        <v>103</v>
      </c>
      <c r="AL44" s="299"/>
      <c r="AM44" s="299"/>
      <c r="AN44" s="299"/>
      <c r="AO44" s="299"/>
      <c r="AP44" s="300">
        <v>104.29</v>
      </c>
      <c r="AQ44" s="301"/>
      <c r="AR44" s="301"/>
      <c r="AS44" s="301"/>
      <c r="AT44" s="301"/>
      <c r="AU44" s="20"/>
      <c r="AV44" s="20"/>
    </row>
    <row r="45" spans="1:51" ht="15" customHeight="1" x14ac:dyDescent="0.15">
      <c r="A45" s="304" t="s">
        <v>771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</row>
  </sheetData>
  <mergeCells count="170">
    <mergeCell ref="A5:E5"/>
    <mergeCell ref="F5:I5"/>
    <mergeCell ref="AP5:AT5"/>
    <mergeCell ref="A6:E6"/>
    <mergeCell ref="F6:I6"/>
    <mergeCell ref="AP6:AT6"/>
    <mergeCell ref="A1:AT1"/>
    <mergeCell ref="AK2:AT2"/>
    <mergeCell ref="A3:E4"/>
    <mergeCell ref="F3:I4"/>
    <mergeCell ref="J3:AO3"/>
    <mergeCell ref="AP3:AT3"/>
    <mergeCell ref="J4:AD4"/>
    <mergeCell ref="AE4:AO4"/>
    <mergeCell ref="AP4:AT4"/>
    <mergeCell ref="A9:E9"/>
    <mergeCell ref="F9:I9"/>
    <mergeCell ref="AP9:AT9"/>
    <mergeCell ref="A10:E10"/>
    <mergeCell ref="F10:I10"/>
    <mergeCell ref="AP10:AT10"/>
    <mergeCell ref="A7:E7"/>
    <mergeCell ref="F7:I7"/>
    <mergeCell ref="AP7:AT7"/>
    <mergeCell ref="A8:E8"/>
    <mergeCell ref="F8:I8"/>
    <mergeCell ref="AP8:AT8"/>
    <mergeCell ref="A13:E13"/>
    <mergeCell ref="F13:I13"/>
    <mergeCell ref="AP13:AT13"/>
    <mergeCell ref="A14:E14"/>
    <mergeCell ref="F14:I14"/>
    <mergeCell ref="AP14:AT14"/>
    <mergeCell ref="A11:E11"/>
    <mergeCell ref="F11:I11"/>
    <mergeCell ref="AP11:AT11"/>
    <mergeCell ref="A12:E12"/>
    <mergeCell ref="F12:I12"/>
    <mergeCell ref="AP12:AT12"/>
    <mergeCell ref="A18:E18"/>
    <mergeCell ref="A19:E19"/>
    <mergeCell ref="F19:I19"/>
    <mergeCell ref="AP19:AT19"/>
    <mergeCell ref="A20:E20"/>
    <mergeCell ref="F20:I20"/>
    <mergeCell ref="AP20:AT20"/>
    <mergeCell ref="A15:E15"/>
    <mergeCell ref="A16:E16"/>
    <mergeCell ref="F16:I16"/>
    <mergeCell ref="AP16:AT16"/>
    <mergeCell ref="A17:E17"/>
    <mergeCell ref="F17:I17"/>
    <mergeCell ref="AP17:AT17"/>
    <mergeCell ref="A23:E23"/>
    <mergeCell ref="F23:I23"/>
    <mergeCell ref="AP23:AT23"/>
    <mergeCell ref="A24:E24"/>
    <mergeCell ref="F24:I24"/>
    <mergeCell ref="AP24:AT24"/>
    <mergeCell ref="A21:E21"/>
    <mergeCell ref="F21:I21"/>
    <mergeCell ref="AP21:AT21"/>
    <mergeCell ref="A22:E22"/>
    <mergeCell ref="F22:I22"/>
    <mergeCell ref="AP22:AT22"/>
    <mergeCell ref="A27:E27"/>
    <mergeCell ref="F27:I27"/>
    <mergeCell ref="AP27:AT27"/>
    <mergeCell ref="A28:E28"/>
    <mergeCell ref="F28:I28"/>
    <mergeCell ref="AP28:AT28"/>
    <mergeCell ref="A25:E25"/>
    <mergeCell ref="F25:I25"/>
    <mergeCell ref="AP25:AT25"/>
    <mergeCell ref="A26:E26"/>
    <mergeCell ref="F26:I26"/>
    <mergeCell ref="AP26:AT26"/>
    <mergeCell ref="A29:V29"/>
    <mergeCell ref="A31:AT31"/>
    <mergeCell ref="AK32:AT32"/>
    <mergeCell ref="A33:C36"/>
    <mergeCell ref="D33:G36"/>
    <mergeCell ref="H33:AQ33"/>
    <mergeCell ref="AR33:AT36"/>
    <mergeCell ref="H34:J36"/>
    <mergeCell ref="K34:M34"/>
    <mergeCell ref="N34:P34"/>
    <mergeCell ref="AI34:AK34"/>
    <mergeCell ref="AL34:AN34"/>
    <mergeCell ref="AO34:AQ34"/>
    <mergeCell ref="K35:M35"/>
    <mergeCell ref="N35:P35"/>
    <mergeCell ref="Q35:S35"/>
    <mergeCell ref="T35:V35"/>
    <mergeCell ref="W35:Y35"/>
    <mergeCell ref="Z35:AB35"/>
    <mergeCell ref="AC35:AE35"/>
    <mergeCell ref="Q34:S34"/>
    <mergeCell ref="T34:V34"/>
    <mergeCell ref="W34:Y34"/>
    <mergeCell ref="Z34:AB34"/>
    <mergeCell ref="K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I37:AK37"/>
    <mergeCell ref="AL37:AN37"/>
    <mergeCell ref="AO37:AQ37"/>
    <mergeCell ref="AR37:AT37"/>
    <mergeCell ref="Z37:AB37"/>
    <mergeCell ref="AC37:AE37"/>
    <mergeCell ref="AF37:AH37"/>
    <mergeCell ref="AC34:AE34"/>
    <mergeCell ref="AF34:AH34"/>
    <mergeCell ref="AF35:AH35"/>
    <mergeCell ref="AI35:AK35"/>
    <mergeCell ref="AL35:AN35"/>
    <mergeCell ref="AO35:AQ35"/>
    <mergeCell ref="AL36:AN36"/>
    <mergeCell ref="AO36:AQ36"/>
    <mergeCell ref="N38:P38"/>
    <mergeCell ref="Q38:S38"/>
    <mergeCell ref="Q37:S37"/>
    <mergeCell ref="T37:V37"/>
    <mergeCell ref="W37:Y37"/>
    <mergeCell ref="A37:C37"/>
    <mergeCell ref="D37:G37"/>
    <mergeCell ref="H37:J37"/>
    <mergeCell ref="K37:M37"/>
    <mergeCell ref="N37:P37"/>
    <mergeCell ref="A45:AT45"/>
    <mergeCell ref="A43:F43"/>
    <mergeCell ref="G43:K43"/>
    <mergeCell ref="L43:P43"/>
    <mergeCell ref="Q43:U43"/>
    <mergeCell ref="V43:Z43"/>
    <mergeCell ref="AA43:AE43"/>
    <mergeCell ref="AF43:AJ43"/>
    <mergeCell ref="AL38:AN38"/>
    <mergeCell ref="AO38:AQ38"/>
    <mergeCell ref="AR38:AT38"/>
    <mergeCell ref="A39:AT39"/>
    <mergeCell ref="A41:AT41"/>
    <mergeCell ref="AK42:AT42"/>
    <mergeCell ref="T38:V38"/>
    <mergeCell ref="W38:Y38"/>
    <mergeCell ref="Z38:AB38"/>
    <mergeCell ref="AC38:AE38"/>
    <mergeCell ref="AF38:AH38"/>
    <mergeCell ref="AI38:AK38"/>
    <mergeCell ref="A38:C38"/>
    <mergeCell ref="D38:G38"/>
    <mergeCell ref="H38:J38"/>
    <mergeCell ref="K38:M38"/>
    <mergeCell ref="AK43:AO43"/>
    <mergeCell ref="AP43:AT43"/>
    <mergeCell ref="A44:F44"/>
    <mergeCell ref="G44:K44"/>
    <mergeCell ref="L44:P44"/>
    <mergeCell ref="Q44:U44"/>
    <mergeCell ref="V44:Z44"/>
    <mergeCell ref="AA44:AE44"/>
    <mergeCell ref="AF44:AJ44"/>
    <mergeCell ref="AK44:AO44"/>
    <mergeCell ref="AP44:AT44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firstPageNumber="5" orientation="portrait" r:id="rId1"/>
  <headerFooter scaleWithDoc="0" alignWithMargins="0">
    <oddFooter>&amp;C-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view="pageBreakPreview" zoomScaleNormal="100" zoomScaleSheetLayoutView="100" workbookViewId="0">
      <selection sqref="A1:Y1"/>
    </sheetView>
  </sheetViews>
  <sheetFormatPr defaultColWidth="3" defaultRowHeight="13.5" x14ac:dyDescent="0.15"/>
  <cols>
    <col min="1" max="28" width="2.875" style="35" customWidth="1"/>
    <col min="29" max="30" width="3" style="35" customWidth="1"/>
    <col min="31" max="16384" width="3" style="35"/>
  </cols>
  <sheetData>
    <row r="1" spans="1:29" ht="18.75" x14ac:dyDescent="0.15">
      <c r="A1" s="260" t="s">
        <v>754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73"/>
      <c r="AA1" s="73"/>
      <c r="AB1" s="73"/>
      <c r="AC1" s="73"/>
    </row>
    <row r="2" spans="1:29" ht="9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customHeight="1" x14ac:dyDescent="0.15">
      <c r="A3" s="381" t="s">
        <v>192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12"/>
      <c r="AA3" s="12"/>
      <c r="AB3" s="12"/>
      <c r="AC3" s="12"/>
    </row>
    <row r="4" spans="1:29" ht="9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ht="14.25" thickBot="1" x14ac:dyDescent="0.2">
      <c r="A5" s="12" t="s">
        <v>115</v>
      </c>
      <c r="R5" s="49"/>
      <c r="S5" s="392" t="s">
        <v>840</v>
      </c>
      <c r="T5" s="392"/>
      <c r="U5" s="392"/>
      <c r="V5" s="392"/>
      <c r="W5" s="392"/>
      <c r="X5" s="392"/>
      <c r="Y5" s="392"/>
    </row>
    <row r="6" spans="1:29" ht="13.5" customHeight="1" x14ac:dyDescent="0.15">
      <c r="A6" s="382" t="s">
        <v>611</v>
      </c>
      <c r="B6" s="382"/>
      <c r="C6" s="382"/>
      <c r="D6" s="382"/>
      <c r="E6" s="382"/>
      <c r="F6" s="382"/>
      <c r="G6" s="382"/>
      <c r="H6" s="382"/>
      <c r="I6" s="383"/>
      <c r="J6" s="388" t="s">
        <v>612</v>
      </c>
      <c r="K6" s="382"/>
      <c r="L6" s="382"/>
      <c r="M6" s="382"/>
      <c r="N6" s="382"/>
      <c r="O6" s="382"/>
      <c r="P6" s="382"/>
      <c r="Q6" s="382"/>
      <c r="R6" s="382"/>
      <c r="S6" s="388" t="s">
        <v>699</v>
      </c>
      <c r="T6" s="382"/>
      <c r="U6" s="382"/>
      <c r="V6" s="382"/>
      <c r="W6" s="382"/>
      <c r="X6" s="382"/>
      <c r="Y6" s="382"/>
    </row>
    <row r="7" spans="1:29" x14ac:dyDescent="0.15">
      <c r="A7" s="384"/>
      <c r="B7" s="384"/>
      <c r="C7" s="384"/>
      <c r="D7" s="384"/>
      <c r="E7" s="384"/>
      <c r="F7" s="384"/>
      <c r="G7" s="384"/>
      <c r="H7" s="384"/>
      <c r="I7" s="385"/>
      <c r="J7" s="389"/>
      <c r="K7" s="390"/>
      <c r="L7" s="390"/>
      <c r="M7" s="390"/>
      <c r="N7" s="390"/>
      <c r="O7" s="390"/>
      <c r="P7" s="390"/>
      <c r="Q7" s="390"/>
      <c r="R7" s="390"/>
      <c r="S7" s="389"/>
      <c r="T7" s="390"/>
      <c r="U7" s="390"/>
      <c r="V7" s="390"/>
      <c r="W7" s="390"/>
      <c r="X7" s="390"/>
      <c r="Y7" s="390"/>
    </row>
    <row r="8" spans="1:29" x14ac:dyDescent="0.15">
      <c r="A8" s="386"/>
      <c r="B8" s="386"/>
      <c r="C8" s="386"/>
      <c r="D8" s="386"/>
      <c r="E8" s="386"/>
      <c r="F8" s="386"/>
      <c r="G8" s="386"/>
      <c r="H8" s="386"/>
      <c r="I8" s="387"/>
      <c r="J8" s="389"/>
      <c r="K8" s="390"/>
      <c r="L8" s="390"/>
      <c r="M8" s="390"/>
      <c r="N8" s="390"/>
      <c r="O8" s="390"/>
      <c r="P8" s="390"/>
      <c r="Q8" s="390"/>
      <c r="R8" s="390"/>
      <c r="S8" s="389"/>
      <c r="T8" s="390"/>
      <c r="U8" s="390"/>
      <c r="V8" s="390"/>
      <c r="W8" s="390"/>
      <c r="X8" s="390"/>
      <c r="Y8" s="390"/>
    </row>
    <row r="9" spans="1:29" ht="15" customHeight="1" x14ac:dyDescent="0.15">
      <c r="A9" s="393" t="s">
        <v>116</v>
      </c>
      <c r="B9" s="393"/>
      <c r="C9" s="393"/>
      <c r="D9" s="393"/>
      <c r="E9" s="393"/>
      <c r="F9" s="393"/>
      <c r="G9" s="393"/>
      <c r="H9" s="393"/>
      <c r="I9" s="393"/>
      <c r="J9" s="394">
        <v>6178</v>
      </c>
      <c r="K9" s="394"/>
      <c r="L9" s="394"/>
      <c r="M9" s="394"/>
      <c r="N9" s="394"/>
      <c r="O9" s="394"/>
      <c r="P9" s="394"/>
      <c r="Q9" s="394"/>
      <c r="R9" s="394"/>
      <c r="S9" s="394">
        <v>100</v>
      </c>
      <c r="T9" s="394"/>
      <c r="U9" s="394"/>
      <c r="V9" s="394"/>
      <c r="W9" s="394"/>
      <c r="X9" s="394"/>
      <c r="Y9" s="394"/>
    </row>
    <row r="10" spans="1:29" ht="15" customHeight="1" x14ac:dyDescent="0.15">
      <c r="A10" s="36"/>
      <c r="B10" s="251" t="s">
        <v>156</v>
      </c>
      <c r="C10" s="251"/>
      <c r="D10" s="251"/>
      <c r="E10" s="251"/>
      <c r="F10" s="251"/>
      <c r="G10" s="251"/>
      <c r="H10" s="251"/>
      <c r="I10" s="251"/>
      <c r="J10" s="391">
        <v>4152.3999999999996</v>
      </c>
      <c r="K10" s="391"/>
      <c r="L10" s="391"/>
      <c r="M10" s="391"/>
      <c r="N10" s="391"/>
      <c r="O10" s="391"/>
      <c r="P10" s="391"/>
      <c r="Q10" s="391"/>
      <c r="R10" s="391"/>
      <c r="S10" s="391">
        <v>67.2</v>
      </c>
      <c r="T10" s="391"/>
      <c r="U10" s="391"/>
      <c r="V10" s="391"/>
      <c r="W10" s="391"/>
      <c r="X10" s="391"/>
      <c r="Y10" s="391"/>
    </row>
    <row r="11" spans="1:29" ht="15" customHeight="1" x14ac:dyDescent="0.15">
      <c r="A11" s="36"/>
      <c r="B11" s="36"/>
      <c r="C11" s="251" t="s">
        <v>157</v>
      </c>
      <c r="D11" s="349"/>
      <c r="E11" s="349"/>
      <c r="F11" s="349"/>
      <c r="G11" s="349"/>
      <c r="H11" s="349"/>
      <c r="I11" s="251"/>
      <c r="J11" s="391">
        <v>2696.1</v>
      </c>
      <c r="K11" s="391"/>
      <c r="L11" s="391"/>
      <c r="M11" s="391"/>
      <c r="N11" s="391"/>
      <c r="O11" s="391"/>
      <c r="P11" s="391"/>
      <c r="Q11" s="391"/>
      <c r="R11" s="391"/>
      <c r="S11" s="391">
        <v>43.6</v>
      </c>
      <c r="T11" s="391"/>
      <c r="U11" s="391"/>
      <c r="V11" s="391"/>
      <c r="W11" s="391"/>
      <c r="X11" s="391"/>
      <c r="Y11" s="391"/>
    </row>
    <row r="12" spans="1:29" ht="15" customHeight="1" x14ac:dyDescent="0.15">
      <c r="A12" s="36"/>
      <c r="B12" s="36"/>
      <c r="C12" s="251" t="s">
        <v>158</v>
      </c>
      <c r="D12" s="349"/>
      <c r="E12" s="349"/>
      <c r="F12" s="349"/>
      <c r="G12" s="349"/>
      <c r="H12" s="349"/>
      <c r="I12" s="251"/>
      <c r="J12" s="391">
        <v>438.2</v>
      </c>
      <c r="K12" s="391"/>
      <c r="L12" s="391"/>
      <c r="M12" s="391"/>
      <c r="N12" s="391"/>
      <c r="O12" s="391"/>
      <c r="P12" s="391"/>
      <c r="Q12" s="391"/>
      <c r="R12" s="391"/>
      <c r="S12" s="391">
        <v>7.1</v>
      </c>
      <c r="T12" s="391"/>
      <c r="U12" s="391"/>
      <c r="V12" s="391"/>
      <c r="W12" s="391"/>
      <c r="X12" s="391"/>
      <c r="Y12" s="391"/>
    </row>
    <row r="13" spans="1:29" ht="15" customHeight="1" x14ac:dyDescent="0.15">
      <c r="A13" s="36"/>
      <c r="B13" s="36"/>
      <c r="C13" s="251" t="s">
        <v>159</v>
      </c>
      <c r="D13" s="349"/>
      <c r="E13" s="349"/>
      <c r="F13" s="349"/>
      <c r="G13" s="349"/>
      <c r="H13" s="349"/>
      <c r="I13" s="251"/>
      <c r="J13" s="391">
        <v>1000.4</v>
      </c>
      <c r="K13" s="391"/>
      <c r="L13" s="391"/>
      <c r="M13" s="391"/>
      <c r="N13" s="391"/>
      <c r="O13" s="391"/>
      <c r="P13" s="391"/>
      <c r="Q13" s="391"/>
      <c r="R13" s="391"/>
      <c r="S13" s="391">
        <v>16.2</v>
      </c>
      <c r="T13" s="391"/>
      <c r="U13" s="391"/>
      <c r="V13" s="391"/>
      <c r="W13" s="391"/>
      <c r="X13" s="391"/>
      <c r="Y13" s="391"/>
    </row>
    <row r="14" spans="1:29" ht="15" customHeight="1" x14ac:dyDescent="0.15">
      <c r="A14" s="36"/>
      <c r="B14" s="36"/>
      <c r="C14" s="251" t="s">
        <v>160</v>
      </c>
      <c r="D14" s="349"/>
      <c r="E14" s="349"/>
      <c r="F14" s="349"/>
      <c r="G14" s="349"/>
      <c r="H14" s="349"/>
      <c r="I14" s="251"/>
      <c r="J14" s="391" t="s">
        <v>167</v>
      </c>
      <c r="K14" s="391"/>
      <c r="L14" s="391"/>
      <c r="M14" s="391"/>
      <c r="N14" s="391"/>
      <c r="O14" s="391"/>
      <c r="P14" s="391"/>
      <c r="Q14" s="391"/>
      <c r="R14" s="391"/>
      <c r="S14" s="391" t="s">
        <v>167</v>
      </c>
      <c r="T14" s="391"/>
      <c r="U14" s="391"/>
      <c r="V14" s="391"/>
      <c r="W14" s="391"/>
      <c r="X14" s="391"/>
      <c r="Y14" s="391"/>
    </row>
    <row r="15" spans="1:29" ht="15" customHeight="1" x14ac:dyDescent="0.15">
      <c r="A15" s="36"/>
      <c r="B15" s="36"/>
      <c r="C15" s="251" t="s">
        <v>830</v>
      </c>
      <c r="D15" s="251"/>
      <c r="E15" s="251"/>
      <c r="F15" s="251"/>
      <c r="G15" s="251"/>
      <c r="H15" s="251"/>
      <c r="I15" s="251"/>
      <c r="J15" s="391">
        <v>17.7</v>
      </c>
      <c r="K15" s="391"/>
      <c r="L15" s="391"/>
      <c r="M15" s="391"/>
      <c r="N15" s="391"/>
      <c r="O15" s="391"/>
      <c r="P15" s="391"/>
      <c r="Q15" s="391"/>
      <c r="R15" s="391"/>
      <c r="S15" s="391">
        <v>0.3</v>
      </c>
      <c r="T15" s="391"/>
      <c r="U15" s="391"/>
      <c r="V15" s="391"/>
      <c r="W15" s="391"/>
      <c r="X15" s="391"/>
      <c r="Y15" s="391"/>
    </row>
    <row r="16" spans="1:29" ht="15" customHeight="1" x14ac:dyDescent="0.15">
      <c r="A16" s="36"/>
      <c r="B16" s="251" t="s">
        <v>161</v>
      </c>
      <c r="C16" s="349"/>
      <c r="D16" s="349"/>
      <c r="E16" s="349"/>
      <c r="F16" s="349"/>
      <c r="G16" s="349"/>
      <c r="H16" s="349"/>
      <c r="I16" s="251"/>
      <c r="J16" s="391">
        <v>425.3</v>
      </c>
      <c r="K16" s="391"/>
      <c r="L16" s="391"/>
      <c r="M16" s="391"/>
      <c r="N16" s="391"/>
      <c r="O16" s="391"/>
      <c r="P16" s="391"/>
      <c r="Q16" s="391"/>
      <c r="R16" s="391"/>
      <c r="S16" s="391">
        <v>6.9</v>
      </c>
      <c r="T16" s="391"/>
      <c r="U16" s="391"/>
      <c r="V16" s="391"/>
      <c r="W16" s="391"/>
      <c r="X16" s="391"/>
      <c r="Y16" s="391"/>
    </row>
    <row r="17" spans="1:29" ht="15" customHeight="1" x14ac:dyDescent="0.15">
      <c r="A17" s="36"/>
      <c r="B17" s="36"/>
      <c r="C17" s="251" t="s">
        <v>576</v>
      </c>
      <c r="D17" s="349"/>
      <c r="E17" s="349"/>
      <c r="F17" s="349"/>
      <c r="G17" s="349"/>
      <c r="H17" s="349"/>
      <c r="I17" s="251"/>
      <c r="J17" s="391">
        <v>178.4</v>
      </c>
      <c r="K17" s="391"/>
      <c r="L17" s="391"/>
      <c r="M17" s="391"/>
      <c r="N17" s="391"/>
      <c r="O17" s="391"/>
      <c r="P17" s="391"/>
      <c r="Q17" s="391"/>
      <c r="R17" s="391"/>
      <c r="S17" s="391">
        <v>2.9</v>
      </c>
      <c r="T17" s="391"/>
      <c r="U17" s="391"/>
      <c r="V17" s="391"/>
      <c r="W17" s="391"/>
      <c r="X17" s="391"/>
      <c r="Y17" s="391"/>
    </row>
    <row r="18" spans="1:29" ht="15" customHeight="1" x14ac:dyDescent="0.15">
      <c r="A18" s="36"/>
      <c r="B18" s="36"/>
      <c r="C18" s="251" t="s">
        <v>162</v>
      </c>
      <c r="D18" s="349"/>
      <c r="E18" s="349"/>
      <c r="F18" s="349"/>
      <c r="G18" s="349"/>
      <c r="H18" s="349"/>
      <c r="I18" s="251"/>
      <c r="J18" s="391">
        <v>24.4</v>
      </c>
      <c r="K18" s="391"/>
      <c r="L18" s="391"/>
      <c r="M18" s="391"/>
      <c r="N18" s="391"/>
      <c r="O18" s="391"/>
      <c r="P18" s="391"/>
      <c r="Q18" s="391"/>
      <c r="R18" s="391"/>
      <c r="S18" s="391">
        <v>0.4</v>
      </c>
      <c r="T18" s="391"/>
      <c r="U18" s="391"/>
      <c r="V18" s="391"/>
      <c r="W18" s="391"/>
      <c r="X18" s="391"/>
      <c r="Y18" s="391"/>
    </row>
    <row r="19" spans="1:29" ht="15" customHeight="1" x14ac:dyDescent="0.15">
      <c r="A19" s="36"/>
      <c r="B19" s="36"/>
      <c r="C19" s="251" t="s">
        <v>163</v>
      </c>
      <c r="D19" s="349"/>
      <c r="E19" s="349"/>
      <c r="F19" s="349"/>
      <c r="G19" s="349"/>
      <c r="H19" s="349"/>
      <c r="I19" s="251"/>
      <c r="J19" s="391">
        <v>209.8</v>
      </c>
      <c r="K19" s="391"/>
      <c r="L19" s="391"/>
      <c r="M19" s="391"/>
      <c r="N19" s="391"/>
      <c r="O19" s="391"/>
      <c r="P19" s="391"/>
      <c r="Q19" s="391"/>
      <c r="R19" s="391"/>
      <c r="S19" s="391">
        <v>3.4</v>
      </c>
      <c r="T19" s="391"/>
      <c r="U19" s="391"/>
      <c r="V19" s="391"/>
      <c r="W19" s="391"/>
      <c r="X19" s="391"/>
      <c r="Y19" s="391"/>
    </row>
    <row r="20" spans="1:29" ht="15" customHeight="1" x14ac:dyDescent="0.15">
      <c r="A20" s="36"/>
      <c r="B20" s="36"/>
      <c r="C20" s="251" t="s">
        <v>164</v>
      </c>
      <c r="D20" s="349"/>
      <c r="E20" s="349"/>
      <c r="F20" s="349"/>
      <c r="G20" s="349"/>
      <c r="H20" s="349"/>
      <c r="I20" s="251"/>
      <c r="J20" s="391">
        <v>12.7</v>
      </c>
      <c r="K20" s="391"/>
      <c r="L20" s="391"/>
      <c r="M20" s="391"/>
      <c r="N20" s="391"/>
      <c r="O20" s="391"/>
      <c r="P20" s="391"/>
      <c r="Q20" s="391"/>
      <c r="R20" s="391"/>
      <c r="S20" s="391">
        <v>0.2</v>
      </c>
      <c r="T20" s="391"/>
      <c r="U20" s="391"/>
      <c r="V20" s="391"/>
      <c r="W20" s="391"/>
      <c r="X20" s="391"/>
      <c r="Y20" s="391"/>
    </row>
    <row r="21" spans="1:29" ht="15" customHeight="1" x14ac:dyDescent="0.15">
      <c r="A21" s="36"/>
      <c r="B21" s="251" t="s">
        <v>165</v>
      </c>
      <c r="C21" s="349"/>
      <c r="D21" s="349"/>
      <c r="E21" s="349"/>
      <c r="F21" s="349"/>
      <c r="G21" s="349"/>
      <c r="H21" s="349"/>
      <c r="I21" s="251"/>
      <c r="J21" s="391">
        <v>183.5</v>
      </c>
      <c r="K21" s="391"/>
      <c r="L21" s="391"/>
      <c r="M21" s="391"/>
      <c r="N21" s="391"/>
      <c r="O21" s="391"/>
      <c r="P21" s="391"/>
      <c r="Q21" s="391"/>
      <c r="R21" s="391"/>
      <c r="S21" s="391">
        <v>3</v>
      </c>
      <c r="T21" s="391"/>
      <c r="U21" s="391"/>
      <c r="V21" s="391"/>
      <c r="W21" s="391"/>
      <c r="X21" s="391"/>
      <c r="Y21" s="391"/>
      <c r="AC21" s="227"/>
    </row>
    <row r="22" spans="1:29" ht="15" customHeight="1" x14ac:dyDescent="0.15">
      <c r="A22" s="36"/>
      <c r="B22" s="36"/>
      <c r="C22" s="251" t="s">
        <v>577</v>
      </c>
      <c r="D22" s="251"/>
      <c r="E22" s="251"/>
      <c r="F22" s="251"/>
      <c r="G22" s="251"/>
      <c r="H22" s="251"/>
      <c r="I22" s="251"/>
      <c r="J22" s="391">
        <v>113.2</v>
      </c>
      <c r="K22" s="391"/>
      <c r="L22" s="391"/>
      <c r="M22" s="391"/>
      <c r="N22" s="391"/>
      <c r="O22" s="391"/>
      <c r="P22" s="391"/>
      <c r="Q22" s="391"/>
      <c r="R22" s="391"/>
      <c r="S22" s="391">
        <v>1.8</v>
      </c>
      <c r="T22" s="391"/>
      <c r="U22" s="391"/>
      <c r="V22" s="391"/>
      <c r="W22" s="391"/>
      <c r="X22" s="391"/>
      <c r="Y22" s="391"/>
    </row>
    <row r="23" spans="1:29" ht="15" customHeight="1" x14ac:dyDescent="0.15">
      <c r="A23" s="36"/>
      <c r="B23" s="36"/>
      <c r="C23" s="241" t="s">
        <v>166</v>
      </c>
      <c r="D23" s="241"/>
      <c r="E23" s="241"/>
      <c r="F23" s="241"/>
      <c r="G23" s="241"/>
      <c r="H23" s="241"/>
      <c r="I23" s="241"/>
      <c r="J23" s="391">
        <v>70.3</v>
      </c>
      <c r="K23" s="391"/>
      <c r="L23" s="391"/>
      <c r="M23" s="391"/>
      <c r="N23" s="391"/>
      <c r="O23" s="391"/>
      <c r="P23" s="391"/>
      <c r="Q23" s="391"/>
      <c r="R23" s="391"/>
      <c r="S23" s="391">
        <v>1.1000000000000001</v>
      </c>
      <c r="T23" s="391"/>
      <c r="U23" s="391"/>
      <c r="V23" s="391"/>
      <c r="W23" s="391"/>
      <c r="X23" s="391"/>
      <c r="Y23" s="391"/>
    </row>
    <row r="24" spans="1:29" ht="15" customHeight="1" x14ac:dyDescent="0.15">
      <c r="A24" s="36"/>
      <c r="B24" s="251" t="s">
        <v>578</v>
      </c>
      <c r="C24" s="251"/>
      <c r="D24" s="251"/>
      <c r="E24" s="251"/>
      <c r="F24" s="251"/>
      <c r="G24" s="251"/>
      <c r="H24" s="251"/>
      <c r="I24" s="251"/>
      <c r="J24" s="391">
        <v>1028.5999999999999</v>
      </c>
      <c r="K24" s="391"/>
      <c r="L24" s="391"/>
      <c r="M24" s="391"/>
      <c r="N24" s="391"/>
      <c r="O24" s="391"/>
      <c r="P24" s="391"/>
      <c r="Q24" s="391"/>
      <c r="R24" s="391"/>
      <c r="S24" s="391">
        <v>16.7</v>
      </c>
      <c r="T24" s="391"/>
      <c r="U24" s="391"/>
      <c r="V24" s="391"/>
      <c r="W24" s="391"/>
      <c r="X24" s="391"/>
      <c r="Y24" s="391"/>
    </row>
    <row r="25" spans="1:29" ht="15" customHeight="1" x14ac:dyDescent="0.15">
      <c r="A25" s="36"/>
      <c r="B25" s="251" t="s">
        <v>579</v>
      </c>
      <c r="C25" s="251"/>
      <c r="D25" s="251"/>
      <c r="E25" s="251"/>
      <c r="F25" s="251"/>
      <c r="G25" s="251"/>
      <c r="H25" s="251"/>
      <c r="I25" s="251"/>
      <c r="J25" s="391">
        <v>45.2</v>
      </c>
      <c r="K25" s="391"/>
      <c r="L25" s="391"/>
      <c r="M25" s="391"/>
      <c r="N25" s="391"/>
      <c r="O25" s="391"/>
      <c r="P25" s="391"/>
      <c r="Q25" s="391"/>
      <c r="R25" s="391"/>
      <c r="S25" s="391">
        <v>0.7</v>
      </c>
      <c r="T25" s="391"/>
      <c r="U25" s="391"/>
      <c r="V25" s="391"/>
      <c r="W25" s="391"/>
      <c r="X25" s="391"/>
      <c r="Y25" s="391"/>
    </row>
    <row r="26" spans="1:29" ht="15" customHeight="1" x14ac:dyDescent="0.15">
      <c r="A26" s="36"/>
      <c r="B26" s="251" t="s">
        <v>580</v>
      </c>
      <c r="C26" s="251"/>
      <c r="D26" s="251"/>
      <c r="E26" s="251"/>
      <c r="F26" s="251"/>
      <c r="G26" s="251"/>
      <c r="H26" s="251"/>
      <c r="I26" s="251"/>
      <c r="J26" s="391">
        <v>2.1</v>
      </c>
      <c r="K26" s="391"/>
      <c r="L26" s="391"/>
      <c r="M26" s="391"/>
      <c r="N26" s="391"/>
      <c r="O26" s="391"/>
      <c r="P26" s="391"/>
      <c r="Q26" s="391"/>
      <c r="R26" s="391"/>
      <c r="S26" s="391">
        <v>0</v>
      </c>
      <c r="T26" s="391"/>
      <c r="U26" s="391"/>
      <c r="V26" s="391"/>
      <c r="W26" s="391"/>
      <c r="X26" s="391"/>
      <c r="Y26" s="391"/>
    </row>
    <row r="27" spans="1:29" ht="15" customHeight="1" x14ac:dyDescent="0.15">
      <c r="A27" s="36"/>
      <c r="B27" s="251" t="s">
        <v>581</v>
      </c>
      <c r="C27" s="251"/>
      <c r="D27" s="251"/>
      <c r="E27" s="251"/>
      <c r="F27" s="251"/>
      <c r="G27" s="251"/>
      <c r="H27" s="251"/>
      <c r="I27" s="251"/>
      <c r="J27" s="391">
        <v>70.2</v>
      </c>
      <c r="K27" s="391"/>
      <c r="L27" s="391"/>
      <c r="M27" s="391"/>
      <c r="N27" s="391"/>
      <c r="O27" s="391"/>
      <c r="P27" s="391"/>
      <c r="Q27" s="391"/>
      <c r="R27" s="391"/>
      <c r="S27" s="391">
        <v>1.1000000000000001</v>
      </c>
      <c r="T27" s="391"/>
      <c r="U27" s="391"/>
      <c r="V27" s="391"/>
      <c r="W27" s="391"/>
      <c r="X27" s="391"/>
      <c r="Y27" s="391"/>
    </row>
    <row r="28" spans="1:29" ht="15" customHeight="1" x14ac:dyDescent="0.15">
      <c r="A28" s="36"/>
      <c r="B28" s="251" t="s">
        <v>582</v>
      </c>
      <c r="C28" s="251"/>
      <c r="D28" s="251"/>
      <c r="E28" s="251"/>
      <c r="F28" s="251"/>
      <c r="G28" s="251"/>
      <c r="H28" s="251"/>
      <c r="I28" s="251"/>
      <c r="J28" s="391">
        <v>252.2</v>
      </c>
      <c r="K28" s="391"/>
      <c r="L28" s="391"/>
      <c r="M28" s="391"/>
      <c r="N28" s="391"/>
      <c r="O28" s="391"/>
      <c r="P28" s="391"/>
      <c r="Q28" s="391"/>
      <c r="R28" s="391"/>
      <c r="S28" s="391">
        <v>4.0999999999999996</v>
      </c>
      <c r="T28" s="391"/>
      <c r="U28" s="391"/>
      <c r="V28" s="391"/>
      <c r="W28" s="391"/>
      <c r="X28" s="391"/>
      <c r="Y28" s="391"/>
    </row>
    <row r="29" spans="1:29" ht="15" customHeight="1" thickBot="1" x14ac:dyDescent="0.2">
      <c r="A29" s="49"/>
      <c r="B29" s="357" t="s">
        <v>583</v>
      </c>
      <c r="C29" s="357"/>
      <c r="D29" s="357"/>
      <c r="E29" s="357"/>
      <c r="F29" s="357"/>
      <c r="G29" s="357"/>
      <c r="H29" s="357"/>
      <c r="I29" s="357"/>
      <c r="J29" s="400">
        <v>18.5</v>
      </c>
      <c r="K29" s="400"/>
      <c r="L29" s="400"/>
      <c r="M29" s="400"/>
      <c r="N29" s="400"/>
      <c r="O29" s="400"/>
      <c r="P29" s="400"/>
      <c r="Q29" s="400"/>
      <c r="R29" s="400"/>
      <c r="S29" s="400">
        <v>0.3</v>
      </c>
      <c r="T29" s="400"/>
      <c r="U29" s="400"/>
      <c r="V29" s="400"/>
      <c r="W29" s="400"/>
      <c r="X29" s="400"/>
      <c r="Y29" s="400"/>
    </row>
    <row r="30" spans="1:29" x14ac:dyDescent="0.15">
      <c r="A30" s="401" t="s">
        <v>772</v>
      </c>
      <c r="B30" s="401"/>
      <c r="C30" s="401"/>
      <c r="D30" s="401"/>
      <c r="E30" s="401"/>
      <c r="F30" s="401"/>
      <c r="G30" s="401"/>
      <c r="H30" s="401"/>
      <c r="I30" s="401"/>
    </row>
    <row r="31" spans="1:29" ht="9" customHeight="1" x14ac:dyDescent="0.15">
      <c r="A31" s="17"/>
    </row>
    <row r="32" spans="1:29" ht="18.75" x14ac:dyDescent="0.15">
      <c r="A32" s="260" t="s">
        <v>755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</row>
    <row r="33" spans="1:29" ht="9" customHeight="1" x14ac:dyDescent="0.15"/>
    <row r="34" spans="1:29" x14ac:dyDescent="0.15">
      <c r="A34" s="74" t="s">
        <v>666</v>
      </c>
    </row>
    <row r="35" spans="1:29" x14ac:dyDescent="0.15">
      <c r="A35" s="12" t="s">
        <v>667</v>
      </c>
    </row>
    <row r="36" spans="1:29" ht="9" customHeight="1" x14ac:dyDescent="0.15">
      <c r="A36" s="12"/>
    </row>
    <row r="37" spans="1:29" ht="14.25" thickBot="1" x14ac:dyDescent="0.2">
      <c r="A37" s="12" t="s">
        <v>668</v>
      </c>
    </row>
    <row r="38" spans="1:29" ht="13.5" customHeight="1" x14ac:dyDescent="0.15">
      <c r="A38" s="402" t="s">
        <v>669</v>
      </c>
      <c r="B38" s="402"/>
      <c r="C38" s="402"/>
      <c r="D38" s="402"/>
      <c r="E38" s="403"/>
      <c r="F38" s="406" t="s">
        <v>670</v>
      </c>
      <c r="G38" s="407"/>
      <c r="H38" s="407"/>
      <c r="I38" s="407"/>
      <c r="J38" s="407"/>
      <c r="K38" s="407"/>
      <c r="L38" s="407"/>
      <c r="M38" s="408"/>
      <c r="N38" s="406" t="s">
        <v>671</v>
      </c>
      <c r="O38" s="407"/>
      <c r="P38" s="407"/>
      <c r="Q38" s="407"/>
      <c r="R38" s="407"/>
      <c r="S38" s="407"/>
      <c r="T38" s="407"/>
      <c r="U38" s="408"/>
      <c r="V38" s="406" t="s">
        <v>672</v>
      </c>
      <c r="W38" s="407"/>
      <c r="X38" s="407"/>
      <c r="Y38" s="407"/>
      <c r="Z38" s="407"/>
      <c r="AA38" s="407"/>
      <c r="AB38" s="407"/>
      <c r="AC38" s="407"/>
    </row>
    <row r="39" spans="1:29" ht="13.5" customHeight="1" x14ac:dyDescent="0.15">
      <c r="A39" s="404"/>
      <c r="B39" s="404"/>
      <c r="C39" s="404"/>
      <c r="D39" s="404"/>
      <c r="E39" s="405"/>
      <c r="F39" s="395" t="s">
        <v>673</v>
      </c>
      <c r="G39" s="396"/>
      <c r="H39" s="396"/>
      <c r="I39" s="397"/>
      <c r="J39" s="395" t="s">
        <v>674</v>
      </c>
      <c r="K39" s="396"/>
      <c r="L39" s="396"/>
      <c r="M39" s="397"/>
      <c r="N39" s="395" t="s">
        <v>673</v>
      </c>
      <c r="O39" s="396"/>
      <c r="P39" s="396"/>
      <c r="Q39" s="397"/>
      <c r="R39" s="395" t="s">
        <v>674</v>
      </c>
      <c r="S39" s="396"/>
      <c r="T39" s="396"/>
      <c r="U39" s="397"/>
      <c r="V39" s="395" t="s">
        <v>673</v>
      </c>
      <c r="W39" s="396"/>
      <c r="X39" s="396"/>
      <c r="Y39" s="397"/>
      <c r="Z39" s="395" t="s">
        <v>674</v>
      </c>
      <c r="AA39" s="396"/>
      <c r="AB39" s="396"/>
      <c r="AC39" s="396"/>
    </row>
    <row r="40" spans="1:29" ht="13.5" customHeight="1" x14ac:dyDescent="0.15">
      <c r="A40" s="398" t="s">
        <v>731</v>
      </c>
      <c r="B40" s="398"/>
      <c r="C40" s="398"/>
      <c r="D40" s="398"/>
      <c r="E40" s="399"/>
      <c r="F40" s="75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</row>
    <row r="41" spans="1:29" ht="13.5" customHeight="1" x14ac:dyDescent="0.15">
      <c r="A41" s="411" t="s">
        <v>675</v>
      </c>
      <c r="B41" s="411"/>
      <c r="C41" s="411"/>
      <c r="D41" s="411"/>
      <c r="E41" s="412"/>
      <c r="F41" s="410">
        <v>53</v>
      </c>
      <c r="G41" s="409"/>
      <c r="H41" s="409"/>
      <c r="I41" s="409"/>
      <c r="J41" s="409">
        <v>28545</v>
      </c>
      <c r="K41" s="409"/>
      <c r="L41" s="409"/>
      <c r="M41" s="409"/>
      <c r="N41" s="409">
        <v>121</v>
      </c>
      <c r="O41" s="409"/>
      <c r="P41" s="409"/>
      <c r="Q41" s="409"/>
      <c r="R41" s="409">
        <v>66746</v>
      </c>
      <c r="S41" s="409"/>
      <c r="T41" s="409"/>
      <c r="U41" s="409"/>
      <c r="V41" s="409">
        <v>8</v>
      </c>
      <c r="W41" s="409"/>
      <c r="X41" s="409"/>
      <c r="Y41" s="409"/>
      <c r="Z41" s="409">
        <v>4202</v>
      </c>
      <c r="AA41" s="409"/>
      <c r="AB41" s="409"/>
      <c r="AC41" s="409"/>
    </row>
    <row r="42" spans="1:29" ht="13.5" customHeight="1" x14ac:dyDescent="0.15">
      <c r="A42" s="398" t="s">
        <v>676</v>
      </c>
      <c r="B42" s="398"/>
      <c r="C42" s="398"/>
      <c r="D42" s="398"/>
      <c r="E42" s="399"/>
      <c r="F42" s="410">
        <v>6</v>
      </c>
      <c r="G42" s="409"/>
      <c r="H42" s="409"/>
      <c r="I42" s="409"/>
      <c r="J42" s="409">
        <v>3446</v>
      </c>
      <c r="K42" s="409"/>
      <c r="L42" s="409"/>
      <c r="M42" s="409"/>
      <c r="N42" s="409">
        <v>49</v>
      </c>
      <c r="O42" s="409"/>
      <c r="P42" s="409"/>
      <c r="Q42" s="409"/>
      <c r="R42" s="409">
        <v>19672</v>
      </c>
      <c r="S42" s="409"/>
      <c r="T42" s="409"/>
      <c r="U42" s="409"/>
      <c r="V42" s="409" t="s">
        <v>167</v>
      </c>
      <c r="W42" s="409"/>
      <c r="X42" s="409"/>
      <c r="Y42" s="409"/>
      <c r="Z42" s="409" t="s">
        <v>167</v>
      </c>
      <c r="AA42" s="409"/>
      <c r="AB42" s="409"/>
      <c r="AC42" s="409"/>
    </row>
    <row r="43" spans="1:29" ht="13.5" customHeight="1" x14ac:dyDescent="0.15">
      <c r="A43" s="398" t="s">
        <v>677</v>
      </c>
      <c r="B43" s="398"/>
      <c r="C43" s="398"/>
      <c r="D43" s="398"/>
      <c r="E43" s="399"/>
      <c r="F43" s="410">
        <v>1</v>
      </c>
      <c r="G43" s="409"/>
      <c r="H43" s="409"/>
      <c r="I43" s="409"/>
      <c r="J43" s="409">
        <v>1163</v>
      </c>
      <c r="K43" s="409"/>
      <c r="L43" s="409"/>
      <c r="M43" s="409"/>
      <c r="N43" s="409">
        <v>3</v>
      </c>
      <c r="O43" s="409"/>
      <c r="P43" s="409"/>
      <c r="Q43" s="409"/>
      <c r="R43" s="409">
        <v>2447</v>
      </c>
      <c r="S43" s="409"/>
      <c r="T43" s="409"/>
      <c r="U43" s="409"/>
      <c r="V43" s="409" t="s">
        <v>167</v>
      </c>
      <c r="W43" s="409"/>
      <c r="X43" s="409"/>
      <c r="Y43" s="409"/>
      <c r="Z43" s="409" t="s">
        <v>167</v>
      </c>
      <c r="AA43" s="409"/>
      <c r="AB43" s="409"/>
      <c r="AC43" s="409"/>
    </row>
    <row r="44" spans="1:29" ht="13.5" customHeight="1" x14ac:dyDescent="0.15">
      <c r="A44" s="398" t="s">
        <v>678</v>
      </c>
      <c r="B44" s="398"/>
      <c r="C44" s="398"/>
      <c r="D44" s="398"/>
      <c r="E44" s="399"/>
      <c r="F44" s="410">
        <v>46</v>
      </c>
      <c r="G44" s="409"/>
      <c r="H44" s="409"/>
      <c r="I44" s="409"/>
      <c r="J44" s="409">
        <v>23936</v>
      </c>
      <c r="K44" s="409"/>
      <c r="L44" s="409"/>
      <c r="M44" s="409"/>
      <c r="N44" s="409">
        <v>69</v>
      </c>
      <c r="O44" s="409"/>
      <c r="P44" s="409"/>
      <c r="Q44" s="409"/>
      <c r="R44" s="409">
        <v>44627</v>
      </c>
      <c r="S44" s="409"/>
      <c r="T44" s="409"/>
      <c r="U44" s="409"/>
      <c r="V44" s="409" t="s">
        <v>167</v>
      </c>
      <c r="W44" s="409"/>
      <c r="X44" s="409"/>
      <c r="Y44" s="409"/>
      <c r="Z44" s="409" t="s">
        <v>167</v>
      </c>
      <c r="AA44" s="409"/>
      <c r="AB44" s="409"/>
      <c r="AC44" s="409"/>
    </row>
    <row r="45" spans="1:29" ht="13.5" customHeight="1" x14ac:dyDescent="0.15">
      <c r="A45" s="208"/>
      <c r="B45" s="208"/>
      <c r="C45" s="208"/>
      <c r="D45" s="208"/>
      <c r="E45" s="209"/>
      <c r="F45" s="75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</row>
    <row r="46" spans="1:29" s="36" customFormat="1" ht="13.5" customHeight="1" x14ac:dyDescent="0.15">
      <c r="A46" s="398" t="s">
        <v>825</v>
      </c>
      <c r="B46" s="398"/>
      <c r="C46" s="398"/>
      <c r="D46" s="398"/>
      <c r="E46" s="399"/>
      <c r="F46" s="75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</row>
    <row r="47" spans="1:29" s="36" customFormat="1" ht="13.5" customHeight="1" x14ac:dyDescent="0.15">
      <c r="A47" s="411" t="s">
        <v>675</v>
      </c>
      <c r="B47" s="411"/>
      <c r="C47" s="411"/>
      <c r="D47" s="411"/>
      <c r="E47" s="412"/>
      <c r="F47" s="410">
        <v>50</v>
      </c>
      <c r="G47" s="409"/>
      <c r="H47" s="409"/>
      <c r="I47" s="409"/>
      <c r="J47" s="409">
        <v>39329</v>
      </c>
      <c r="K47" s="409"/>
      <c r="L47" s="409"/>
      <c r="M47" s="409"/>
      <c r="N47" s="409">
        <v>112</v>
      </c>
      <c r="O47" s="409"/>
      <c r="P47" s="409"/>
      <c r="Q47" s="409"/>
      <c r="R47" s="409">
        <v>55487</v>
      </c>
      <c r="S47" s="409"/>
      <c r="T47" s="409"/>
      <c r="U47" s="409"/>
      <c r="V47" s="409">
        <v>3</v>
      </c>
      <c r="W47" s="409"/>
      <c r="X47" s="409"/>
      <c r="Y47" s="409"/>
      <c r="Z47" s="409">
        <v>1195</v>
      </c>
      <c r="AA47" s="409"/>
      <c r="AB47" s="409"/>
      <c r="AC47" s="409"/>
    </row>
    <row r="48" spans="1:29" s="36" customFormat="1" ht="13.5" customHeight="1" x14ac:dyDescent="0.15">
      <c r="A48" s="398" t="s">
        <v>676</v>
      </c>
      <c r="B48" s="398"/>
      <c r="C48" s="398"/>
      <c r="D48" s="398"/>
      <c r="E48" s="399"/>
      <c r="F48" s="410">
        <v>14</v>
      </c>
      <c r="G48" s="409"/>
      <c r="H48" s="409"/>
      <c r="I48" s="409"/>
      <c r="J48" s="409">
        <v>5645</v>
      </c>
      <c r="K48" s="409"/>
      <c r="L48" s="409"/>
      <c r="M48" s="409"/>
      <c r="N48" s="409">
        <v>47</v>
      </c>
      <c r="O48" s="409"/>
      <c r="P48" s="409"/>
      <c r="Q48" s="409"/>
      <c r="R48" s="409">
        <v>18091</v>
      </c>
      <c r="S48" s="409"/>
      <c r="T48" s="409"/>
      <c r="U48" s="409"/>
      <c r="V48" s="409" t="s">
        <v>167</v>
      </c>
      <c r="W48" s="409"/>
      <c r="X48" s="409"/>
      <c r="Y48" s="409"/>
      <c r="Z48" s="409" t="s">
        <v>167</v>
      </c>
      <c r="AA48" s="409"/>
      <c r="AB48" s="409"/>
      <c r="AC48" s="409"/>
    </row>
    <row r="49" spans="1:29" s="36" customFormat="1" ht="13.5" customHeight="1" x14ac:dyDescent="0.15">
      <c r="A49" s="398" t="s">
        <v>677</v>
      </c>
      <c r="B49" s="398"/>
      <c r="C49" s="398"/>
      <c r="D49" s="398"/>
      <c r="E49" s="399"/>
      <c r="F49" s="410" t="s">
        <v>167</v>
      </c>
      <c r="G49" s="409"/>
      <c r="H49" s="409"/>
      <c r="I49" s="409"/>
      <c r="J49" s="409" t="s">
        <v>167</v>
      </c>
      <c r="K49" s="409"/>
      <c r="L49" s="409"/>
      <c r="M49" s="409"/>
      <c r="N49" s="409">
        <v>5</v>
      </c>
      <c r="O49" s="409"/>
      <c r="P49" s="409"/>
      <c r="Q49" s="409"/>
      <c r="R49" s="409">
        <v>1557</v>
      </c>
      <c r="S49" s="409"/>
      <c r="T49" s="409"/>
      <c r="U49" s="409"/>
      <c r="V49" s="409" t="s">
        <v>167</v>
      </c>
      <c r="W49" s="409"/>
      <c r="X49" s="409"/>
      <c r="Y49" s="409"/>
      <c r="Z49" s="409" t="s">
        <v>167</v>
      </c>
      <c r="AA49" s="409"/>
      <c r="AB49" s="409"/>
      <c r="AC49" s="409"/>
    </row>
    <row r="50" spans="1:29" s="36" customFormat="1" ht="13.5" customHeight="1" x14ac:dyDescent="0.15">
      <c r="A50" s="398" t="s">
        <v>678</v>
      </c>
      <c r="B50" s="398"/>
      <c r="C50" s="398"/>
      <c r="D50" s="398"/>
      <c r="E50" s="399"/>
      <c r="F50" s="410">
        <v>36</v>
      </c>
      <c r="G50" s="409"/>
      <c r="H50" s="409"/>
      <c r="I50" s="409"/>
      <c r="J50" s="409">
        <v>33684</v>
      </c>
      <c r="K50" s="409"/>
      <c r="L50" s="409"/>
      <c r="M50" s="409"/>
      <c r="N50" s="409">
        <v>60</v>
      </c>
      <c r="O50" s="409"/>
      <c r="P50" s="409"/>
      <c r="Q50" s="409"/>
      <c r="R50" s="409">
        <v>35839</v>
      </c>
      <c r="S50" s="409"/>
      <c r="T50" s="409"/>
      <c r="U50" s="409"/>
      <c r="V50" s="409" t="s">
        <v>167</v>
      </c>
      <c r="W50" s="409"/>
      <c r="X50" s="409"/>
      <c r="Y50" s="409"/>
      <c r="Z50" s="409" t="s">
        <v>167</v>
      </c>
      <c r="AA50" s="409"/>
      <c r="AB50" s="409"/>
      <c r="AC50" s="409"/>
    </row>
    <row r="51" spans="1:29" s="36" customFormat="1" ht="13.5" customHeight="1" x14ac:dyDescent="0.15">
      <c r="A51" s="208"/>
      <c r="B51" s="208"/>
      <c r="C51" s="208"/>
      <c r="D51" s="208"/>
      <c r="E51" s="209"/>
      <c r="F51" s="75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</row>
    <row r="52" spans="1:29" s="19" customFormat="1" ht="13.5" customHeight="1" x14ac:dyDescent="0.15">
      <c r="A52" s="398" t="s">
        <v>826</v>
      </c>
      <c r="B52" s="398"/>
      <c r="C52" s="398"/>
      <c r="D52" s="398"/>
      <c r="E52" s="399"/>
      <c r="F52" s="210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</row>
    <row r="53" spans="1:29" s="19" customFormat="1" ht="13.5" customHeight="1" x14ac:dyDescent="0.15">
      <c r="A53" s="411" t="s">
        <v>675</v>
      </c>
      <c r="B53" s="411"/>
      <c r="C53" s="411"/>
      <c r="D53" s="411"/>
      <c r="E53" s="412"/>
      <c r="F53" s="410">
        <v>52</v>
      </c>
      <c r="G53" s="409"/>
      <c r="H53" s="409"/>
      <c r="I53" s="409"/>
      <c r="J53" s="409">
        <v>32223</v>
      </c>
      <c r="K53" s="409"/>
      <c r="L53" s="409"/>
      <c r="M53" s="409"/>
      <c r="N53" s="409">
        <v>121</v>
      </c>
      <c r="O53" s="409"/>
      <c r="P53" s="409"/>
      <c r="Q53" s="409"/>
      <c r="R53" s="409">
        <v>65295</v>
      </c>
      <c r="S53" s="409"/>
      <c r="T53" s="409"/>
      <c r="U53" s="409"/>
      <c r="V53" s="409">
        <v>6</v>
      </c>
      <c r="W53" s="409"/>
      <c r="X53" s="409"/>
      <c r="Y53" s="409"/>
      <c r="Z53" s="409">
        <v>2070</v>
      </c>
      <c r="AA53" s="409"/>
      <c r="AB53" s="409"/>
      <c r="AC53" s="409"/>
    </row>
    <row r="54" spans="1:29" s="19" customFormat="1" ht="13.5" customHeight="1" x14ac:dyDescent="0.15">
      <c r="A54" s="398" t="s">
        <v>676</v>
      </c>
      <c r="B54" s="398"/>
      <c r="C54" s="398"/>
      <c r="D54" s="398"/>
      <c r="E54" s="399"/>
      <c r="F54" s="410">
        <v>10</v>
      </c>
      <c r="G54" s="409"/>
      <c r="H54" s="409"/>
      <c r="I54" s="409"/>
      <c r="J54" s="409">
        <v>6364</v>
      </c>
      <c r="K54" s="409"/>
      <c r="L54" s="409"/>
      <c r="M54" s="409"/>
      <c r="N54" s="409">
        <v>57</v>
      </c>
      <c r="O54" s="409"/>
      <c r="P54" s="409"/>
      <c r="Q54" s="409"/>
      <c r="R54" s="409">
        <v>25866</v>
      </c>
      <c r="S54" s="409"/>
      <c r="T54" s="409"/>
      <c r="U54" s="409"/>
      <c r="V54" s="409" t="s">
        <v>167</v>
      </c>
      <c r="W54" s="409"/>
      <c r="X54" s="409"/>
      <c r="Y54" s="409"/>
      <c r="Z54" s="409" t="s">
        <v>167</v>
      </c>
      <c r="AA54" s="409"/>
      <c r="AB54" s="409"/>
      <c r="AC54" s="409"/>
    </row>
    <row r="55" spans="1:29" s="19" customFormat="1" ht="13.5" customHeight="1" x14ac:dyDescent="0.15">
      <c r="A55" s="398" t="s">
        <v>677</v>
      </c>
      <c r="B55" s="398"/>
      <c r="C55" s="398"/>
      <c r="D55" s="398"/>
      <c r="E55" s="399"/>
      <c r="F55" s="410" t="s">
        <v>167</v>
      </c>
      <c r="G55" s="409"/>
      <c r="H55" s="409"/>
      <c r="I55" s="409"/>
      <c r="J55" s="409" t="s">
        <v>167</v>
      </c>
      <c r="K55" s="409"/>
      <c r="L55" s="409"/>
      <c r="M55" s="409"/>
      <c r="N55" s="409">
        <v>5</v>
      </c>
      <c r="O55" s="409"/>
      <c r="P55" s="409"/>
      <c r="Q55" s="409"/>
      <c r="R55" s="409">
        <v>3384</v>
      </c>
      <c r="S55" s="409"/>
      <c r="T55" s="409"/>
      <c r="U55" s="409"/>
      <c r="V55" s="409" t="s">
        <v>167</v>
      </c>
      <c r="W55" s="409"/>
      <c r="X55" s="409"/>
      <c r="Y55" s="409"/>
      <c r="Z55" s="409" t="s">
        <v>167</v>
      </c>
      <c r="AA55" s="409"/>
      <c r="AB55" s="409"/>
      <c r="AC55" s="409"/>
    </row>
    <row r="56" spans="1:29" s="19" customFormat="1" ht="13.5" customHeight="1" x14ac:dyDescent="0.15">
      <c r="A56" s="398" t="s">
        <v>678</v>
      </c>
      <c r="B56" s="398"/>
      <c r="C56" s="398"/>
      <c r="D56" s="398"/>
      <c r="E56" s="399"/>
      <c r="F56" s="410">
        <v>42</v>
      </c>
      <c r="G56" s="409"/>
      <c r="H56" s="409"/>
      <c r="I56" s="409"/>
      <c r="J56" s="409">
        <v>25859</v>
      </c>
      <c r="K56" s="409"/>
      <c r="L56" s="409"/>
      <c r="M56" s="409"/>
      <c r="N56" s="409">
        <v>59</v>
      </c>
      <c r="O56" s="409"/>
      <c r="P56" s="409"/>
      <c r="Q56" s="409"/>
      <c r="R56" s="409">
        <v>36045</v>
      </c>
      <c r="S56" s="409"/>
      <c r="T56" s="409"/>
      <c r="U56" s="409"/>
      <c r="V56" s="409" t="s">
        <v>167</v>
      </c>
      <c r="W56" s="409"/>
      <c r="X56" s="409"/>
      <c r="Y56" s="409"/>
      <c r="Z56" s="409" t="s">
        <v>167</v>
      </c>
      <c r="AA56" s="409"/>
      <c r="AB56" s="409"/>
      <c r="AC56" s="409"/>
    </row>
    <row r="57" spans="1:29" s="19" customFormat="1" ht="13.5" customHeight="1" x14ac:dyDescent="0.15">
      <c r="A57" s="79"/>
      <c r="B57" s="79"/>
      <c r="C57" s="79"/>
      <c r="D57" s="79"/>
      <c r="E57" s="80"/>
      <c r="F57" s="81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</row>
    <row r="58" spans="1:29" ht="13.5" customHeight="1" x14ac:dyDescent="0.15">
      <c r="A58" s="413" t="s">
        <v>865</v>
      </c>
      <c r="B58" s="413"/>
      <c r="C58" s="413"/>
      <c r="D58" s="413"/>
      <c r="E58" s="414"/>
      <c r="F58" s="81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</row>
    <row r="59" spans="1:29" ht="13.5" customHeight="1" x14ac:dyDescent="0.15">
      <c r="A59" s="415" t="s">
        <v>675</v>
      </c>
      <c r="B59" s="415"/>
      <c r="C59" s="415"/>
      <c r="D59" s="415"/>
      <c r="E59" s="416"/>
      <c r="F59" s="417">
        <v>48</v>
      </c>
      <c r="G59" s="418"/>
      <c r="H59" s="418"/>
      <c r="I59" s="418"/>
      <c r="J59" s="418">
        <v>17881</v>
      </c>
      <c r="K59" s="418"/>
      <c r="L59" s="418"/>
      <c r="M59" s="418"/>
      <c r="N59" s="418">
        <v>117</v>
      </c>
      <c r="O59" s="418"/>
      <c r="P59" s="418"/>
      <c r="Q59" s="418"/>
      <c r="R59" s="418">
        <v>65294</v>
      </c>
      <c r="S59" s="418"/>
      <c r="T59" s="418"/>
      <c r="U59" s="418"/>
      <c r="V59" s="418">
        <v>7</v>
      </c>
      <c r="W59" s="418"/>
      <c r="X59" s="418"/>
      <c r="Y59" s="418"/>
      <c r="Z59" s="418">
        <v>4903</v>
      </c>
      <c r="AA59" s="418"/>
      <c r="AB59" s="419"/>
      <c r="AC59" s="419"/>
    </row>
    <row r="60" spans="1:29" ht="13.5" customHeight="1" x14ac:dyDescent="0.15">
      <c r="A60" s="413" t="s">
        <v>676</v>
      </c>
      <c r="B60" s="413"/>
      <c r="C60" s="413"/>
      <c r="D60" s="413"/>
      <c r="E60" s="414"/>
      <c r="F60" s="417">
        <v>16</v>
      </c>
      <c r="G60" s="418"/>
      <c r="H60" s="418"/>
      <c r="I60" s="418"/>
      <c r="J60" s="418">
        <v>3821</v>
      </c>
      <c r="K60" s="418"/>
      <c r="L60" s="418"/>
      <c r="M60" s="418"/>
      <c r="N60" s="418">
        <v>43</v>
      </c>
      <c r="O60" s="418"/>
      <c r="P60" s="418"/>
      <c r="Q60" s="418"/>
      <c r="R60" s="418">
        <v>22428</v>
      </c>
      <c r="S60" s="418"/>
      <c r="T60" s="418"/>
      <c r="U60" s="418"/>
      <c r="V60" s="420" t="s">
        <v>167</v>
      </c>
      <c r="W60" s="420"/>
      <c r="X60" s="420"/>
      <c r="Y60" s="420"/>
      <c r="Z60" s="420" t="s">
        <v>167</v>
      </c>
      <c r="AA60" s="420"/>
      <c r="AB60" s="419"/>
      <c r="AC60" s="419"/>
    </row>
    <row r="61" spans="1:29" ht="13.5" customHeight="1" x14ac:dyDescent="0.15">
      <c r="A61" s="413" t="s">
        <v>677</v>
      </c>
      <c r="B61" s="413"/>
      <c r="C61" s="413"/>
      <c r="D61" s="413"/>
      <c r="E61" s="414"/>
      <c r="F61" s="417">
        <v>1</v>
      </c>
      <c r="G61" s="418"/>
      <c r="H61" s="418"/>
      <c r="I61" s="418"/>
      <c r="J61" s="418">
        <v>259</v>
      </c>
      <c r="K61" s="418"/>
      <c r="L61" s="418"/>
      <c r="M61" s="418"/>
      <c r="N61" s="418">
        <v>3</v>
      </c>
      <c r="O61" s="418"/>
      <c r="P61" s="418"/>
      <c r="Q61" s="418"/>
      <c r="R61" s="418">
        <v>1664</v>
      </c>
      <c r="S61" s="418"/>
      <c r="T61" s="418"/>
      <c r="U61" s="418"/>
      <c r="V61" s="420" t="s">
        <v>167</v>
      </c>
      <c r="W61" s="420"/>
      <c r="X61" s="420"/>
      <c r="Y61" s="420"/>
      <c r="Z61" s="420" t="s">
        <v>167</v>
      </c>
      <c r="AA61" s="420"/>
      <c r="AB61" s="419"/>
      <c r="AC61" s="419"/>
    </row>
    <row r="62" spans="1:29" ht="13.5" customHeight="1" thickBot="1" x14ac:dyDescent="0.2">
      <c r="A62" s="413" t="s">
        <v>678</v>
      </c>
      <c r="B62" s="413"/>
      <c r="C62" s="413"/>
      <c r="D62" s="413"/>
      <c r="E62" s="414"/>
      <c r="F62" s="421">
        <v>31</v>
      </c>
      <c r="G62" s="422"/>
      <c r="H62" s="422"/>
      <c r="I62" s="422"/>
      <c r="J62" s="422">
        <v>13801</v>
      </c>
      <c r="K62" s="422"/>
      <c r="L62" s="422"/>
      <c r="M62" s="422"/>
      <c r="N62" s="422">
        <v>71</v>
      </c>
      <c r="O62" s="422"/>
      <c r="P62" s="422"/>
      <c r="Q62" s="422"/>
      <c r="R62" s="422">
        <v>41202</v>
      </c>
      <c r="S62" s="422"/>
      <c r="T62" s="422"/>
      <c r="U62" s="422"/>
      <c r="V62" s="423" t="s">
        <v>167</v>
      </c>
      <c r="W62" s="423"/>
      <c r="X62" s="423"/>
      <c r="Y62" s="423"/>
      <c r="Z62" s="423" t="s">
        <v>167</v>
      </c>
      <c r="AA62" s="423"/>
      <c r="AB62" s="424"/>
      <c r="AC62" s="424"/>
    </row>
    <row r="63" spans="1:29" x14ac:dyDescent="0.15">
      <c r="A63" s="304" t="s">
        <v>679</v>
      </c>
      <c r="B63" s="304"/>
      <c r="C63" s="304"/>
      <c r="D63" s="304"/>
      <c r="E63" s="304"/>
      <c r="F63" s="304"/>
      <c r="G63" s="304"/>
    </row>
  </sheetData>
  <mergeCells count="198">
    <mergeCell ref="A60:E60"/>
    <mergeCell ref="F60:I60"/>
    <mergeCell ref="J60:M60"/>
    <mergeCell ref="N60:Q60"/>
    <mergeCell ref="R60:U60"/>
    <mergeCell ref="V60:Y60"/>
    <mergeCell ref="Z60:AC60"/>
    <mergeCell ref="A63:G63"/>
    <mergeCell ref="Z61:AC61"/>
    <mergeCell ref="A62:E62"/>
    <mergeCell ref="F62:I62"/>
    <mergeCell ref="J62:M62"/>
    <mergeCell ref="N62:Q62"/>
    <mergeCell ref="R62:U62"/>
    <mergeCell ref="V62:Y62"/>
    <mergeCell ref="Z62:AC62"/>
    <mergeCell ref="A61:E61"/>
    <mergeCell ref="F61:I61"/>
    <mergeCell ref="J61:M61"/>
    <mergeCell ref="N61:Q61"/>
    <mergeCell ref="R61:U61"/>
    <mergeCell ref="V61:Y61"/>
    <mergeCell ref="A58:E58"/>
    <mergeCell ref="A59:E59"/>
    <mergeCell ref="F59:I59"/>
    <mergeCell ref="J59:M59"/>
    <mergeCell ref="N59:Q59"/>
    <mergeCell ref="R59:U59"/>
    <mergeCell ref="Z55:AC55"/>
    <mergeCell ref="A56:E56"/>
    <mergeCell ref="F56:I56"/>
    <mergeCell ref="J56:M56"/>
    <mergeCell ref="N56:Q56"/>
    <mergeCell ref="R56:U56"/>
    <mergeCell ref="V56:Y56"/>
    <mergeCell ref="Z56:AC56"/>
    <mergeCell ref="A55:E55"/>
    <mergeCell ref="F55:I55"/>
    <mergeCell ref="J55:M55"/>
    <mergeCell ref="N55:Q55"/>
    <mergeCell ref="R55:U55"/>
    <mergeCell ref="V55:Y55"/>
    <mergeCell ref="V59:Y59"/>
    <mergeCell ref="Z59:AC59"/>
    <mergeCell ref="N49:Q49"/>
    <mergeCell ref="R49:U49"/>
    <mergeCell ref="V49:Y49"/>
    <mergeCell ref="V53:Y53"/>
    <mergeCell ref="Z53:AC53"/>
    <mergeCell ref="A54:E54"/>
    <mergeCell ref="F54:I54"/>
    <mergeCell ref="J54:M54"/>
    <mergeCell ref="N54:Q54"/>
    <mergeCell ref="R54:U54"/>
    <mergeCell ref="V54:Y54"/>
    <mergeCell ref="Z54:AC54"/>
    <mergeCell ref="A48:E48"/>
    <mergeCell ref="F48:I48"/>
    <mergeCell ref="J48:M48"/>
    <mergeCell ref="N48:Q48"/>
    <mergeCell ref="R48:U48"/>
    <mergeCell ref="V48:Y48"/>
    <mergeCell ref="Z48:AC48"/>
    <mergeCell ref="A52:E52"/>
    <mergeCell ref="A53:E53"/>
    <mergeCell ref="F53:I53"/>
    <mergeCell ref="J53:M53"/>
    <mergeCell ref="N53:Q53"/>
    <mergeCell ref="R53:U53"/>
    <mergeCell ref="Z49:AC49"/>
    <mergeCell ref="A50:E50"/>
    <mergeCell ref="F50:I50"/>
    <mergeCell ref="J50:M50"/>
    <mergeCell ref="N50:Q50"/>
    <mergeCell ref="R50:U50"/>
    <mergeCell ref="V50:Y50"/>
    <mergeCell ref="Z50:AC50"/>
    <mergeCell ref="A49:E49"/>
    <mergeCell ref="F49:I49"/>
    <mergeCell ref="J49:M49"/>
    <mergeCell ref="A46:E46"/>
    <mergeCell ref="A47:E47"/>
    <mergeCell ref="F47:I47"/>
    <mergeCell ref="J47:M47"/>
    <mergeCell ref="N47:Q47"/>
    <mergeCell ref="R47:U47"/>
    <mergeCell ref="Z43:AC43"/>
    <mergeCell ref="A44:E44"/>
    <mergeCell ref="F44:I44"/>
    <mergeCell ref="J44:M44"/>
    <mergeCell ref="N44:Q44"/>
    <mergeCell ref="R44:U44"/>
    <mergeCell ref="V44:Y44"/>
    <mergeCell ref="Z44:AC44"/>
    <mergeCell ref="A43:E43"/>
    <mergeCell ref="F43:I43"/>
    <mergeCell ref="J43:M43"/>
    <mergeCell ref="N43:Q43"/>
    <mergeCell ref="R43:U43"/>
    <mergeCell ref="V43:Y43"/>
    <mergeCell ref="V47:Y47"/>
    <mergeCell ref="Z47:AC47"/>
    <mergeCell ref="Z41:AC41"/>
    <mergeCell ref="A42:E42"/>
    <mergeCell ref="F42:I42"/>
    <mergeCell ref="J42:M42"/>
    <mergeCell ref="N42:Q42"/>
    <mergeCell ref="R42:U42"/>
    <mergeCell ref="V42:Y42"/>
    <mergeCell ref="Z42:AC42"/>
    <mergeCell ref="A41:E41"/>
    <mergeCell ref="F41:I41"/>
    <mergeCell ref="J41:M41"/>
    <mergeCell ref="N41:Q41"/>
    <mergeCell ref="R41:U41"/>
    <mergeCell ref="V41:Y41"/>
    <mergeCell ref="J39:M39"/>
    <mergeCell ref="N39:Q39"/>
    <mergeCell ref="R39:U39"/>
    <mergeCell ref="V39:Y39"/>
    <mergeCell ref="Z39:AC39"/>
    <mergeCell ref="A40:E40"/>
    <mergeCell ref="B29:I29"/>
    <mergeCell ref="J29:R29"/>
    <mergeCell ref="S29:Y29"/>
    <mergeCell ref="A30:I30"/>
    <mergeCell ref="A32:AC32"/>
    <mergeCell ref="A38:E39"/>
    <mergeCell ref="F38:M38"/>
    <mergeCell ref="N38:U38"/>
    <mergeCell ref="V38:AC38"/>
    <mergeCell ref="F39:I39"/>
    <mergeCell ref="B27:I27"/>
    <mergeCell ref="J27:R27"/>
    <mergeCell ref="S27:Y27"/>
    <mergeCell ref="B28:I28"/>
    <mergeCell ref="J28:R28"/>
    <mergeCell ref="S28:Y28"/>
    <mergeCell ref="B25:I25"/>
    <mergeCell ref="J25:R25"/>
    <mergeCell ref="S25:Y25"/>
    <mergeCell ref="B26:I26"/>
    <mergeCell ref="J26:R26"/>
    <mergeCell ref="S26:Y26"/>
    <mergeCell ref="C23:I23"/>
    <mergeCell ref="J23:R23"/>
    <mergeCell ref="S23:Y23"/>
    <mergeCell ref="B24:I24"/>
    <mergeCell ref="J24:R24"/>
    <mergeCell ref="S24:Y24"/>
    <mergeCell ref="B21:I21"/>
    <mergeCell ref="J21:R21"/>
    <mergeCell ref="S21:Y21"/>
    <mergeCell ref="C22:I22"/>
    <mergeCell ref="J22:R22"/>
    <mergeCell ref="S22:Y22"/>
    <mergeCell ref="C19:I19"/>
    <mergeCell ref="J19:R19"/>
    <mergeCell ref="S19:Y19"/>
    <mergeCell ref="C20:I20"/>
    <mergeCell ref="J20:R20"/>
    <mergeCell ref="S20:Y20"/>
    <mergeCell ref="C17:I17"/>
    <mergeCell ref="J17:R17"/>
    <mergeCell ref="S17:Y17"/>
    <mergeCell ref="C18:I18"/>
    <mergeCell ref="J18:R18"/>
    <mergeCell ref="S18:Y18"/>
    <mergeCell ref="C15:I15"/>
    <mergeCell ref="J15:R15"/>
    <mergeCell ref="S15:Y15"/>
    <mergeCell ref="B16:I16"/>
    <mergeCell ref="J16:R16"/>
    <mergeCell ref="S16:Y16"/>
    <mergeCell ref="C13:I13"/>
    <mergeCell ref="J13:R13"/>
    <mergeCell ref="S13:Y13"/>
    <mergeCell ref="C14:I14"/>
    <mergeCell ref="J14:R14"/>
    <mergeCell ref="S14:Y14"/>
    <mergeCell ref="C12:I12"/>
    <mergeCell ref="J12:R12"/>
    <mergeCell ref="S12:Y12"/>
    <mergeCell ref="A9:I9"/>
    <mergeCell ref="J9:R9"/>
    <mergeCell ref="S9:Y9"/>
    <mergeCell ref="B10:I10"/>
    <mergeCell ref="J10:R10"/>
    <mergeCell ref="S10:Y10"/>
    <mergeCell ref="A1:Y1"/>
    <mergeCell ref="A3:Y3"/>
    <mergeCell ref="A6:I8"/>
    <mergeCell ref="J6:R8"/>
    <mergeCell ref="S6:Y8"/>
    <mergeCell ref="C11:I11"/>
    <mergeCell ref="J11:R11"/>
    <mergeCell ref="S11:Y11"/>
    <mergeCell ref="S5:Y5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scale="92" firstPageNumber="6" fitToWidth="0" fitToHeight="0" orientation="portrait" r:id="rId1"/>
  <headerFooter scaleWithDoc="0"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zoomScaleNormal="100" zoomScaleSheetLayoutView="100" workbookViewId="0">
      <selection sqref="A1:H1"/>
    </sheetView>
  </sheetViews>
  <sheetFormatPr defaultColWidth="13.125" defaultRowHeight="18.75" customHeight="1" x14ac:dyDescent="0.15"/>
  <cols>
    <col min="1" max="2" width="3" style="35" customWidth="1"/>
    <col min="3" max="3" width="14.25" style="35" customWidth="1"/>
    <col min="4" max="6" width="13.125" style="35"/>
    <col min="7" max="7" width="13.75" style="35" bestFit="1" customWidth="1"/>
    <col min="8" max="8" width="14.375" style="35" bestFit="1" customWidth="1"/>
    <col min="9" max="16384" width="13.125" style="35"/>
  </cols>
  <sheetData>
    <row r="1" spans="1:10" x14ac:dyDescent="0.15">
      <c r="A1" s="260" t="s">
        <v>756</v>
      </c>
      <c r="B1" s="260"/>
      <c r="C1" s="260"/>
      <c r="D1" s="260"/>
      <c r="E1" s="260"/>
      <c r="F1" s="260"/>
      <c r="G1" s="260"/>
      <c r="H1" s="260"/>
      <c r="I1" s="27"/>
      <c r="J1" s="27"/>
    </row>
    <row r="2" spans="1:10" ht="9" customHeight="1" x14ac:dyDescent="0.15">
      <c r="A2" s="11"/>
      <c r="B2" s="11"/>
      <c r="C2" s="11"/>
      <c r="D2" s="11"/>
      <c r="E2" s="11"/>
      <c r="F2" s="11"/>
      <c r="G2" s="11"/>
      <c r="H2" s="11"/>
      <c r="I2" s="27"/>
      <c r="J2" s="27"/>
    </row>
    <row r="3" spans="1:10" ht="18.75" customHeight="1" x14ac:dyDescent="0.15">
      <c r="A3" s="431" t="s">
        <v>732</v>
      </c>
      <c r="B3" s="431"/>
      <c r="C3" s="431"/>
      <c r="D3" s="431"/>
      <c r="E3" s="431"/>
      <c r="F3" s="431"/>
      <c r="G3" s="431"/>
      <c r="H3" s="431"/>
      <c r="I3" s="27"/>
      <c r="J3" s="27"/>
    </row>
    <row r="4" spans="1:10" ht="9" customHeight="1" x14ac:dyDescent="0.15">
      <c r="A4" s="11"/>
      <c r="B4" s="22"/>
      <c r="C4" s="22"/>
      <c r="D4" s="22"/>
      <c r="E4" s="22"/>
      <c r="F4" s="22"/>
      <c r="G4" s="22"/>
      <c r="H4" s="22"/>
      <c r="I4" s="27"/>
      <c r="J4" s="27"/>
    </row>
    <row r="5" spans="1:10" ht="13.5" x14ac:dyDescent="0.15">
      <c r="A5" s="381" t="s">
        <v>733</v>
      </c>
      <c r="B5" s="381"/>
      <c r="C5" s="381"/>
      <c r="D5" s="381"/>
      <c r="E5" s="381"/>
      <c r="F5" s="381"/>
      <c r="G5" s="381"/>
      <c r="H5" s="381"/>
    </row>
    <row r="6" spans="1:10" ht="9" customHeight="1" x14ac:dyDescent="0.15">
      <c r="A6" s="12"/>
      <c r="D6" s="12"/>
      <c r="E6" s="12"/>
      <c r="F6" s="12"/>
      <c r="G6" s="12"/>
      <c r="H6" s="12"/>
    </row>
    <row r="7" spans="1:10" ht="14.25" thickBot="1" x14ac:dyDescent="0.2">
      <c r="A7" s="12" t="s">
        <v>668</v>
      </c>
      <c r="D7" s="12"/>
      <c r="E7" s="12"/>
      <c r="F7" s="12"/>
      <c r="G7" s="12"/>
      <c r="H7" s="12"/>
    </row>
    <row r="8" spans="1:10" ht="18.75" customHeight="1" x14ac:dyDescent="0.15">
      <c r="A8" s="262" t="s">
        <v>711</v>
      </c>
      <c r="B8" s="262"/>
      <c r="C8" s="263"/>
      <c r="D8" s="83" t="s">
        <v>767</v>
      </c>
      <c r="E8" s="83" t="s">
        <v>768</v>
      </c>
      <c r="F8" s="83" t="s">
        <v>769</v>
      </c>
      <c r="G8" s="83" t="s">
        <v>827</v>
      </c>
      <c r="H8" s="84" t="s">
        <v>832</v>
      </c>
    </row>
    <row r="9" spans="1:10" ht="18.75" customHeight="1" x14ac:dyDescent="0.15">
      <c r="A9" s="429" t="s">
        <v>712</v>
      </c>
      <c r="B9" s="429"/>
      <c r="C9" s="430"/>
      <c r="D9" s="28">
        <v>36874434</v>
      </c>
      <c r="E9" s="28">
        <v>36868772</v>
      </c>
      <c r="F9" s="28">
        <v>36839599</v>
      </c>
      <c r="G9" s="28">
        <v>36821323</v>
      </c>
      <c r="H9" s="85">
        <v>36810877</v>
      </c>
    </row>
    <row r="10" spans="1:10" ht="18.75" customHeight="1" x14ac:dyDescent="0.15">
      <c r="A10" s="12"/>
      <c r="B10" s="425" t="s">
        <v>734</v>
      </c>
      <c r="C10" s="426"/>
      <c r="D10" s="28">
        <v>30344289</v>
      </c>
      <c r="E10" s="28">
        <v>30373485</v>
      </c>
      <c r="F10" s="28">
        <v>30396309</v>
      </c>
      <c r="G10" s="28">
        <v>30416877</v>
      </c>
      <c r="H10" s="85">
        <v>30440799</v>
      </c>
    </row>
    <row r="11" spans="1:10" ht="18.75" customHeight="1" x14ac:dyDescent="0.15">
      <c r="A11" s="12"/>
      <c r="B11" s="17"/>
      <c r="C11" s="86" t="s">
        <v>735</v>
      </c>
      <c r="D11" s="28">
        <v>473505</v>
      </c>
      <c r="E11" s="28">
        <v>481608</v>
      </c>
      <c r="F11" s="28">
        <v>481059</v>
      </c>
      <c r="G11" s="28">
        <v>424613</v>
      </c>
      <c r="H11" s="85">
        <f>188290+231004</f>
        <v>419294</v>
      </c>
    </row>
    <row r="12" spans="1:10" ht="18.75" customHeight="1" x14ac:dyDescent="0.15">
      <c r="A12" s="12"/>
      <c r="B12" s="17"/>
      <c r="C12" s="86" t="s">
        <v>736</v>
      </c>
      <c r="D12" s="28">
        <v>23671686</v>
      </c>
      <c r="E12" s="28">
        <v>23683002</v>
      </c>
      <c r="F12" s="28">
        <v>23700788</v>
      </c>
      <c r="G12" s="28">
        <v>23752753</v>
      </c>
      <c r="H12" s="85">
        <f>19276112+4501707</f>
        <v>23777819</v>
      </c>
    </row>
    <row r="13" spans="1:10" ht="18.75" customHeight="1" x14ac:dyDescent="0.15">
      <c r="A13" s="12"/>
      <c r="B13" s="17"/>
      <c r="C13" s="86" t="s">
        <v>737</v>
      </c>
      <c r="D13" s="28">
        <v>6199098</v>
      </c>
      <c r="E13" s="28">
        <v>6208875</v>
      </c>
      <c r="F13" s="28">
        <v>6214462</v>
      </c>
      <c r="G13" s="28">
        <v>6239511</v>
      </c>
      <c r="H13" s="85">
        <f>2945651+3298035</f>
        <v>6243686</v>
      </c>
    </row>
    <row r="14" spans="1:10" ht="25.5" customHeight="1" x14ac:dyDescent="0.15">
      <c r="A14" s="17"/>
      <c r="B14" s="37"/>
      <c r="C14" s="87" t="s">
        <v>766</v>
      </c>
      <c r="D14" s="88" t="s">
        <v>167</v>
      </c>
      <c r="E14" s="88" t="s">
        <v>167</v>
      </c>
      <c r="F14" s="88" t="s">
        <v>167</v>
      </c>
      <c r="G14" s="88" t="s">
        <v>167</v>
      </c>
      <c r="H14" s="231" t="s">
        <v>167</v>
      </c>
    </row>
    <row r="15" spans="1:10" ht="18.75" customHeight="1" x14ac:dyDescent="0.15">
      <c r="A15" s="12"/>
      <c r="B15" s="381" t="s">
        <v>738</v>
      </c>
      <c r="C15" s="428"/>
      <c r="D15" s="28">
        <v>903896</v>
      </c>
      <c r="E15" s="28">
        <v>884912</v>
      </c>
      <c r="F15" s="28">
        <v>847556</v>
      </c>
      <c r="G15" s="28">
        <v>828744</v>
      </c>
      <c r="H15" s="85">
        <f>701587+104138</f>
        <v>805725</v>
      </c>
    </row>
    <row r="16" spans="1:10" ht="18.75" customHeight="1" x14ac:dyDescent="0.15">
      <c r="A16" s="12"/>
      <c r="B16" s="381" t="s">
        <v>739</v>
      </c>
      <c r="C16" s="428"/>
      <c r="D16" s="28">
        <v>1033660</v>
      </c>
      <c r="E16" s="28">
        <v>1010431</v>
      </c>
      <c r="F16" s="28">
        <v>988397</v>
      </c>
      <c r="G16" s="28">
        <v>965557</v>
      </c>
      <c r="H16" s="85">
        <f>609810+340545</f>
        <v>950355</v>
      </c>
    </row>
    <row r="17" spans="1:10" ht="18.75" customHeight="1" x14ac:dyDescent="0.15">
      <c r="A17" s="12"/>
      <c r="B17" s="425" t="s">
        <v>740</v>
      </c>
      <c r="C17" s="426"/>
      <c r="D17" s="88">
        <v>1267</v>
      </c>
      <c r="E17" s="88">
        <v>1808</v>
      </c>
      <c r="F17" s="88">
        <v>1267</v>
      </c>
      <c r="G17" s="88">
        <v>1167</v>
      </c>
      <c r="H17" s="85">
        <v>1167</v>
      </c>
    </row>
    <row r="18" spans="1:10" ht="18.75" customHeight="1" x14ac:dyDescent="0.15">
      <c r="A18" s="12"/>
      <c r="B18" s="425" t="s">
        <v>578</v>
      </c>
      <c r="C18" s="426"/>
      <c r="D18" s="28">
        <v>2950774</v>
      </c>
      <c r="E18" s="28">
        <v>2955673</v>
      </c>
      <c r="F18" s="28">
        <v>2961788</v>
      </c>
      <c r="G18" s="28">
        <v>2952922</v>
      </c>
      <c r="H18" s="85">
        <f>2880484+65378</f>
        <v>2945862</v>
      </c>
    </row>
    <row r="19" spans="1:10" ht="18.75" customHeight="1" x14ac:dyDescent="0.15">
      <c r="A19" s="12"/>
      <c r="B19" s="425" t="s">
        <v>741</v>
      </c>
      <c r="C19" s="426"/>
      <c r="D19" s="28">
        <v>44677</v>
      </c>
      <c r="E19" s="28">
        <v>48836</v>
      </c>
      <c r="F19" s="28">
        <v>48126</v>
      </c>
      <c r="G19" s="28">
        <v>49947</v>
      </c>
      <c r="H19" s="85">
        <v>49947</v>
      </c>
    </row>
    <row r="20" spans="1:10" ht="18.75" customHeight="1" x14ac:dyDescent="0.15">
      <c r="A20" s="12"/>
      <c r="B20" s="425" t="s">
        <v>742</v>
      </c>
      <c r="C20" s="426"/>
      <c r="D20" s="28">
        <v>1595871</v>
      </c>
      <c r="E20" s="28">
        <v>1593627</v>
      </c>
      <c r="F20" s="28">
        <v>1596156</v>
      </c>
      <c r="G20" s="28">
        <v>1606109</v>
      </c>
      <c r="H20" s="85">
        <v>1617022</v>
      </c>
    </row>
    <row r="21" spans="1:10" ht="18.75" customHeight="1" x14ac:dyDescent="0.15">
      <c r="A21" s="12"/>
      <c r="B21" s="12"/>
      <c r="C21" s="86" t="s">
        <v>743</v>
      </c>
      <c r="D21" s="28">
        <v>491914</v>
      </c>
      <c r="E21" s="28">
        <v>482857</v>
      </c>
      <c r="F21" s="28">
        <v>469106</v>
      </c>
      <c r="G21" s="28">
        <v>476195</v>
      </c>
      <c r="H21" s="85">
        <f>368225+99889</f>
        <v>468114</v>
      </c>
    </row>
    <row r="22" spans="1:10" ht="18.75" customHeight="1" thickBot="1" x14ac:dyDescent="0.2">
      <c r="A22" s="44"/>
      <c r="B22" s="44"/>
      <c r="C22" s="90" t="s">
        <v>744</v>
      </c>
      <c r="D22" s="91">
        <v>1103957</v>
      </c>
      <c r="E22" s="91">
        <v>1110770</v>
      </c>
      <c r="F22" s="91">
        <v>1127050</v>
      </c>
      <c r="G22" s="91">
        <v>1129914</v>
      </c>
      <c r="H22" s="92">
        <v>1148908</v>
      </c>
    </row>
    <row r="23" spans="1:10" ht="13.5" customHeight="1" x14ac:dyDescent="0.15">
      <c r="A23" s="304" t="s">
        <v>745</v>
      </c>
      <c r="B23" s="304"/>
      <c r="C23" s="304"/>
      <c r="D23" s="304"/>
      <c r="E23" s="304"/>
      <c r="F23" s="304"/>
      <c r="G23" s="304"/>
      <c r="H23" s="304"/>
    </row>
    <row r="24" spans="1:10" ht="9" customHeight="1" x14ac:dyDescent="0.15">
      <c r="A24" s="427"/>
      <c r="B24" s="427"/>
      <c r="C24" s="427"/>
      <c r="D24" s="427"/>
      <c r="E24" s="427"/>
      <c r="F24" s="427"/>
      <c r="G24" s="427"/>
      <c r="H24" s="427"/>
    </row>
    <row r="25" spans="1:10" ht="26.25" customHeight="1" x14ac:dyDescent="0.15"/>
    <row r="26" spans="1:10" ht="18.75" customHeight="1" x14ac:dyDescent="0.15">
      <c r="A26" s="431" t="s">
        <v>746</v>
      </c>
      <c r="B26" s="431"/>
      <c r="C26" s="431"/>
      <c r="D26" s="431"/>
      <c r="E26" s="431"/>
      <c r="F26" s="431"/>
      <c r="G26" s="431"/>
      <c r="H26" s="431"/>
      <c r="I26" s="27"/>
      <c r="J26" s="27"/>
    </row>
    <row r="27" spans="1:10" ht="9" customHeight="1" x14ac:dyDescent="0.15">
      <c r="A27" s="11"/>
      <c r="B27" s="11"/>
      <c r="C27" s="11"/>
      <c r="D27" s="11"/>
      <c r="E27" s="11"/>
      <c r="F27" s="11"/>
      <c r="G27" s="11"/>
      <c r="H27" s="11"/>
      <c r="I27" s="27"/>
      <c r="J27" s="27"/>
    </row>
    <row r="28" spans="1:10" ht="13.5" customHeight="1" x14ac:dyDescent="0.15">
      <c r="A28" s="381" t="s">
        <v>747</v>
      </c>
      <c r="B28" s="381"/>
      <c r="C28" s="381"/>
      <c r="D28" s="381"/>
      <c r="E28" s="381"/>
      <c r="F28" s="381"/>
      <c r="G28" s="381"/>
      <c r="H28" s="381"/>
    </row>
    <row r="29" spans="1:10" ht="9" customHeight="1" x14ac:dyDescent="0.15">
      <c r="A29" s="12"/>
      <c r="D29" s="12"/>
      <c r="E29" s="12"/>
      <c r="F29" s="12"/>
      <c r="G29" s="12"/>
      <c r="H29" s="12"/>
    </row>
    <row r="30" spans="1:10" ht="14.25" customHeight="1" thickBot="1" x14ac:dyDescent="0.2">
      <c r="A30" s="12" t="s">
        <v>748</v>
      </c>
      <c r="D30" s="12"/>
      <c r="E30" s="12"/>
      <c r="F30" s="12"/>
      <c r="G30" s="12"/>
      <c r="H30" s="12"/>
    </row>
    <row r="31" spans="1:10" ht="18.75" customHeight="1" x14ac:dyDescent="0.15">
      <c r="A31" s="262" t="s">
        <v>711</v>
      </c>
      <c r="B31" s="262"/>
      <c r="C31" s="263"/>
      <c r="D31" s="83" t="s">
        <v>767</v>
      </c>
      <c r="E31" s="83" t="s">
        <v>768</v>
      </c>
      <c r="F31" s="83" t="s">
        <v>769</v>
      </c>
      <c r="G31" s="83" t="s">
        <v>827</v>
      </c>
      <c r="H31" s="84" t="s">
        <v>832</v>
      </c>
    </row>
    <row r="32" spans="1:10" ht="18.75" customHeight="1" x14ac:dyDescent="0.15">
      <c r="A32" s="429" t="s">
        <v>712</v>
      </c>
      <c r="B32" s="429"/>
      <c r="C32" s="430"/>
      <c r="D32" s="93">
        <v>2640372871</v>
      </c>
      <c r="E32" s="93">
        <v>2637737496</v>
      </c>
      <c r="F32" s="93">
        <v>2636300050</v>
      </c>
      <c r="G32" s="93">
        <v>2674398641</v>
      </c>
      <c r="H32" s="94">
        <v>2673305131</v>
      </c>
    </row>
    <row r="33" spans="1:8" ht="18.75" customHeight="1" x14ac:dyDescent="0.15">
      <c r="A33" s="12"/>
      <c r="B33" s="425" t="s">
        <v>734</v>
      </c>
      <c r="C33" s="426"/>
      <c r="D33" s="93">
        <v>2545665856</v>
      </c>
      <c r="E33" s="93">
        <v>2545232333</v>
      </c>
      <c r="F33" s="93">
        <v>2544079399</v>
      </c>
      <c r="G33" s="93">
        <v>2580804109</v>
      </c>
      <c r="H33" s="94">
        <v>2579153195</v>
      </c>
    </row>
    <row r="34" spans="1:8" ht="18.75" customHeight="1" x14ac:dyDescent="0.15">
      <c r="A34" s="12"/>
      <c r="B34" s="17"/>
      <c r="C34" s="86" t="s">
        <v>735</v>
      </c>
      <c r="D34" s="28">
        <v>68026691</v>
      </c>
      <c r="E34" s="28">
        <v>69396007</v>
      </c>
      <c r="F34" s="28">
        <v>69343649</v>
      </c>
      <c r="G34" s="28">
        <v>65779907</v>
      </c>
      <c r="H34" s="85">
        <f>29538667+34849320</f>
        <v>64387987</v>
      </c>
    </row>
    <row r="35" spans="1:8" ht="18.75" customHeight="1" x14ac:dyDescent="0.15">
      <c r="A35" s="12"/>
      <c r="B35" s="17"/>
      <c r="C35" s="86" t="s">
        <v>736</v>
      </c>
      <c r="D35" s="93">
        <v>1994462930</v>
      </c>
      <c r="E35" s="93">
        <v>1991965340</v>
      </c>
      <c r="F35" s="93">
        <v>1990388551</v>
      </c>
      <c r="G35" s="93">
        <v>1992679830</v>
      </c>
      <c r="H35" s="94">
        <f>1584919722+407235332</f>
        <v>1992155054</v>
      </c>
    </row>
    <row r="36" spans="1:8" ht="18.75" customHeight="1" x14ac:dyDescent="0.15">
      <c r="A36" s="12"/>
      <c r="B36" s="17"/>
      <c r="C36" s="86" t="s">
        <v>737</v>
      </c>
      <c r="D36" s="28">
        <v>483176235</v>
      </c>
      <c r="E36" s="28">
        <v>483870986</v>
      </c>
      <c r="F36" s="28">
        <v>484347199</v>
      </c>
      <c r="G36" s="28">
        <v>522344372</v>
      </c>
      <c r="H36" s="85">
        <f>244064467+278545687</f>
        <v>522610154</v>
      </c>
    </row>
    <row r="37" spans="1:8" ht="25.5" customHeight="1" x14ac:dyDescent="0.15">
      <c r="A37" s="17"/>
      <c r="B37" s="37"/>
      <c r="C37" s="87" t="s">
        <v>766</v>
      </c>
      <c r="D37" s="88" t="s">
        <v>167</v>
      </c>
      <c r="E37" s="88" t="s">
        <v>167</v>
      </c>
      <c r="F37" s="88" t="s">
        <v>167</v>
      </c>
      <c r="G37" s="88" t="s">
        <v>167</v>
      </c>
      <c r="H37" s="231" t="s">
        <v>167</v>
      </c>
    </row>
    <row r="38" spans="1:8" ht="18.75" customHeight="1" x14ac:dyDescent="0.15">
      <c r="A38" s="12"/>
      <c r="B38" s="381" t="s">
        <v>738</v>
      </c>
      <c r="C38" s="428"/>
      <c r="D38" s="28">
        <v>5288255</v>
      </c>
      <c r="E38" s="28">
        <v>4502899</v>
      </c>
      <c r="F38" s="28">
        <v>4354326</v>
      </c>
      <c r="G38" s="28">
        <v>4252668</v>
      </c>
      <c r="H38" s="85">
        <f>106752+3683735</f>
        <v>3790487</v>
      </c>
    </row>
    <row r="39" spans="1:8" ht="18.75" customHeight="1" x14ac:dyDescent="0.15">
      <c r="A39" s="12"/>
      <c r="B39" s="381" t="s">
        <v>739</v>
      </c>
      <c r="C39" s="428"/>
      <c r="D39" s="28">
        <v>14934701</v>
      </c>
      <c r="E39" s="28">
        <v>14180618</v>
      </c>
      <c r="F39" s="28">
        <v>13818964</v>
      </c>
      <c r="G39" s="28">
        <v>13123148</v>
      </c>
      <c r="H39" s="85">
        <f>55773+12306700</f>
        <v>12362473</v>
      </c>
    </row>
    <row r="40" spans="1:8" ht="18.75" customHeight="1" x14ac:dyDescent="0.15">
      <c r="A40" s="12"/>
      <c r="B40" s="425" t="s">
        <v>740</v>
      </c>
      <c r="C40" s="426"/>
      <c r="D40" s="88">
        <v>24842</v>
      </c>
      <c r="E40" s="88">
        <v>27825</v>
      </c>
      <c r="F40" s="88">
        <v>24447</v>
      </c>
      <c r="G40" s="88">
        <v>21510</v>
      </c>
      <c r="H40" s="89">
        <v>21148</v>
      </c>
    </row>
    <row r="41" spans="1:8" ht="18.75" customHeight="1" x14ac:dyDescent="0.15">
      <c r="A41" s="12"/>
      <c r="B41" s="425" t="s">
        <v>578</v>
      </c>
      <c r="C41" s="426"/>
      <c r="D41" s="28">
        <v>521828</v>
      </c>
      <c r="E41" s="28">
        <v>520923</v>
      </c>
      <c r="F41" s="28">
        <v>523153</v>
      </c>
      <c r="G41" s="28">
        <v>511125</v>
      </c>
      <c r="H41" s="85">
        <f>35153+462719</f>
        <v>497872</v>
      </c>
    </row>
    <row r="42" spans="1:8" ht="18.75" customHeight="1" x14ac:dyDescent="0.15">
      <c r="A42" s="12"/>
      <c r="B42" s="425" t="s">
        <v>741</v>
      </c>
      <c r="C42" s="426"/>
      <c r="D42" s="28">
        <v>4046</v>
      </c>
      <c r="E42" s="28">
        <v>4465</v>
      </c>
      <c r="F42" s="28">
        <v>4437</v>
      </c>
      <c r="G42" s="28">
        <v>4599</v>
      </c>
      <c r="H42" s="85">
        <v>4599</v>
      </c>
    </row>
    <row r="43" spans="1:8" ht="18.75" customHeight="1" x14ac:dyDescent="0.15">
      <c r="A43" s="12"/>
      <c r="B43" s="425" t="s">
        <v>742</v>
      </c>
      <c r="C43" s="426"/>
      <c r="D43" s="28">
        <v>73933343</v>
      </c>
      <c r="E43" s="28">
        <v>73268433</v>
      </c>
      <c r="F43" s="28">
        <v>73495324</v>
      </c>
      <c r="G43" s="28">
        <v>75681482</v>
      </c>
      <c r="H43" s="85">
        <v>77475357</v>
      </c>
    </row>
    <row r="44" spans="1:8" ht="18.75" customHeight="1" x14ac:dyDescent="0.15">
      <c r="A44" s="12"/>
      <c r="B44" s="12"/>
      <c r="C44" s="86" t="s">
        <v>749</v>
      </c>
      <c r="D44" s="28">
        <v>20108678</v>
      </c>
      <c r="E44" s="28">
        <v>18770459</v>
      </c>
      <c r="F44" s="28">
        <v>18468288</v>
      </c>
      <c r="G44" s="28">
        <v>19301269</v>
      </c>
      <c r="H44" s="85">
        <f>10815496+8149258</f>
        <v>18964754</v>
      </c>
    </row>
    <row r="45" spans="1:8" ht="18.75" customHeight="1" thickBot="1" x14ac:dyDescent="0.2">
      <c r="A45" s="44"/>
      <c r="B45" s="44"/>
      <c r="C45" s="90" t="s">
        <v>750</v>
      </c>
      <c r="D45" s="91">
        <v>53824665</v>
      </c>
      <c r="E45" s="91">
        <v>54497974</v>
      </c>
      <c r="F45" s="91">
        <v>55027036</v>
      </c>
      <c r="G45" s="91">
        <v>56380213</v>
      </c>
      <c r="H45" s="92">
        <v>58510603</v>
      </c>
    </row>
    <row r="46" spans="1:8" ht="15" customHeight="1" x14ac:dyDescent="0.15">
      <c r="A46" s="304" t="s">
        <v>745</v>
      </c>
      <c r="B46" s="304"/>
      <c r="C46" s="304"/>
      <c r="D46" s="304"/>
      <c r="E46" s="304"/>
      <c r="F46" s="304"/>
      <c r="G46" s="304"/>
      <c r="H46" s="304"/>
    </row>
    <row r="47" spans="1:8" ht="13.5" x14ac:dyDescent="0.15">
      <c r="A47" s="427"/>
      <c r="B47" s="427"/>
      <c r="C47" s="427"/>
      <c r="D47" s="427"/>
      <c r="E47" s="427"/>
      <c r="F47" s="427"/>
      <c r="G47" s="427"/>
      <c r="H47" s="427"/>
    </row>
  </sheetData>
  <mergeCells count="27">
    <mergeCell ref="B10:C10"/>
    <mergeCell ref="A1:H1"/>
    <mergeCell ref="A3:H3"/>
    <mergeCell ref="A5:H5"/>
    <mergeCell ref="A8:C8"/>
    <mergeCell ref="A9:C9"/>
    <mergeCell ref="A32:C32"/>
    <mergeCell ref="B15:C15"/>
    <mergeCell ref="B16:C16"/>
    <mergeCell ref="B17:C17"/>
    <mergeCell ref="B18:C18"/>
    <mergeCell ref="B19:C19"/>
    <mergeCell ref="B20:C20"/>
    <mergeCell ref="A23:H23"/>
    <mergeCell ref="A24:H24"/>
    <mergeCell ref="A26:H26"/>
    <mergeCell ref="A28:H28"/>
    <mergeCell ref="A31:C31"/>
    <mergeCell ref="B43:C43"/>
    <mergeCell ref="A46:H46"/>
    <mergeCell ref="A47:H47"/>
    <mergeCell ref="B33:C33"/>
    <mergeCell ref="B38:C38"/>
    <mergeCell ref="B39:C39"/>
    <mergeCell ref="B40:C40"/>
    <mergeCell ref="B41:C41"/>
    <mergeCell ref="B42:C42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firstPageNumber="7" orientation="portrait" r:id="rId1"/>
  <headerFooter scaleWithDoc="0"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11.25" style="12" customWidth="1"/>
    <col min="2" max="2" width="6.25" style="12" customWidth="1"/>
    <col min="3" max="6" width="8.125" style="12" customWidth="1"/>
    <col min="7" max="7" width="6" style="12" customWidth="1"/>
    <col min="8" max="11" width="8.125" style="12" customWidth="1"/>
    <col min="12" max="12" width="2.875" style="12" customWidth="1"/>
    <col min="13" max="13" width="9.125" style="12" bestFit="1" customWidth="1"/>
    <col min="14" max="16384" width="9" style="12"/>
  </cols>
  <sheetData>
    <row r="1" spans="1:12" s="35" customFormat="1" ht="18.75" x14ac:dyDescent="0.15">
      <c r="A1" s="260" t="s">
        <v>764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7"/>
    </row>
    <row r="2" spans="1:12" ht="9" customHeight="1" x14ac:dyDescent="0.15"/>
    <row r="3" spans="1:12" ht="14.25" customHeight="1" thickBot="1" x14ac:dyDescent="0.2">
      <c r="A3" s="12" t="s">
        <v>6</v>
      </c>
      <c r="J3" s="310" t="s">
        <v>7</v>
      </c>
      <c r="K3" s="310"/>
    </row>
    <row r="4" spans="1:12" ht="15.75" customHeight="1" x14ac:dyDescent="0.15">
      <c r="A4" s="95"/>
      <c r="B4" s="432" t="s">
        <v>828</v>
      </c>
      <c r="C4" s="433"/>
      <c r="D4" s="433"/>
      <c r="E4" s="433"/>
      <c r="F4" s="433"/>
      <c r="G4" s="432" t="s">
        <v>833</v>
      </c>
      <c r="H4" s="433"/>
      <c r="I4" s="433"/>
      <c r="J4" s="433"/>
      <c r="K4" s="433"/>
    </row>
    <row r="5" spans="1:12" ht="15.75" customHeight="1" x14ac:dyDescent="0.15">
      <c r="A5" s="86" t="s">
        <v>0</v>
      </c>
      <c r="B5" s="96" t="s">
        <v>1</v>
      </c>
      <c r="C5" s="96" t="s">
        <v>616</v>
      </c>
      <c r="D5" s="96" t="s">
        <v>3</v>
      </c>
      <c r="E5" s="96" t="s">
        <v>4</v>
      </c>
      <c r="F5" s="97" t="s">
        <v>5</v>
      </c>
      <c r="G5" s="96" t="s">
        <v>1</v>
      </c>
      <c r="H5" s="96" t="s">
        <v>616</v>
      </c>
      <c r="I5" s="96" t="s">
        <v>3</v>
      </c>
      <c r="J5" s="96" t="s">
        <v>4</v>
      </c>
      <c r="K5" s="97" t="s">
        <v>5</v>
      </c>
    </row>
    <row r="6" spans="1:12" ht="15.75" customHeight="1" x14ac:dyDescent="0.15">
      <c r="A6" s="98"/>
      <c r="B6" s="99" t="s">
        <v>2</v>
      </c>
      <c r="C6" s="99" t="s">
        <v>617</v>
      </c>
      <c r="D6" s="99" t="s">
        <v>617</v>
      </c>
      <c r="E6" s="99" t="s">
        <v>617</v>
      </c>
      <c r="F6" s="100" t="s">
        <v>650</v>
      </c>
      <c r="G6" s="99" t="s">
        <v>2</v>
      </c>
      <c r="H6" s="99" t="s">
        <v>617</v>
      </c>
      <c r="I6" s="99" t="s">
        <v>617</v>
      </c>
      <c r="J6" s="99" t="s">
        <v>617</v>
      </c>
      <c r="K6" s="100" t="s">
        <v>650</v>
      </c>
    </row>
    <row r="7" spans="1:12" ht="16.5" customHeight="1" x14ac:dyDescent="0.15">
      <c r="A7" s="101" t="s">
        <v>8</v>
      </c>
      <c r="B7" s="102">
        <v>223</v>
      </c>
      <c r="C7" s="103">
        <v>247000</v>
      </c>
      <c r="D7" s="103">
        <v>1050000</v>
      </c>
      <c r="E7" s="103">
        <v>102000</v>
      </c>
      <c r="F7" s="104">
        <v>-0.1</v>
      </c>
      <c r="G7" s="102">
        <v>223</v>
      </c>
      <c r="H7" s="103">
        <v>249300</v>
      </c>
      <c r="I7" s="103">
        <v>1080000</v>
      </c>
      <c r="J7" s="103">
        <v>99000</v>
      </c>
      <c r="K7" s="104">
        <v>0.6</v>
      </c>
    </row>
    <row r="8" spans="1:12" ht="16.5" customHeight="1" x14ac:dyDescent="0.15">
      <c r="A8" s="86" t="s">
        <v>9</v>
      </c>
      <c r="B8" s="103">
        <v>132</v>
      </c>
      <c r="C8" s="103">
        <v>134700</v>
      </c>
      <c r="D8" s="103">
        <v>321000</v>
      </c>
      <c r="E8" s="103">
        <v>42700</v>
      </c>
      <c r="F8" s="105">
        <v>-0.3</v>
      </c>
      <c r="G8" s="103">
        <v>132</v>
      </c>
      <c r="H8" s="103">
        <v>136500</v>
      </c>
      <c r="I8" s="103">
        <v>325000</v>
      </c>
      <c r="J8" s="103">
        <v>42500</v>
      </c>
      <c r="K8" s="105">
        <v>1.2</v>
      </c>
    </row>
    <row r="9" spans="1:12" ht="16.5" customHeight="1" x14ac:dyDescent="0.15">
      <c r="A9" s="86" t="s">
        <v>10</v>
      </c>
      <c r="B9" s="103">
        <v>42</v>
      </c>
      <c r="C9" s="103">
        <v>88200</v>
      </c>
      <c r="D9" s="103">
        <v>134000</v>
      </c>
      <c r="E9" s="103">
        <v>32100</v>
      </c>
      <c r="F9" s="105">
        <v>-0.9</v>
      </c>
      <c r="G9" s="103">
        <v>42</v>
      </c>
      <c r="H9" s="103">
        <v>88100</v>
      </c>
      <c r="I9" s="103">
        <v>134000</v>
      </c>
      <c r="J9" s="103">
        <v>31500</v>
      </c>
      <c r="K9" s="105">
        <v>-0.4</v>
      </c>
    </row>
    <row r="10" spans="1:12" ht="16.5" customHeight="1" x14ac:dyDescent="0.15">
      <c r="A10" s="86" t="s">
        <v>11</v>
      </c>
      <c r="B10" s="103">
        <v>55</v>
      </c>
      <c r="C10" s="103">
        <v>210000</v>
      </c>
      <c r="D10" s="103">
        <v>354000</v>
      </c>
      <c r="E10" s="103">
        <v>149000</v>
      </c>
      <c r="F10" s="105">
        <v>0</v>
      </c>
      <c r="G10" s="103">
        <v>55</v>
      </c>
      <c r="H10" s="103">
        <v>211300</v>
      </c>
      <c r="I10" s="103">
        <v>365000</v>
      </c>
      <c r="J10" s="103">
        <v>149000</v>
      </c>
      <c r="K10" s="105">
        <v>0.5</v>
      </c>
    </row>
    <row r="11" spans="1:12" ht="16.5" customHeight="1" x14ac:dyDescent="0.15">
      <c r="A11" s="86" t="s">
        <v>12</v>
      </c>
      <c r="B11" s="103">
        <v>20</v>
      </c>
      <c r="C11" s="103">
        <v>189400</v>
      </c>
      <c r="D11" s="103">
        <v>330000</v>
      </c>
      <c r="E11" s="103">
        <v>43200</v>
      </c>
      <c r="F11" s="105">
        <v>0.1</v>
      </c>
      <c r="G11" s="103">
        <v>20</v>
      </c>
      <c r="H11" s="103">
        <v>190800</v>
      </c>
      <c r="I11" s="103">
        <v>340000</v>
      </c>
      <c r="J11" s="103">
        <v>42000</v>
      </c>
      <c r="K11" s="105">
        <v>0.4</v>
      </c>
    </row>
    <row r="12" spans="1:12" ht="16.5" customHeight="1" x14ac:dyDescent="0.15">
      <c r="A12" s="86"/>
      <c r="B12" s="103"/>
      <c r="C12" s="103"/>
      <c r="D12" s="103"/>
      <c r="E12" s="103"/>
      <c r="F12" s="106"/>
      <c r="G12" s="103"/>
      <c r="H12" s="103"/>
      <c r="I12" s="103"/>
      <c r="J12" s="103"/>
      <c r="K12" s="106"/>
    </row>
    <row r="13" spans="1:12" ht="16.5" customHeight="1" x14ac:dyDescent="0.15">
      <c r="A13" s="86" t="s">
        <v>13</v>
      </c>
      <c r="B13" s="103">
        <v>56</v>
      </c>
      <c r="C13" s="103">
        <v>209700</v>
      </c>
      <c r="D13" s="103">
        <v>305000</v>
      </c>
      <c r="E13" s="103">
        <v>139000</v>
      </c>
      <c r="F13" s="105">
        <v>-0.2</v>
      </c>
      <c r="G13" s="103">
        <v>56</v>
      </c>
      <c r="H13" s="103">
        <v>210800</v>
      </c>
      <c r="I13" s="103">
        <v>316000</v>
      </c>
      <c r="J13" s="103">
        <v>139000</v>
      </c>
      <c r="K13" s="105">
        <v>0.4</v>
      </c>
    </row>
    <row r="14" spans="1:12" ht="16.5" customHeight="1" x14ac:dyDescent="0.15">
      <c r="A14" s="86" t="s">
        <v>14</v>
      </c>
      <c r="B14" s="103">
        <v>12</v>
      </c>
      <c r="C14" s="103">
        <v>105000</v>
      </c>
      <c r="D14" s="103">
        <v>128000</v>
      </c>
      <c r="E14" s="103">
        <v>93200</v>
      </c>
      <c r="F14" s="105">
        <v>-0.8</v>
      </c>
      <c r="G14" s="103">
        <v>12</v>
      </c>
      <c r="H14" s="103">
        <v>104600</v>
      </c>
      <c r="I14" s="103">
        <v>129000</v>
      </c>
      <c r="J14" s="103">
        <v>93200</v>
      </c>
      <c r="K14" s="105">
        <v>-0.4</v>
      </c>
    </row>
    <row r="15" spans="1:12" ht="16.5" customHeight="1" x14ac:dyDescent="0.15">
      <c r="A15" s="86" t="s">
        <v>15</v>
      </c>
      <c r="B15" s="103">
        <v>44</v>
      </c>
      <c r="C15" s="103">
        <v>152300</v>
      </c>
      <c r="D15" s="103">
        <v>259000</v>
      </c>
      <c r="E15" s="103">
        <v>59100</v>
      </c>
      <c r="F15" s="105">
        <v>-0.2</v>
      </c>
      <c r="G15" s="103">
        <v>44</v>
      </c>
      <c r="H15" s="103">
        <v>152900</v>
      </c>
      <c r="I15" s="103">
        <v>265000</v>
      </c>
      <c r="J15" s="103">
        <v>58400</v>
      </c>
      <c r="K15" s="105">
        <v>0.2</v>
      </c>
    </row>
    <row r="16" spans="1:12" ht="16.5" customHeight="1" x14ac:dyDescent="0.15">
      <c r="A16" s="86" t="s">
        <v>16</v>
      </c>
      <c r="B16" s="103">
        <v>23</v>
      </c>
      <c r="C16" s="103">
        <v>60400</v>
      </c>
      <c r="D16" s="103">
        <v>89700</v>
      </c>
      <c r="E16" s="103">
        <v>20900</v>
      </c>
      <c r="F16" s="105">
        <v>-0.2</v>
      </c>
      <c r="G16" s="103">
        <v>23</v>
      </c>
      <c r="H16" s="103">
        <v>60300</v>
      </c>
      <c r="I16" s="103">
        <v>89700</v>
      </c>
      <c r="J16" s="103">
        <v>20700</v>
      </c>
      <c r="K16" s="105">
        <v>-0.2</v>
      </c>
    </row>
    <row r="17" spans="1:11" ht="16.5" customHeight="1" x14ac:dyDescent="0.15">
      <c r="A17" s="86" t="s">
        <v>17</v>
      </c>
      <c r="B17" s="103">
        <v>18</v>
      </c>
      <c r="C17" s="103">
        <v>160100</v>
      </c>
      <c r="D17" s="103">
        <v>234000</v>
      </c>
      <c r="E17" s="103">
        <v>123000</v>
      </c>
      <c r="F17" s="105">
        <v>-0.6</v>
      </c>
      <c r="G17" s="103">
        <v>18</v>
      </c>
      <c r="H17" s="103">
        <v>159800</v>
      </c>
      <c r="I17" s="103">
        <v>235000</v>
      </c>
      <c r="J17" s="103">
        <v>122000</v>
      </c>
      <c r="K17" s="105">
        <v>-0.3</v>
      </c>
    </row>
    <row r="18" spans="1:11" ht="16.5" customHeight="1" x14ac:dyDescent="0.15">
      <c r="A18" s="86"/>
      <c r="B18" s="103"/>
      <c r="C18" s="103"/>
      <c r="D18" s="103"/>
      <c r="E18" s="103"/>
      <c r="F18" s="106"/>
      <c r="G18" s="103"/>
      <c r="H18" s="103"/>
      <c r="I18" s="103"/>
      <c r="J18" s="103"/>
      <c r="K18" s="106"/>
    </row>
    <row r="19" spans="1:11" ht="16.5" customHeight="1" x14ac:dyDescent="0.15">
      <c r="A19" s="86" t="s">
        <v>18</v>
      </c>
      <c r="B19" s="103">
        <v>56</v>
      </c>
      <c r="C19" s="103">
        <v>126000</v>
      </c>
      <c r="D19" s="103">
        <v>277000</v>
      </c>
      <c r="E19" s="103">
        <v>20300</v>
      </c>
      <c r="F19" s="105">
        <v>-0.3</v>
      </c>
      <c r="G19" s="103">
        <v>56</v>
      </c>
      <c r="H19" s="103">
        <v>126400</v>
      </c>
      <c r="I19" s="103">
        <v>284000</v>
      </c>
      <c r="J19" s="103">
        <v>20100</v>
      </c>
      <c r="K19" s="105">
        <v>0.2</v>
      </c>
    </row>
    <row r="20" spans="1:11" ht="16.5" customHeight="1" x14ac:dyDescent="0.15">
      <c r="A20" s="86" t="s">
        <v>19</v>
      </c>
      <c r="B20" s="103">
        <v>34</v>
      </c>
      <c r="C20" s="103">
        <v>171700</v>
      </c>
      <c r="D20" s="103">
        <v>320000</v>
      </c>
      <c r="E20" s="103">
        <v>31800</v>
      </c>
      <c r="F20" s="105">
        <v>0.1</v>
      </c>
      <c r="G20" s="103">
        <v>34</v>
      </c>
      <c r="H20" s="103">
        <v>172900</v>
      </c>
      <c r="I20" s="103">
        <v>330000</v>
      </c>
      <c r="J20" s="103">
        <v>31500</v>
      </c>
      <c r="K20" s="105">
        <v>0.3</v>
      </c>
    </row>
    <row r="21" spans="1:11" ht="16.5" customHeight="1" x14ac:dyDescent="0.15">
      <c r="A21" s="86" t="s">
        <v>20</v>
      </c>
      <c r="B21" s="103">
        <v>36</v>
      </c>
      <c r="C21" s="103">
        <v>127800</v>
      </c>
      <c r="D21" s="103">
        <v>218000</v>
      </c>
      <c r="E21" s="103">
        <v>47000</v>
      </c>
      <c r="F21" s="105">
        <v>-0.4</v>
      </c>
      <c r="G21" s="103">
        <v>36</v>
      </c>
      <c r="H21" s="103">
        <v>127800</v>
      </c>
      <c r="I21" s="103">
        <v>219000</v>
      </c>
      <c r="J21" s="103">
        <v>45500</v>
      </c>
      <c r="K21" s="105">
        <v>-0.2</v>
      </c>
    </row>
    <row r="22" spans="1:11" ht="16.5" customHeight="1" x14ac:dyDescent="0.15">
      <c r="A22" s="86" t="s">
        <v>21</v>
      </c>
      <c r="B22" s="103">
        <v>22</v>
      </c>
      <c r="C22" s="103">
        <v>60700</v>
      </c>
      <c r="D22" s="103">
        <v>98000</v>
      </c>
      <c r="E22" s="103">
        <v>22400</v>
      </c>
      <c r="F22" s="105">
        <v>-0.3</v>
      </c>
      <c r="G22" s="103">
        <v>22</v>
      </c>
      <c r="H22" s="103">
        <v>60800</v>
      </c>
      <c r="I22" s="103">
        <v>100000</v>
      </c>
      <c r="J22" s="103">
        <v>22000</v>
      </c>
      <c r="K22" s="105">
        <v>-0.1</v>
      </c>
    </row>
    <row r="23" spans="1:11" ht="16.5" customHeight="1" x14ac:dyDescent="0.15">
      <c r="A23" s="86" t="s">
        <v>22</v>
      </c>
      <c r="B23" s="103">
        <v>27</v>
      </c>
      <c r="C23" s="103">
        <v>79200</v>
      </c>
      <c r="D23" s="103">
        <v>138000</v>
      </c>
      <c r="E23" s="103">
        <v>21900</v>
      </c>
      <c r="F23" s="105">
        <v>-0.9</v>
      </c>
      <c r="G23" s="103">
        <v>27</v>
      </c>
      <c r="H23" s="103">
        <v>78900</v>
      </c>
      <c r="I23" s="103">
        <v>139000</v>
      </c>
      <c r="J23" s="103">
        <v>21500</v>
      </c>
      <c r="K23" s="105">
        <v>-0.5</v>
      </c>
    </row>
    <row r="24" spans="1:11" ht="16.5" customHeight="1" x14ac:dyDescent="0.15">
      <c r="A24" s="86"/>
      <c r="B24" s="103"/>
      <c r="C24" s="103"/>
      <c r="D24" s="103"/>
      <c r="E24" s="103"/>
      <c r="F24" s="106"/>
      <c r="G24" s="103"/>
      <c r="H24" s="103"/>
      <c r="I24" s="103"/>
      <c r="J24" s="103"/>
      <c r="K24" s="106"/>
    </row>
    <row r="25" spans="1:11" ht="16.5" customHeight="1" x14ac:dyDescent="0.15">
      <c r="A25" s="86" t="s">
        <v>23</v>
      </c>
      <c r="B25" s="103">
        <v>28</v>
      </c>
      <c r="C25" s="103">
        <v>123000</v>
      </c>
      <c r="D25" s="103">
        <v>177000</v>
      </c>
      <c r="E25" s="103">
        <v>99300</v>
      </c>
      <c r="F25" s="105">
        <v>-0.9</v>
      </c>
      <c r="G25" s="103">
        <v>28</v>
      </c>
      <c r="H25" s="103">
        <v>122700</v>
      </c>
      <c r="I25" s="103">
        <v>178000</v>
      </c>
      <c r="J25" s="103">
        <v>98600</v>
      </c>
      <c r="K25" s="105">
        <v>-0.3</v>
      </c>
    </row>
    <row r="26" spans="1:11" ht="16.5" customHeight="1" x14ac:dyDescent="0.15">
      <c r="A26" s="86" t="s">
        <v>24</v>
      </c>
      <c r="B26" s="103">
        <v>27</v>
      </c>
      <c r="C26" s="103">
        <v>62200</v>
      </c>
      <c r="D26" s="103">
        <v>109000</v>
      </c>
      <c r="E26" s="103">
        <v>20200</v>
      </c>
      <c r="F26" s="105">
        <v>-1.3</v>
      </c>
      <c r="G26" s="103">
        <v>27</v>
      </c>
      <c r="H26" s="103">
        <v>61700</v>
      </c>
      <c r="I26" s="103">
        <v>108000</v>
      </c>
      <c r="J26" s="103">
        <v>19800</v>
      </c>
      <c r="K26" s="105">
        <v>-1</v>
      </c>
    </row>
    <row r="27" spans="1:11" ht="16.5" customHeight="1" x14ac:dyDescent="0.15">
      <c r="A27" s="86" t="s">
        <v>25</v>
      </c>
      <c r="B27" s="103">
        <v>18</v>
      </c>
      <c r="C27" s="103">
        <v>113500</v>
      </c>
      <c r="D27" s="103">
        <v>171000</v>
      </c>
      <c r="E27" s="103">
        <v>82500</v>
      </c>
      <c r="F27" s="105">
        <v>-1.5</v>
      </c>
      <c r="G27" s="103">
        <v>18</v>
      </c>
      <c r="H27" s="103">
        <v>113500</v>
      </c>
      <c r="I27" s="103">
        <v>179000</v>
      </c>
      <c r="J27" s="103">
        <v>81500</v>
      </c>
      <c r="K27" s="105">
        <v>-0.2</v>
      </c>
    </row>
    <row r="28" spans="1:11" ht="16.5" customHeight="1" x14ac:dyDescent="0.15">
      <c r="A28" s="86" t="s">
        <v>26</v>
      </c>
      <c r="B28" s="103">
        <v>17</v>
      </c>
      <c r="C28" s="103">
        <v>128400</v>
      </c>
      <c r="D28" s="103">
        <v>167000</v>
      </c>
      <c r="E28" s="103">
        <v>80000</v>
      </c>
      <c r="F28" s="105">
        <v>-0.7</v>
      </c>
      <c r="G28" s="103">
        <v>17</v>
      </c>
      <c r="H28" s="103">
        <v>128500</v>
      </c>
      <c r="I28" s="103">
        <v>171000</v>
      </c>
      <c r="J28" s="103">
        <v>77500</v>
      </c>
      <c r="K28" s="105">
        <v>-0.1</v>
      </c>
    </row>
    <row r="29" spans="1:11" ht="16.5" customHeight="1" x14ac:dyDescent="0.15">
      <c r="A29" s="86" t="s">
        <v>27</v>
      </c>
      <c r="B29" s="103">
        <v>33</v>
      </c>
      <c r="C29" s="103">
        <v>77800</v>
      </c>
      <c r="D29" s="103">
        <v>100000</v>
      </c>
      <c r="E29" s="103">
        <v>21600</v>
      </c>
      <c r="F29" s="105">
        <v>-0.6</v>
      </c>
      <c r="G29" s="103">
        <v>33</v>
      </c>
      <c r="H29" s="103">
        <v>77600</v>
      </c>
      <c r="I29" s="103">
        <v>101000</v>
      </c>
      <c r="J29" s="103">
        <v>21200</v>
      </c>
      <c r="K29" s="105">
        <v>-0.3</v>
      </c>
    </row>
    <row r="30" spans="1:11" ht="16.5" customHeight="1" x14ac:dyDescent="0.15">
      <c r="A30" s="86"/>
      <c r="B30" s="103"/>
      <c r="C30" s="103"/>
      <c r="D30" s="103"/>
      <c r="E30" s="103"/>
      <c r="F30" s="106"/>
      <c r="G30" s="103"/>
      <c r="H30" s="103"/>
      <c r="I30" s="103"/>
      <c r="J30" s="103"/>
      <c r="K30" s="106"/>
    </row>
    <row r="31" spans="1:11" ht="16.5" customHeight="1" x14ac:dyDescent="0.15">
      <c r="A31" s="86" t="s">
        <v>28</v>
      </c>
      <c r="B31" s="103">
        <v>27</v>
      </c>
      <c r="C31" s="103">
        <v>179700</v>
      </c>
      <c r="D31" s="103">
        <v>249000</v>
      </c>
      <c r="E31" s="103">
        <v>53000</v>
      </c>
      <c r="F31" s="105">
        <v>0.5</v>
      </c>
      <c r="G31" s="103">
        <v>27</v>
      </c>
      <c r="H31" s="103">
        <v>181700</v>
      </c>
      <c r="I31" s="103">
        <v>255000</v>
      </c>
      <c r="J31" s="103">
        <v>52000</v>
      </c>
      <c r="K31" s="105">
        <v>0.9</v>
      </c>
    </row>
    <row r="32" spans="1:11" ht="16.5" customHeight="1" x14ac:dyDescent="0.15">
      <c r="A32" s="86" t="s">
        <v>29</v>
      </c>
      <c r="B32" s="103">
        <v>17</v>
      </c>
      <c r="C32" s="103">
        <v>97000</v>
      </c>
      <c r="D32" s="103">
        <v>145000</v>
      </c>
      <c r="E32" s="103">
        <v>31200</v>
      </c>
      <c r="F32" s="105">
        <v>-0.7</v>
      </c>
      <c r="G32" s="103">
        <v>17</v>
      </c>
      <c r="H32" s="103">
        <v>96500</v>
      </c>
      <c r="I32" s="103">
        <v>145000</v>
      </c>
      <c r="J32" s="103">
        <v>30600</v>
      </c>
      <c r="K32" s="105">
        <v>-0.6</v>
      </c>
    </row>
    <row r="33" spans="1:11" ht="16.5" customHeight="1" x14ac:dyDescent="0.15">
      <c r="A33" s="86" t="s">
        <v>30</v>
      </c>
      <c r="B33" s="103">
        <v>21</v>
      </c>
      <c r="C33" s="103">
        <v>88600</v>
      </c>
      <c r="D33" s="103">
        <v>162000</v>
      </c>
      <c r="E33" s="103">
        <v>37800</v>
      </c>
      <c r="F33" s="105">
        <v>-1.6</v>
      </c>
      <c r="G33" s="103">
        <v>21</v>
      </c>
      <c r="H33" s="103">
        <v>87800</v>
      </c>
      <c r="I33" s="103">
        <v>162000</v>
      </c>
      <c r="J33" s="103">
        <v>37000</v>
      </c>
      <c r="K33" s="105">
        <v>-1</v>
      </c>
    </row>
    <row r="34" spans="1:11" ht="16.5" customHeight="1" x14ac:dyDescent="0.15">
      <c r="A34" s="86" t="s">
        <v>31</v>
      </c>
      <c r="B34" s="103">
        <v>18</v>
      </c>
      <c r="C34" s="103">
        <v>123600</v>
      </c>
      <c r="D34" s="103">
        <v>145000</v>
      </c>
      <c r="E34" s="103">
        <v>95500</v>
      </c>
      <c r="F34" s="105">
        <v>-0.8</v>
      </c>
      <c r="G34" s="103">
        <v>18</v>
      </c>
      <c r="H34" s="103">
        <v>122900</v>
      </c>
      <c r="I34" s="103">
        <v>145000</v>
      </c>
      <c r="J34" s="103">
        <v>95000</v>
      </c>
      <c r="K34" s="105">
        <v>-0.6</v>
      </c>
    </row>
    <row r="35" spans="1:11" ht="16.5" customHeight="1" x14ac:dyDescent="0.15">
      <c r="A35" s="86" t="s">
        <v>32</v>
      </c>
      <c r="B35" s="103">
        <v>14</v>
      </c>
      <c r="C35" s="103">
        <v>161900</v>
      </c>
      <c r="D35" s="103">
        <v>201000</v>
      </c>
      <c r="E35" s="103">
        <v>124000</v>
      </c>
      <c r="F35" s="105">
        <v>-0.4</v>
      </c>
      <c r="G35" s="103">
        <v>14</v>
      </c>
      <c r="H35" s="103">
        <v>162100</v>
      </c>
      <c r="I35" s="103">
        <v>203000</v>
      </c>
      <c r="J35" s="103">
        <v>123000</v>
      </c>
      <c r="K35" s="105">
        <v>0</v>
      </c>
    </row>
    <row r="36" spans="1:11" ht="16.5" customHeight="1" x14ac:dyDescent="0.15">
      <c r="A36" s="86"/>
      <c r="B36" s="103"/>
      <c r="C36" s="103"/>
      <c r="D36" s="103"/>
      <c r="E36" s="103"/>
      <c r="F36" s="106"/>
      <c r="G36" s="103"/>
      <c r="H36" s="103"/>
      <c r="I36" s="103"/>
      <c r="J36" s="103"/>
      <c r="K36" s="106"/>
    </row>
    <row r="37" spans="1:11" ht="16.5" customHeight="1" x14ac:dyDescent="0.15">
      <c r="A37" s="86" t="s">
        <v>33</v>
      </c>
      <c r="B37" s="103">
        <v>11</v>
      </c>
      <c r="C37" s="103">
        <v>125600</v>
      </c>
      <c r="D37" s="103">
        <v>165000</v>
      </c>
      <c r="E37" s="103">
        <v>106000</v>
      </c>
      <c r="F37" s="106">
        <v>-0.4</v>
      </c>
      <c r="G37" s="103">
        <v>11</v>
      </c>
      <c r="H37" s="103">
        <v>126300</v>
      </c>
      <c r="I37" s="103">
        <v>167000</v>
      </c>
      <c r="J37" s="103">
        <v>106000</v>
      </c>
      <c r="K37" s="106">
        <v>0.5</v>
      </c>
    </row>
    <row r="38" spans="1:11" ht="16.5" customHeight="1" x14ac:dyDescent="0.15">
      <c r="A38" s="86" t="s">
        <v>34</v>
      </c>
      <c r="B38" s="103">
        <v>13</v>
      </c>
      <c r="C38" s="103">
        <v>126200</v>
      </c>
      <c r="D38" s="103">
        <v>209000</v>
      </c>
      <c r="E38" s="103">
        <v>89000</v>
      </c>
      <c r="F38" s="106">
        <v>-0.7</v>
      </c>
      <c r="G38" s="103">
        <v>13</v>
      </c>
      <c r="H38" s="103">
        <v>125700</v>
      </c>
      <c r="I38" s="103">
        <v>210000</v>
      </c>
      <c r="J38" s="103">
        <v>88200</v>
      </c>
      <c r="K38" s="106">
        <v>-0.5</v>
      </c>
    </row>
    <row r="39" spans="1:11" ht="16.5" customHeight="1" x14ac:dyDescent="0.15">
      <c r="A39" s="107" t="s">
        <v>81</v>
      </c>
      <c r="B39" s="85">
        <v>56</v>
      </c>
      <c r="C39" s="85">
        <v>146000</v>
      </c>
      <c r="D39" s="85">
        <v>297000</v>
      </c>
      <c r="E39" s="85">
        <v>53500</v>
      </c>
      <c r="F39" s="108">
        <v>-0.5</v>
      </c>
      <c r="G39" s="85">
        <v>56</v>
      </c>
      <c r="H39" s="85">
        <v>145900</v>
      </c>
      <c r="I39" s="85">
        <v>310000</v>
      </c>
      <c r="J39" s="85">
        <v>52800</v>
      </c>
      <c r="K39" s="108">
        <v>-0.3</v>
      </c>
    </row>
    <row r="40" spans="1:11" ht="16.5" customHeight="1" x14ac:dyDescent="0.15">
      <c r="A40" s="86" t="s">
        <v>35</v>
      </c>
      <c r="B40" s="103">
        <v>20</v>
      </c>
      <c r="C40" s="103">
        <v>43800</v>
      </c>
      <c r="D40" s="103">
        <v>56100</v>
      </c>
      <c r="E40" s="103">
        <v>15200</v>
      </c>
      <c r="F40" s="106">
        <v>-0.7</v>
      </c>
      <c r="G40" s="103">
        <v>20</v>
      </c>
      <c r="H40" s="103">
        <v>43600</v>
      </c>
      <c r="I40" s="103">
        <v>56100</v>
      </c>
      <c r="J40" s="103">
        <v>15100</v>
      </c>
      <c r="K40" s="106">
        <v>-0.6</v>
      </c>
    </row>
    <row r="41" spans="1:11" ht="16.5" customHeight="1" x14ac:dyDescent="0.15">
      <c r="A41" s="86" t="s">
        <v>67</v>
      </c>
      <c r="B41" s="103">
        <v>10</v>
      </c>
      <c r="C41" s="103">
        <v>100200</v>
      </c>
      <c r="D41" s="103">
        <v>138000</v>
      </c>
      <c r="E41" s="103">
        <v>30000</v>
      </c>
      <c r="F41" s="106">
        <v>-0.8</v>
      </c>
      <c r="G41" s="103">
        <v>10</v>
      </c>
      <c r="H41" s="103">
        <v>99900</v>
      </c>
      <c r="I41" s="103">
        <v>139000</v>
      </c>
      <c r="J41" s="103">
        <v>29500</v>
      </c>
      <c r="K41" s="106">
        <v>-0.6</v>
      </c>
    </row>
    <row r="42" spans="1:11" ht="16.5" customHeight="1" x14ac:dyDescent="0.15">
      <c r="A42" s="86"/>
      <c r="B42" s="103"/>
      <c r="C42" s="103"/>
      <c r="D42" s="103"/>
      <c r="E42" s="103"/>
      <c r="F42" s="106"/>
      <c r="G42" s="103"/>
      <c r="H42" s="103"/>
      <c r="I42" s="103"/>
      <c r="J42" s="103"/>
      <c r="K42" s="106"/>
    </row>
    <row r="43" spans="1:11" ht="16.5" customHeight="1" x14ac:dyDescent="0.15">
      <c r="A43" s="86" t="s">
        <v>36</v>
      </c>
      <c r="B43" s="103">
        <v>16</v>
      </c>
      <c r="C43" s="103">
        <v>109700</v>
      </c>
      <c r="D43" s="103">
        <v>156000</v>
      </c>
      <c r="E43" s="103">
        <v>46700</v>
      </c>
      <c r="F43" s="106">
        <v>-0.5</v>
      </c>
      <c r="G43" s="103">
        <v>16</v>
      </c>
      <c r="H43" s="103">
        <v>109800</v>
      </c>
      <c r="I43" s="103">
        <v>157000</v>
      </c>
      <c r="J43" s="103">
        <v>47000</v>
      </c>
      <c r="K43" s="106">
        <v>-0.1</v>
      </c>
    </row>
    <row r="44" spans="1:11" ht="16.5" customHeight="1" x14ac:dyDescent="0.15">
      <c r="A44" s="86" t="s">
        <v>37</v>
      </c>
      <c r="B44" s="103">
        <v>12</v>
      </c>
      <c r="C44" s="103">
        <v>101500</v>
      </c>
      <c r="D44" s="103">
        <v>159000</v>
      </c>
      <c r="E44" s="103">
        <v>37800</v>
      </c>
      <c r="F44" s="106">
        <v>-0.4</v>
      </c>
      <c r="G44" s="103">
        <v>12</v>
      </c>
      <c r="H44" s="103">
        <v>102400</v>
      </c>
      <c r="I44" s="103">
        <v>163000</v>
      </c>
      <c r="J44" s="103">
        <v>37000</v>
      </c>
      <c r="K44" s="106">
        <v>0.5</v>
      </c>
    </row>
    <row r="45" spans="1:11" ht="16.5" customHeight="1" thickBot="1" x14ac:dyDescent="0.2">
      <c r="A45" s="90" t="s">
        <v>38</v>
      </c>
      <c r="B45" s="91">
        <v>18</v>
      </c>
      <c r="C45" s="91">
        <v>38200</v>
      </c>
      <c r="D45" s="91">
        <v>55600</v>
      </c>
      <c r="E45" s="91">
        <v>12000</v>
      </c>
      <c r="F45" s="211">
        <v>-1.3</v>
      </c>
      <c r="G45" s="91">
        <v>18</v>
      </c>
      <c r="H45" s="91">
        <v>37700</v>
      </c>
      <c r="I45" s="91">
        <v>55700</v>
      </c>
      <c r="J45" s="91">
        <v>11800</v>
      </c>
      <c r="K45" s="109">
        <v>-1.4</v>
      </c>
    </row>
    <row r="46" spans="1:11" ht="15" customHeight="1" x14ac:dyDescent="0.15">
      <c r="A46" s="304" t="s">
        <v>651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</row>
    <row r="47" spans="1:11" ht="15.75" customHeight="1" x14ac:dyDescent="0.15">
      <c r="A47" s="16"/>
      <c r="B47" s="28"/>
      <c r="C47" s="28"/>
      <c r="D47" s="28"/>
      <c r="E47" s="28"/>
      <c r="F47" s="28"/>
      <c r="G47" s="28"/>
      <c r="H47" s="28"/>
    </row>
    <row r="48" spans="1:11" ht="15.75" customHeight="1" x14ac:dyDescent="0.15">
      <c r="A48" s="16"/>
      <c r="B48" s="28"/>
      <c r="C48" s="28"/>
      <c r="D48" s="28"/>
      <c r="E48" s="28"/>
      <c r="F48" s="28"/>
      <c r="G48" s="28"/>
      <c r="H48" s="28"/>
      <c r="I48" s="28"/>
    </row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</sheetData>
  <mergeCells count="5">
    <mergeCell ref="A1:K1"/>
    <mergeCell ref="J3:K3"/>
    <mergeCell ref="B4:F4"/>
    <mergeCell ref="G4:K4"/>
    <mergeCell ref="A46:K46"/>
  </mergeCells>
  <phoneticPr fontId="6"/>
  <printOptions horizontalCentered="1"/>
  <pageMargins left="0.78740157480314965" right="0.39370078740157483" top="0.78740157480314965" bottom="0.78740157480314965" header="0.51181102362204722" footer="0.11811023622047245"/>
  <pageSetup paperSize="9" firstPageNumber="12" orientation="portrait" r:id="rId1"/>
  <headerFooter scaleWithDoc="0"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Normal="100" zoomScaleSheetLayoutView="100" workbookViewId="0">
      <pane xSplit="1" ySplit="3" topLeftCell="B4" activePane="bottomRight" state="frozen"/>
      <selection activeCell="H25" sqref="H25"/>
      <selection pane="topRight" activeCell="H25" sqref="H25"/>
      <selection pane="bottomLeft" activeCell="H25" sqref="H25"/>
      <selection pane="bottomRight" sqref="A1:H1"/>
    </sheetView>
  </sheetViews>
  <sheetFormatPr defaultRowHeight="11.25" x14ac:dyDescent="0.15"/>
  <cols>
    <col min="1" max="1" width="6" style="29" bestFit="1" customWidth="1"/>
    <col min="2" max="2" width="25.375" style="29" customWidth="1"/>
    <col min="3" max="3" width="7.375" style="29" customWidth="1"/>
    <col min="4" max="4" width="6.75" style="29" customWidth="1"/>
    <col min="5" max="5" width="11.625" style="30" customWidth="1"/>
    <col min="6" max="6" width="31.875" style="29" customWidth="1"/>
    <col min="7" max="7" width="12.25" style="29" customWidth="1"/>
    <col min="8" max="8" width="6.625" style="29" customWidth="1"/>
    <col min="9" max="9" width="11.5" style="29" customWidth="1"/>
    <col min="10" max="10" width="14.25" style="29" customWidth="1"/>
    <col min="11" max="11" width="19.625" style="31" customWidth="1"/>
    <col min="12" max="12" width="9" style="29"/>
    <col min="13" max="13" width="10" style="29" customWidth="1"/>
    <col min="14" max="14" width="12.125" style="29" customWidth="1"/>
    <col min="15" max="16384" width="9" style="29"/>
  </cols>
  <sheetData>
    <row r="1" spans="1:18" ht="18.75" customHeight="1" x14ac:dyDescent="0.15">
      <c r="A1" s="435" t="s">
        <v>765</v>
      </c>
      <c r="B1" s="435"/>
      <c r="C1" s="435"/>
      <c r="D1" s="435"/>
      <c r="E1" s="435"/>
      <c r="F1" s="435"/>
      <c r="G1" s="435"/>
      <c r="H1" s="435"/>
      <c r="I1" s="436" t="s">
        <v>633</v>
      </c>
      <c r="J1" s="436"/>
      <c r="K1" s="436"/>
      <c r="L1" s="436"/>
      <c r="M1" s="436"/>
      <c r="N1" s="436"/>
      <c r="O1" s="436"/>
      <c r="P1" s="436"/>
      <c r="Q1" s="436"/>
      <c r="R1" s="436"/>
    </row>
    <row r="2" spans="1:18" ht="14.25" customHeight="1" thickBot="1" x14ac:dyDescent="0.2">
      <c r="A2" s="437" t="s">
        <v>463</v>
      </c>
      <c r="B2" s="437"/>
      <c r="C2" s="437"/>
      <c r="D2" s="437"/>
      <c r="E2" s="437"/>
      <c r="F2" s="437"/>
      <c r="G2" s="437"/>
      <c r="H2" s="437"/>
      <c r="I2" s="438" t="s">
        <v>634</v>
      </c>
      <c r="J2" s="438"/>
      <c r="K2" s="438"/>
      <c r="L2" s="438"/>
      <c r="M2" s="438"/>
      <c r="N2" s="438"/>
      <c r="O2" s="438"/>
      <c r="P2" s="439" t="s">
        <v>851</v>
      </c>
      <c r="Q2" s="439"/>
      <c r="R2" s="439"/>
    </row>
    <row r="3" spans="1:18" s="30" customFormat="1" ht="33.75" customHeight="1" x14ac:dyDescent="0.15">
      <c r="A3" s="110" t="s">
        <v>635</v>
      </c>
      <c r="B3" s="111" t="s">
        <v>613</v>
      </c>
      <c r="C3" s="112" t="s">
        <v>311</v>
      </c>
      <c r="D3" s="112" t="s">
        <v>636</v>
      </c>
      <c r="E3" s="111" t="s">
        <v>614</v>
      </c>
      <c r="F3" s="113" t="s">
        <v>615</v>
      </c>
      <c r="G3" s="114" t="s">
        <v>660</v>
      </c>
      <c r="H3" s="115" t="s">
        <v>659</v>
      </c>
      <c r="I3" s="116" t="s">
        <v>637</v>
      </c>
      <c r="J3" s="117" t="s">
        <v>464</v>
      </c>
      <c r="K3" s="118" t="s">
        <v>312</v>
      </c>
      <c r="L3" s="112" t="s">
        <v>638</v>
      </c>
      <c r="M3" s="111" t="s">
        <v>313</v>
      </c>
      <c r="N3" s="111" t="s">
        <v>314</v>
      </c>
      <c r="O3" s="440" t="s">
        <v>315</v>
      </c>
      <c r="P3" s="440"/>
      <c r="Q3" s="440"/>
      <c r="R3" s="441"/>
    </row>
    <row r="4" spans="1:18" s="30" customFormat="1" ht="13.5" customHeight="1" x14ac:dyDescent="0.15">
      <c r="A4" s="119" t="s">
        <v>316</v>
      </c>
      <c r="K4" s="120"/>
    </row>
    <row r="5" spans="1:18" ht="21.75" customHeight="1" x14ac:dyDescent="0.15">
      <c r="A5" s="121">
        <v>1</v>
      </c>
      <c r="B5" s="122" t="s">
        <v>465</v>
      </c>
      <c r="C5" s="123">
        <v>194000</v>
      </c>
      <c r="D5" s="124">
        <v>161</v>
      </c>
      <c r="E5" s="30" t="s">
        <v>278</v>
      </c>
      <c r="F5" s="125" t="s">
        <v>317</v>
      </c>
      <c r="G5" s="125" t="s">
        <v>318</v>
      </c>
      <c r="H5" s="125"/>
      <c r="I5" s="30" t="s">
        <v>319</v>
      </c>
      <c r="J5" s="30" t="s">
        <v>320</v>
      </c>
      <c r="K5" s="126" t="s">
        <v>639</v>
      </c>
      <c r="L5" s="30" t="s">
        <v>321</v>
      </c>
      <c r="M5" s="119" t="s">
        <v>322</v>
      </c>
      <c r="N5" s="30" t="s">
        <v>202</v>
      </c>
      <c r="O5" s="127" t="s">
        <v>203</v>
      </c>
      <c r="P5" s="127"/>
      <c r="Q5" s="127"/>
      <c r="R5" s="127"/>
    </row>
    <row r="6" spans="1:18" ht="21" customHeight="1" x14ac:dyDescent="0.15">
      <c r="A6" s="121">
        <v>2</v>
      </c>
      <c r="B6" s="122" t="s">
        <v>466</v>
      </c>
      <c r="C6" s="128">
        <v>99000</v>
      </c>
      <c r="D6" s="124">
        <v>141</v>
      </c>
      <c r="E6" s="30" t="s">
        <v>279</v>
      </c>
      <c r="F6" s="125" t="s">
        <v>317</v>
      </c>
      <c r="G6" s="125" t="s">
        <v>323</v>
      </c>
      <c r="H6" s="125"/>
      <c r="I6" s="30" t="s">
        <v>319</v>
      </c>
      <c r="J6" s="30" t="s">
        <v>324</v>
      </c>
      <c r="K6" s="129" t="s">
        <v>585</v>
      </c>
      <c r="L6" s="30" t="s">
        <v>321</v>
      </c>
      <c r="M6" s="119" t="s">
        <v>322</v>
      </c>
      <c r="N6" s="30" t="s">
        <v>202</v>
      </c>
      <c r="O6" s="29" t="s">
        <v>204</v>
      </c>
    </row>
    <row r="7" spans="1:18" ht="21" customHeight="1" x14ac:dyDescent="0.15">
      <c r="A7" s="121">
        <v>3</v>
      </c>
      <c r="B7" s="122" t="s">
        <v>467</v>
      </c>
      <c r="C7" s="128">
        <v>71000</v>
      </c>
      <c r="D7" s="124">
        <v>104</v>
      </c>
      <c r="E7" s="30" t="s">
        <v>278</v>
      </c>
      <c r="F7" s="125" t="s">
        <v>325</v>
      </c>
      <c r="G7" s="125" t="s">
        <v>326</v>
      </c>
      <c r="H7" s="125"/>
      <c r="I7" s="30" t="s">
        <v>319</v>
      </c>
      <c r="J7" s="30" t="s">
        <v>327</v>
      </c>
      <c r="K7" s="126" t="s">
        <v>593</v>
      </c>
      <c r="L7" s="30" t="s">
        <v>328</v>
      </c>
      <c r="M7" s="119" t="s">
        <v>322</v>
      </c>
      <c r="N7" s="30" t="s">
        <v>202</v>
      </c>
      <c r="O7" s="29" t="s">
        <v>205</v>
      </c>
    </row>
    <row r="8" spans="1:18" ht="21" customHeight="1" x14ac:dyDescent="0.15">
      <c r="A8" s="121">
        <v>4</v>
      </c>
      <c r="B8" s="122" t="s">
        <v>468</v>
      </c>
      <c r="C8" s="128">
        <v>182000</v>
      </c>
      <c r="D8" s="124">
        <v>156</v>
      </c>
      <c r="E8" s="30" t="s">
        <v>280</v>
      </c>
      <c r="F8" s="125" t="s">
        <v>317</v>
      </c>
      <c r="G8" s="125" t="s">
        <v>329</v>
      </c>
      <c r="H8" s="125"/>
      <c r="I8" s="30" t="s">
        <v>319</v>
      </c>
      <c r="J8" s="30" t="s">
        <v>330</v>
      </c>
      <c r="K8" s="126" t="s">
        <v>469</v>
      </c>
      <c r="L8" s="30" t="s">
        <v>321</v>
      </c>
      <c r="M8" s="119" t="s">
        <v>322</v>
      </c>
      <c r="N8" s="30" t="s">
        <v>202</v>
      </c>
      <c r="O8" s="29" t="s">
        <v>206</v>
      </c>
    </row>
    <row r="9" spans="1:18" ht="21" customHeight="1" x14ac:dyDescent="0.15">
      <c r="A9" s="121">
        <v>5</v>
      </c>
      <c r="B9" s="122" t="s">
        <v>470</v>
      </c>
      <c r="C9" s="128">
        <v>119000</v>
      </c>
      <c r="D9" s="124">
        <v>175</v>
      </c>
      <c r="E9" s="30" t="s">
        <v>280</v>
      </c>
      <c r="F9" s="125" t="s">
        <v>317</v>
      </c>
      <c r="G9" s="125" t="s">
        <v>331</v>
      </c>
      <c r="H9" s="125"/>
      <c r="I9" s="30" t="s">
        <v>319</v>
      </c>
      <c r="J9" s="30" t="s">
        <v>332</v>
      </c>
      <c r="K9" s="129" t="s">
        <v>585</v>
      </c>
      <c r="L9" s="30" t="s">
        <v>321</v>
      </c>
      <c r="M9" s="119" t="s">
        <v>322</v>
      </c>
      <c r="N9" s="30" t="s">
        <v>202</v>
      </c>
      <c r="O9" s="29" t="s">
        <v>207</v>
      </c>
    </row>
    <row r="10" spans="1:18" ht="21" customHeight="1" x14ac:dyDescent="0.15">
      <c r="A10" s="121">
        <v>6</v>
      </c>
      <c r="B10" s="122" t="s">
        <v>471</v>
      </c>
      <c r="C10" s="128">
        <v>154000</v>
      </c>
      <c r="D10" s="124">
        <v>157</v>
      </c>
      <c r="E10" s="30" t="s">
        <v>279</v>
      </c>
      <c r="F10" s="125" t="s">
        <v>317</v>
      </c>
      <c r="G10" s="125" t="s">
        <v>333</v>
      </c>
      <c r="H10" s="125"/>
      <c r="I10" s="30" t="s">
        <v>319</v>
      </c>
      <c r="J10" s="30" t="s">
        <v>334</v>
      </c>
      <c r="K10" s="129" t="s">
        <v>585</v>
      </c>
      <c r="L10" s="30" t="s">
        <v>321</v>
      </c>
      <c r="M10" s="119" t="s">
        <v>322</v>
      </c>
      <c r="N10" s="30" t="s">
        <v>202</v>
      </c>
      <c r="O10" s="29" t="s">
        <v>208</v>
      </c>
    </row>
    <row r="11" spans="1:18" ht="21" customHeight="1" x14ac:dyDescent="0.15">
      <c r="A11" s="121">
        <v>7</v>
      </c>
      <c r="B11" s="122" t="s">
        <v>472</v>
      </c>
      <c r="C11" s="128">
        <v>100000</v>
      </c>
      <c r="D11" s="124">
        <v>243</v>
      </c>
      <c r="E11" s="30" t="s">
        <v>287</v>
      </c>
      <c r="F11" s="125" t="s">
        <v>317</v>
      </c>
      <c r="G11" s="125" t="s">
        <v>335</v>
      </c>
      <c r="H11" s="125"/>
      <c r="I11" s="30" t="s">
        <v>319</v>
      </c>
      <c r="J11" s="30" t="s">
        <v>336</v>
      </c>
      <c r="K11" s="126" t="s">
        <v>640</v>
      </c>
      <c r="L11" s="30" t="s">
        <v>321</v>
      </c>
      <c r="M11" s="119" t="s">
        <v>322</v>
      </c>
      <c r="N11" s="30" t="s">
        <v>202</v>
      </c>
      <c r="O11" s="29" t="s">
        <v>209</v>
      </c>
    </row>
    <row r="12" spans="1:18" ht="21" customHeight="1" x14ac:dyDescent="0.15">
      <c r="A12" s="121">
        <v>8</v>
      </c>
      <c r="B12" s="122" t="s">
        <v>473</v>
      </c>
      <c r="C12" s="128">
        <v>195000</v>
      </c>
      <c r="D12" s="124">
        <v>165</v>
      </c>
      <c r="E12" s="30" t="s">
        <v>278</v>
      </c>
      <c r="F12" s="125" t="s">
        <v>337</v>
      </c>
      <c r="G12" s="125" t="s">
        <v>338</v>
      </c>
      <c r="H12" s="125"/>
      <c r="I12" s="30" t="s">
        <v>319</v>
      </c>
      <c r="J12" s="30" t="s">
        <v>339</v>
      </c>
      <c r="K12" s="126" t="s">
        <v>640</v>
      </c>
      <c r="L12" s="30" t="s">
        <v>321</v>
      </c>
      <c r="M12" s="119" t="s">
        <v>322</v>
      </c>
      <c r="N12" s="30" t="s">
        <v>202</v>
      </c>
      <c r="O12" s="29" t="s">
        <v>210</v>
      </c>
    </row>
    <row r="13" spans="1:18" ht="21" customHeight="1" x14ac:dyDescent="0.15">
      <c r="A13" s="121">
        <v>9</v>
      </c>
      <c r="B13" s="122" t="s">
        <v>474</v>
      </c>
      <c r="C13" s="128">
        <v>159000</v>
      </c>
      <c r="D13" s="124">
        <v>228</v>
      </c>
      <c r="E13" s="30" t="s">
        <v>280</v>
      </c>
      <c r="F13" s="125" t="s">
        <v>759</v>
      </c>
      <c r="G13" s="125" t="s">
        <v>340</v>
      </c>
      <c r="H13" s="125"/>
      <c r="I13" s="30" t="s">
        <v>319</v>
      </c>
      <c r="J13" s="30" t="s">
        <v>341</v>
      </c>
      <c r="K13" s="126" t="s">
        <v>469</v>
      </c>
      <c r="L13" s="30" t="s">
        <v>321</v>
      </c>
      <c r="M13" s="119" t="s">
        <v>322</v>
      </c>
      <c r="N13" s="30" t="s">
        <v>760</v>
      </c>
      <c r="O13" s="29" t="s">
        <v>211</v>
      </c>
    </row>
    <row r="14" spans="1:18" ht="21" customHeight="1" x14ac:dyDescent="0.15">
      <c r="A14" s="121">
        <v>10</v>
      </c>
      <c r="B14" s="122" t="s">
        <v>475</v>
      </c>
      <c r="C14" s="128">
        <v>159000</v>
      </c>
      <c r="D14" s="124">
        <v>96</v>
      </c>
      <c r="E14" s="30" t="s">
        <v>280</v>
      </c>
      <c r="F14" s="125" t="s">
        <v>663</v>
      </c>
      <c r="G14" s="125" t="s">
        <v>342</v>
      </c>
      <c r="H14" s="125"/>
      <c r="I14" s="30" t="s">
        <v>319</v>
      </c>
      <c r="J14" s="30" t="s">
        <v>343</v>
      </c>
      <c r="K14" s="126" t="s">
        <v>640</v>
      </c>
      <c r="L14" s="30" t="s">
        <v>321</v>
      </c>
      <c r="M14" s="119" t="s">
        <v>322</v>
      </c>
      <c r="N14" s="30" t="s">
        <v>761</v>
      </c>
      <c r="O14" s="29" t="s">
        <v>212</v>
      </c>
    </row>
    <row r="15" spans="1:18" ht="21" customHeight="1" x14ac:dyDescent="0.15">
      <c r="A15" s="121">
        <v>11</v>
      </c>
      <c r="B15" s="122" t="s">
        <v>476</v>
      </c>
      <c r="C15" s="128">
        <v>135000</v>
      </c>
      <c r="D15" s="124">
        <v>102</v>
      </c>
      <c r="E15" s="30" t="s">
        <v>281</v>
      </c>
      <c r="F15" s="125" t="s">
        <v>344</v>
      </c>
      <c r="G15" s="125" t="s">
        <v>345</v>
      </c>
      <c r="H15" s="125"/>
      <c r="I15" s="30" t="s">
        <v>319</v>
      </c>
      <c r="J15" s="30" t="s">
        <v>346</v>
      </c>
      <c r="K15" s="129" t="s">
        <v>585</v>
      </c>
      <c r="L15" s="30" t="s">
        <v>321</v>
      </c>
      <c r="M15" s="119" t="s">
        <v>322</v>
      </c>
      <c r="N15" s="30" t="s">
        <v>202</v>
      </c>
      <c r="O15" s="29" t="s">
        <v>213</v>
      </c>
    </row>
    <row r="16" spans="1:18" ht="21" customHeight="1" x14ac:dyDescent="0.15">
      <c r="A16" s="121">
        <v>12</v>
      </c>
      <c r="B16" s="122" t="s">
        <v>477</v>
      </c>
      <c r="C16" s="128">
        <v>135000</v>
      </c>
      <c r="D16" s="124">
        <v>165</v>
      </c>
      <c r="E16" s="30" t="s">
        <v>280</v>
      </c>
      <c r="F16" s="125" t="s">
        <v>317</v>
      </c>
      <c r="G16" s="125" t="s">
        <v>347</v>
      </c>
      <c r="H16" s="125"/>
      <c r="I16" s="30" t="s">
        <v>319</v>
      </c>
      <c r="J16" s="30" t="s">
        <v>348</v>
      </c>
      <c r="K16" s="126" t="s">
        <v>640</v>
      </c>
      <c r="L16" s="30" t="s">
        <v>321</v>
      </c>
      <c r="M16" s="119" t="s">
        <v>322</v>
      </c>
      <c r="N16" s="30" t="s">
        <v>202</v>
      </c>
      <c r="O16" s="29" t="s">
        <v>214</v>
      </c>
    </row>
    <row r="17" spans="1:15" ht="21" customHeight="1" x14ac:dyDescent="0.15">
      <c r="A17" s="121">
        <v>13</v>
      </c>
      <c r="B17" s="122" t="s">
        <v>478</v>
      </c>
      <c r="C17" s="128">
        <v>112000</v>
      </c>
      <c r="D17" s="124">
        <v>84</v>
      </c>
      <c r="E17" s="30" t="s">
        <v>282</v>
      </c>
      <c r="F17" s="125" t="s">
        <v>317</v>
      </c>
      <c r="G17" s="125" t="s">
        <v>349</v>
      </c>
      <c r="H17" s="125"/>
      <c r="I17" s="30" t="s">
        <v>319</v>
      </c>
      <c r="J17" s="30" t="s">
        <v>350</v>
      </c>
      <c r="K17" s="126" t="s">
        <v>640</v>
      </c>
      <c r="L17" s="30" t="s">
        <v>321</v>
      </c>
      <c r="M17" s="119" t="s">
        <v>322</v>
      </c>
      <c r="N17" s="30" t="s">
        <v>202</v>
      </c>
      <c r="O17" s="29" t="s">
        <v>479</v>
      </c>
    </row>
    <row r="18" spans="1:15" ht="21" customHeight="1" x14ac:dyDescent="0.15">
      <c r="A18" s="121">
        <v>14</v>
      </c>
      <c r="B18" s="122" t="s">
        <v>480</v>
      </c>
      <c r="C18" s="128">
        <v>91000</v>
      </c>
      <c r="D18" s="124">
        <v>124</v>
      </c>
      <c r="E18" s="30" t="s">
        <v>279</v>
      </c>
      <c r="F18" s="125" t="s">
        <v>317</v>
      </c>
      <c r="G18" s="125" t="s">
        <v>351</v>
      </c>
      <c r="H18" s="125"/>
      <c r="I18" s="30" t="s">
        <v>319</v>
      </c>
      <c r="J18" s="30" t="s">
        <v>352</v>
      </c>
      <c r="K18" s="126" t="s">
        <v>640</v>
      </c>
      <c r="L18" s="30" t="s">
        <v>321</v>
      </c>
      <c r="M18" s="119" t="s">
        <v>322</v>
      </c>
      <c r="N18" s="30" t="s">
        <v>202</v>
      </c>
      <c r="O18" s="29" t="s">
        <v>590</v>
      </c>
    </row>
    <row r="19" spans="1:15" ht="21" customHeight="1" x14ac:dyDescent="0.15">
      <c r="A19" s="121">
        <v>15</v>
      </c>
      <c r="B19" s="122" t="s">
        <v>481</v>
      </c>
      <c r="C19" s="128">
        <v>166000</v>
      </c>
      <c r="D19" s="124">
        <v>165</v>
      </c>
      <c r="E19" s="30" t="s">
        <v>279</v>
      </c>
      <c r="F19" s="125" t="s">
        <v>317</v>
      </c>
      <c r="G19" s="125" t="s">
        <v>700</v>
      </c>
      <c r="H19" s="125"/>
      <c r="I19" s="30" t="s">
        <v>319</v>
      </c>
      <c r="J19" s="30" t="s">
        <v>482</v>
      </c>
      <c r="K19" s="126" t="s">
        <v>469</v>
      </c>
      <c r="L19" s="30" t="s">
        <v>321</v>
      </c>
      <c r="M19" s="119" t="s">
        <v>322</v>
      </c>
      <c r="N19" s="30" t="s">
        <v>202</v>
      </c>
      <c r="O19" s="29" t="s">
        <v>215</v>
      </c>
    </row>
    <row r="20" spans="1:15" ht="21" customHeight="1" x14ac:dyDescent="0.15">
      <c r="A20" s="121">
        <v>16</v>
      </c>
      <c r="B20" s="122" t="s">
        <v>641</v>
      </c>
      <c r="C20" s="128">
        <v>165000</v>
      </c>
      <c r="D20" s="124">
        <v>115</v>
      </c>
      <c r="E20" s="30" t="s">
        <v>642</v>
      </c>
      <c r="F20" s="125" t="s">
        <v>337</v>
      </c>
      <c r="G20" s="125" t="s">
        <v>584</v>
      </c>
      <c r="H20" s="125"/>
      <c r="I20" s="30" t="s">
        <v>319</v>
      </c>
      <c r="J20" s="30" t="s">
        <v>643</v>
      </c>
      <c r="K20" s="126" t="s">
        <v>644</v>
      </c>
      <c r="L20" s="30" t="s">
        <v>321</v>
      </c>
      <c r="M20" s="119" t="s">
        <v>322</v>
      </c>
      <c r="N20" s="30" t="s">
        <v>202</v>
      </c>
      <c r="O20" s="29" t="s">
        <v>591</v>
      </c>
    </row>
    <row r="21" spans="1:15" ht="21" customHeight="1" x14ac:dyDescent="0.15">
      <c r="A21" s="121">
        <v>17</v>
      </c>
      <c r="B21" s="122" t="s">
        <v>483</v>
      </c>
      <c r="C21" s="128">
        <v>184000</v>
      </c>
      <c r="D21" s="124">
        <v>66</v>
      </c>
      <c r="E21" s="30" t="s">
        <v>280</v>
      </c>
      <c r="F21" s="125" t="s">
        <v>317</v>
      </c>
      <c r="G21" s="125" t="s">
        <v>353</v>
      </c>
      <c r="H21" s="125"/>
      <c r="I21" s="30" t="s">
        <v>319</v>
      </c>
      <c r="J21" s="30" t="s">
        <v>354</v>
      </c>
      <c r="K21" s="126" t="s">
        <v>469</v>
      </c>
      <c r="L21" s="30" t="s">
        <v>321</v>
      </c>
      <c r="M21" s="119" t="s">
        <v>322</v>
      </c>
      <c r="N21" s="30" t="s">
        <v>202</v>
      </c>
      <c r="O21" s="29" t="s">
        <v>217</v>
      </c>
    </row>
    <row r="22" spans="1:15" ht="21" customHeight="1" x14ac:dyDescent="0.15">
      <c r="A22" s="121">
        <v>18</v>
      </c>
      <c r="B22" s="122" t="s">
        <v>484</v>
      </c>
      <c r="C22" s="128">
        <v>143000</v>
      </c>
      <c r="D22" s="124">
        <v>130</v>
      </c>
      <c r="E22" s="30" t="s">
        <v>278</v>
      </c>
      <c r="F22" s="125" t="s">
        <v>337</v>
      </c>
      <c r="G22" s="125" t="s">
        <v>355</v>
      </c>
      <c r="H22" s="125"/>
      <c r="I22" s="30" t="s">
        <v>319</v>
      </c>
      <c r="J22" s="30" t="s">
        <v>356</v>
      </c>
      <c r="K22" s="126" t="s">
        <v>592</v>
      </c>
      <c r="L22" s="30" t="s">
        <v>321</v>
      </c>
      <c r="M22" s="119" t="s">
        <v>322</v>
      </c>
      <c r="N22" s="30" t="s">
        <v>202</v>
      </c>
      <c r="O22" s="29" t="s">
        <v>218</v>
      </c>
    </row>
    <row r="23" spans="1:15" ht="21" customHeight="1" x14ac:dyDescent="0.15">
      <c r="A23" s="121">
        <v>19</v>
      </c>
      <c r="B23" s="122" t="s">
        <v>485</v>
      </c>
      <c r="C23" s="128">
        <v>183000</v>
      </c>
      <c r="D23" s="124">
        <v>296</v>
      </c>
      <c r="E23" s="30" t="s">
        <v>661</v>
      </c>
      <c r="F23" s="125" t="s">
        <v>663</v>
      </c>
      <c r="G23" s="125" t="s">
        <v>358</v>
      </c>
      <c r="H23" s="125"/>
      <c r="I23" s="30" t="s">
        <v>319</v>
      </c>
      <c r="J23" s="30" t="s">
        <v>359</v>
      </c>
      <c r="K23" s="126" t="s">
        <v>640</v>
      </c>
      <c r="L23" s="30" t="s">
        <v>321</v>
      </c>
      <c r="M23" s="119" t="s">
        <v>322</v>
      </c>
      <c r="N23" s="30" t="s">
        <v>202</v>
      </c>
      <c r="O23" s="29" t="s">
        <v>662</v>
      </c>
    </row>
    <row r="24" spans="1:15" ht="21" customHeight="1" x14ac:dyDescent="0.15">
      <c r="A24" s="121">
        <v>20</v>
      </c>
      <c r="B24" s="122" t="s">
        <v>486</v>
      </c>
      <c r="C24" s="128">
        <v>107000</v>
      </c>
      <c r="D24" s="124">
        <v>99</v>
      </c>
      <c r="E24" s="30" t="s">
        <v>280</v>
      </c>
      <c r="F24" s="125" t="s">
        <v>344</v>
      </c>
      <c r="G24" s="125" t="s">
        <v>360</v>
      </c>
      <c r="H24" s="125"/>
      <c r="I24" s="30" t="s">
        <v>319</v>
      </c>
      <c r="J24" s="30" t="s">
        <v>361</v>
      </c>
      <c r="K24" s="126" t="s">
        <v>640</v>
      </c>
      <c r="L24" s="30" t="s">
        <v>321</v>
      </c>
      <c r="M24" s="119" t="s">
        <v>322</v>
      </c>
      <c r="N24" s="30" t="s">
        <v>202</v>
      </c>
      <c r="O24" s="29" t="s">
        <v>187</v>
      </c>
    </row>
    <row r="25" spans="1:15" ht="21" customHeight="1" x14ac:dyDescent="0.15">
      <c r="A25" s="121">
        <v>21</v>
      </c>
      <c r="B25" s="122" t="s">
        <v>487</v>
      </c>
      <c r="C25" s="128">
        <v>120000</v>
      </c>
      <c r="D25" s="124">
        <v>148</v>
      </c>
      <c r="E25" s="30" t="s">
        <v>283</v>
      </c>
      <c r="F25" s="125" t="s">
        <v>362</v>
      </c>
      <c r="G25" s="125" t="s">
        <v>363</v>
      </c>
      <c r="H25" s="125"/>
      <c r="I25" s="30" t="s">
        <v>319</v>
      </c>
      <c r="J25" s="30" t="s">
        <v>364</v>
      </c>
      <c r="K25" s="129" t="s">
        <v>585</v>
      </c>
      <c r="L25" s="30" t="s">
        <v>321</v>
      </c>
      <c r="M25" s="119" t="s">
        <v>322</v>
      </c>
      <c r="N25" s="30" t="s">
        <v>202</v>
      </c>
      <c r="O25" s="29" t="s">
        <v>187</v>
      </c>
    </row>
    <row r="26" spans="1:15" ht="21" customHeight="1" x14ac:dyDescent="0.15">
      <c r="A26" s="121">
        <v>22</v>
      </c>
      <c r="B26" s="122" t="s">
        <v>488</v>
      </c>
      <c r="C26" s="128">
        <v>143000</v>
      </c>
      <c r="D26" s="124">
        <v>117</v>
      </c>
      <c r="E26" s="30" t="s">
        <v>280</v>
      </c>
      <c r="F26" s="125" t="s">
        <v>317</v>
      </c>
      <c r="G26" s="125" t="s">
        <v>333</v>
      </c>
      <c r="H26" s="125"/>
      <c r="I26" s="30" t="s">
        <v>319</v>
      </c>
      <c r="J26" s="30" t="s">
        <v>489</v>
      </c>
      <c r="K26" s="126" t="s">
        <v>640</v>
      </c>
      <c r="L26" s="30" t="s">
        <v>321</v>
      </c>
      <c r="M26" s="119" t="s">
        <v>322</v>
      </c>
      <c r="N26" s="30" t="s">
        <v>202</v>
      </c>
      <c r="O26" s="29" t="s">
        <v>189</v>
      </c>
    </row>
    <row r="27" spans="1:15" ht="21" customHeight="1" x14ac:dyDescent="0.15">
      <c r="A27" s="121">
        <v>23</v>
      </c>
      <c r="B27" s="122" t="s">
        <v>490</v>
      </c>
      <c r="C27" s="128">
        <v>145000</v>
      </c>
      <c r="D27" s="124">
        <v>70</v>
      </c>
      <c r="E27" s="30" t="s">
        <v>284</v>
      </c>
      <c r="F27" s="125" t="s">
        <v>344</v>
      </c>
      <c r="G27" s="125" t="s">
        <v>365</v>
      </c>
      <c r="H27" s="125"/>
      <c r="I27" s="30" t="s">
        <v>319</v>
      </c>
      <c r="J27" s="30" t="s">
        <v>762</v>
      </c>
      <c r="K27" s="129" t="s">
        <v>588</v>
      </c>
      <c r="L27" s="30" t="s">
        <v>321</v>
      </c>
      <c r="M27" s="119" t="s">
        <v>322</v>
      </c>
      <c r="N27" s="30" t="s">
        <v>202</v>
      </c>
      <c r="O27" s="29" t="s">
        <v>219</v>
      </c>
    </row>
    <row r="28" spans="1:15" ht="21" customHeight="1" x14ac:dyDescent="0.15">
      <c r="A28" s="121">
        <v>24</v>
      </c>
      <c r="B28" s="122" t="s">
        <v>491</v>
      </c>
      <c r="C28" s="128">
        <v>181000</v>
      </c>
      <c r="D28" s="124">
        <v>219</v>
      </c>
      <c r="E28" s="30" t="s">
        <v>278</v>
      </c>
      <c r="F28" s="125" t="s">
        <v>317</v>
      </c>
      <c r="G28" s="125" t="s">
        <v>333</v>
      </c>
      <c r="H28" s="125"/>
      <c r="I28" s="30" t="s">
        <v>319</v>
      </c>
      <c r="J28" s="30" t="s">
        <v>366</v>
      </c>
      <c r="K28" s="126" t="s">
        <v>645</v>
      </c>
      <c r="L28" s="30" t="s">
        <v>321</v>
      </c>
      <c r="M28" s="119" t="s">
        <v>322</v>
      </c>
      <c r="N28" s="30" t="s">
        <v>202</v>
      </c>
      <c r="O28" s="29" t="s">
        <v>220</v>
      </c>
    </row>
    <row r="29" spans="1:15" ht="21" customHeight="1" x14ac:dyDescent="0.15">
      <c r="A29" s="121">
        <v>25</v>
      </c>
      <c r="B29" s="122" t="s">
        <v>492</v>
      </c>
      <c r="C29" s="128">
        <v>161000</v>
      </c>
      <c r="D29" s="124">
        <v>162</v>
      </c>
      <c r="E29" s="30" t="s">
        <v>278</v>
      </c>
      <c r="F29" s="125" t="s">
        <v>317</v>
      </c>
      <c r="G29" s="125" t="s">
        <v>367</v>
      </c>
      <c r="H29" s="125"/>
      <c r="I29" s="30" t="s">
        <v>319</v>
      </c>
      <c r="J29" s="30" t="s">
        <v>368</v>
      </c>
      <c r="K29" s="129" t="s">
        <v>585</v>
      </c>
      <c r="L29" s="30" t="s">
        <v>321</v>
      </c>
      <c r="M29" s="119" t="s">
        <v>322</v>
      </c>
      <c r="N29" s="30" t="s">
        <v>202</v>
      </c>
      <c r="O29" s="29" t="s">
        <v>221</v>
      </c>
    </row>
    <row r="30" spans="1:15" ht="21" customHeight="1" x14ac:dyDescent="0.15">
      <c r="A30" s="121">
        <v>26</v>
      </c>
      <c r="B30" s="122" t="s">
        <v>493</v>
      </c>
      <c r="C30" s="128">
        <v>152000</v>
      </c>
      <c r="D30" s="124">
        <v>89</v>
      </c>
      <c r="E30" s="30" t="s">
        <v>280</v>
      </c>
      <c r="F30" s="125" t="s">
        <v>344</v>
      </c>
      <c r="G30" s="125" t="s">
        <v>369</v>
      </c>
      <c r="H30" s="125"/>
      <c r="I30" s="30" t="s">
        <v>319</v>
      </c>
      <c r="J30" s="30" t="s">
        <v>370</v>
      </c>
      <c r="K30" s="129" t="s">
        <v>585</v>
      </c>
      <c r="L30" s="30" t="s">
        <v>321</v>
      </c>
      <c r="M30" s="119" t="s">
        <v>322</v>
      </c>
      <c r="N30" s="30" t="s">
        <v>202</v>
      </c>
      <c r="O30" s="29" t="s">
        <v>188</v>
      </c>
    </row>
    <row r="31" spans="1:15" ht="21" customHeight="1" x14ac:dyDescent="0.15">
      <c r="A31" s="121">
        <v>27</v>
      </c>
      <c r="B31" s="122" t="s">
        <v>494</v>
      </c>
      <c r="C31" s="128">
        <v>117000</v>
      </c>
      <c r="D31" s="124">
        <v>172</v>
      </c>
      <c r="E31" s="30" t="s">
        <v>281</v>
      </c>
      <c r="F31" s="125" t="s">
        <v>317</v>
      </c>
      <c r="G31" s="125" t="s">
        <v>347</v>
      </c>
      <c r="H31" s="125"/>
      <c r="I31" s="30" t="s">
        <v>319</v>
      </c>
      <c r="J31" s="30" t="s">
        <v>371</v>
      </c>
      <c r="K31" s="129" t="s">
        <v>585</v>
      </c>
      <c r="L31" s="30" t="s">
        <v>321</v>
      </c>
      <c r="M31" s="119" t="s">
        <v>322</v>
      </c>
      <c r="N31" s="30" t="s">
        <v>646</v>
      </c>
      <c r="O31" s="29" t="s">
        <v>647</v>
      </c>
    </row>
    <row r="32" spans="1:15" ht="21" customHeight="1" x14ac:dyDescent="0.15">
      <c r="A32" s="121">
        <v>28</v>
      </c>
      <c r="B32" s="122" t="s">
        <v>495</v>
      </c>
      <c r="C32" s="128">
        <v>203000</v>
      </c>
      <c r="D32" s="124">
        <v>188</v>
      </c>
      <c r="E32" s="30" t="s">
        <v>283</v>
      </c>
      <c r="F32" s="125" t="s">
        <v>372</v>
      </c>
      <c r="G32" s="125" t="s">
        <v>373</v>
      </c>
      <c r="H32" s="125"/>
      <c r="I32" s="30" t="s">
        <v>319</v>
      </c>
      <c r="J32" s="30" t="s">
        <v>330</v>
      </c>
      <c r="K32" s="126" t="s">
        <v>640</v>
      </c>
      <c r="L32" s="30" t="s">
        <v>321</v>
      </c>
      <c r="M32" s="119" t="s">
        <v>322</v>
      </c>
      <c r="N32" s="30" t="s">
        <v>202</v>
      </c>
      <c r="O32" s="29" t="s">
        <v>209</v>
      </c>
    </row>
    <row r="33" spans="1:18" ht="21" customHeight="1" x14ac:dyDescent="0.15">
      <c r="A33" s="121">
        <v>29</v>
      </c>
      <c r="B33" s="122" t="s">
        <v>496</v>
      </c>
      <c r="C33" s="128">
        <v>144000</v>
      </c>
      <c r="D33" s="124">
        <v>175</v>
      </c>
      <c r="E33" s="30" t="s">
        <v>279</v>
      </c>
      <c r="F33" s="125" t="s">
        <v>317</v>
      </c>
      <c r="G33" s="125" t="s">
        <v>374</v>
      </c>
      <c r="H33" s="125"/>
      <c r="I33" s="30" t="s">
        <v>319</v>
      </c>
      <c r="J33" s="30" t="s">
        <v>375</v>
      </c>
      <c r="K33" s="129" t="s">
        <v>585</v>
      </c>
      <c r="L33" s="30" t="s">
        <v>321</v>
      </c>
      <c r="M33" s="119" t="s">
        <v>322</v>
      </c>
      <c r="N33" s="30" t="s">
        <v>202</v>
      </c>
      <c r="O33" s="29" t="s">
        <v>829</v>
      </c>
    </row>
    <row r="34" spans="1:18" ht="21" customHeight="1" x14ac:dyDescent="0.15">
      <c r="A34" s="121">
        <v>30</v>
      </c>
      <c r="B34" s="122" t="s">
        <v>497</v>
      </c>
      <c r="C34" s="128">
        <v>107000</v>
      </c>
      <c r="D34" s="124">
        <v>167</v>
      </c>
      <c r="E34" s="30" t="s">
        <v>284</v>
      </c>
      <c r="F34" s="125" t="s">
        <v>337</v>
      </c>
      <c r="G34" s="125" t="s">
        <v>376</v>
      </c>
      <c r="H34" s="125"/>
      <c r="I34" s="30" t="s">
        <v>319</v>
      </c>
      <c r="J34" s="30" t="s">
        <v>377</v>
      </c>
      <c r="K34" s="126" t="s">
        <v>640</v>
      </c>
      <c r="L34" s="30" t="s">
        <v>321</v>
      </c>
      <c r="M34" s="119" t="s">
        <v>648</v>
      </c>
      <c r="N34" s="30" t="s">
        <v>202</v>
      </c>
      <c r="O34" s="29" t="s">
        <v>589</v>
      </c>
    </row>
    <row r="35" spans="1:18" ht="21" customHeight="1" x14ac:dyDescent="0.15">
      <c r="A35" s="121">
        <v>31</v>
      </c>
      <c r="B35" s="122" t="s">
        <v>498</v>
      </c>
      <c r="C35" s="128">
        <v>142000</v>
      </c>
      <c r="D35" s="124">
        <v>90</v>
      </c>
      <c r="E35" s="30" t="s">
        <v>281</v>
      </c>
      <c r="F35" s="125" t="s">
        <v>317</v>
      </c>
      <c r="G35" s="125" t="s">
        <v>360</v>
      </c>
      <c r="H35" s="125"/>
      <c r="I35" s="30" t="s">
        <v>319</v>
      </c>
      <c r="J35" s="30" t="s">
        <v>378</v>
      </c>
      <c r="K35" s="129" t="s">
        <v>585</v>
      </c>
      <c r="L35" s="30" t="s">
        <v>321</v>
      </c>
      <c r="M35" s="119" t="s">
        <v>322</v>
      </c>
      <c r="N35" s="30" t="s">
        <v>202</v>
      </c>
      <c r="O35" s="29" t="s">
        <v>209</v>
      </c>
    </row>
    <row r="36" spans="1:18" ht="21" customHeight="1" x14ac:dyDescent="0.15">
      <c r="A36" s="121">
        <v>32</v>
      </c>
      <c r="B36" s="122" t="s">
        <v>499</v>
      </c>
      <c r="C36" s="128">
        <v>162000</v>
      </c>
      <c r="D36" s="124">
        <v>321</v>
      </c>
      <c r="E36" s="30" t="s">
        <v>279</v>
      </c>
      <c r="F36" s="125" t="s">
        <v>357</v>
      </c>
      <c r="G36" s="125" t="s">
        <v>701</v>
      </c>
      <c r="H36" s="125"/>
      <c r="I36" s="30" t="s">
        <v>319</v>
      </c>
      <c r="J36" s="30" t="s">
        <v>379</v>
      </c>
      <c r="K36" s="126" t="s">
        <v>640</v>
      </c>
      <c r="L36" s="30" t="s">
        <v>321</v>
      </c>
      <c r="M36" s="119" t="s">
        <v>322</v>
      </c>
      <c r="N36" s="30" t="s">
        <v>202</v>
      </c>
      <c r="O36" s="29" t="s">
        <v>222</v>
      </c>
    </row>
    <row r="37" spans="1:18" ht="21" customHeight="1" x14ac:dyDescent="0.15">
      <c r="A37" s="121">
        <v>33</v>
      </c>
      <c r="B37" s="122" t="s">
        <v>500</v>
      </c>
      <c r="C37" s="128">
        <v>156000</v>
      </c>
      <c r="D37" s="124">
        <v>135</v>
      </c>
      <c r="E37" s="30" t="s">
        <v>280</v>
      </c>
      <c r="F37" s="125" t="s">
        <v>380</v>
      </c>
      <c r="G37" s="125" t="s">
        <v>702</v>
      </c>
      <c r="H37" s="125"/>
      <c r="I37" s="30" t="s">
        <v>319</v>
      </c>
      <c r="J37" s="30" t="s">
        <v>381</v>
      </c>
      <c r="K37" s="129" t="s">
        <v>585</v>
      </c>
      <c r="L37" s="30" t="s">
        <v>321</v>
      </c>
      <c r="M37" s="119" t="s">
        <v>322</v>
      </c>
      <c r="N37" s="30" t="s">
        <v>202</v>
      </c>
      <c r="O37" s="29" t="s">
        <v>221</v>
      </c>
    </row>
    <row r="38" spans="1:18" ht="21" customHeight="1" x14ac:dyDescent="0.15">
      <c r="A38" s="121">
        <v>34</v>
      </c>
      <c r="B38" s="122" t="s">
        <v>501</v>
      </c>
      <c r="C38" s="128">
        <v>93300</v>
      </c>
      <c r="D38" s="124">
        <v>91</v>
      </c>
      <c r="E38" s="30" t="s">
        <v>281</v>
      </c>
      <c r="F38" s="125" t="s">
        <v>317</v>
      </c>
      <c r="G38" s="125" t="s">
        <v>382</v>
      </c>
      <c r="H38" s="125"/>
      <c r="I38" s="30" t="s">
        <v>319</v>
      </c>
      <c r="J38" s="30" t="s">
        <v>383</v>
      </c>
      <c r="K38" s="126" t="s">
        <v>640</v>
      </c>
      <c r="L38" s="30" t="s">
        <v>321</v>
      </c>
      <c r="M38" s="119" t="s">
        <v>322</v>
      </c>
      <c r="N38" s="30" t="s">
        <v>202</v>
      </c>
      <c r="O38" s="29" t="s">
        <v>773</v>
      </c>
    </row>
    <row r="39" spans="1:18" ht="21" customHeight="1" x14ac:dyDescent="0.15">
      <c r="A39" s="121">
        <v>35</v>
      </c>
      <c r="B39" s="122" t="s">
        <v>502</v>
      </c>
      <c r="C39" s="128">
        <v>142000</v>
      </c>
      <c r="D39" s="124">
        <v>162</v>
      </c>
      <c r="E39" s="30" t="s">
        <v>284</v>
      </c>
      <c r="F39" s="125" t="s">
        <v>317</v>
      </c>
      <c r="G39" s="125" t="s">
        <v>384</v>
      </c>
      <c r="H39" s="125"/>
      <c r="I39" s="30" t="s">
        <v>319</v>
      </c>
      <c r="J39" s="30" t="s">
        <v>503</v>
      </c>
      <c r="K39" s="126" t="s">
        <v>469</v>
      </c>
      <c r="L39" s="30" t="s">
        <v>321</v>
      </c>
      <c r="M39" s="119" t="s">
        <v>322</v>
      </c>
      <c r="N39" s="30" t="s">
        <v>202</v>
      </c>
      <c r="O39" s="29" t="s">
        <v>216</v>
      </c>
    </row>
    <row r="40" spans="1:18" ht="21" customHeight="1" x14ac:dyDescent="0.15">
      <c r="A40" s="121">
        <v>36</v>
      </c>
      <c r="B40" s="122" t="s">
        <v>504</v>
      </c>
      <c r="C40" s="128">
        <v>90400</v>
      </c>
      <c r="D40" s="124">
        <v>149</v>
      </c>
      <c r="E40" s="30" t="s">
        <v>279</v>
      </c>
      <c r="F40" s="125" t="s">
        <v>344</v>
      </c>
      <c r="G40" s="125" t="s">
        <v>385</v>
      </c>
      <c r="H40" s="125"/>
      <c r="I40" s="30" t="s">
        <v>319</v>
      </c>
      <c r="J40" s="30" t="s">
        <v>383</v>
      </c>
      <c r="K40" s="126" t="s">
        <v>640</v>
      </c>
      <c r="L40" s="30" t="s">
        <v>321</v>
      </c>
      <c r="M40" s="119" t="s">
        <v>322</v>
      </c>
      <c r="N40" s="30" t="s">
        <v>202</v>
      </c>
      <c r="O40" s="29" t="s">
        <v>223</v>
      </c>
    </row>
    <row r="41" spans="1:18" ht="21" customHeight="1" x14ac:dyDescent="0.15">
      <c r="A41" s="121">
        <v>37</v>
      </c>
      <c r="B41" s="122" t="s">
        <v>505</v>
      </c>
      <c r="C41" s="128">
        <v>150000</v>
      </c>
      <c r="D41" s="124">
        <v>122</v>
      </c>
      <c r="E41" s="30" t="s">
        <v>280</v>
      </c>
      <c r="F41" s="125" t="s">
        <v>317</v>
      </c>
      <c r="G41" s="125" t="s">
        <v>386</v>
      </c>
      <c r="H41" s="125"/>
      <c r="I41" s="30" t="s">
        <v>319</v>
      </c>
      <c r="J41" s="30" t="s">
        <v>387</v>
      </c>
      <c r="K41" s="126" t="s">
        <v>640</v>
      </c>
      <c r="L41" s="30" t="s">
        <v>321</v>
      </c>
      <c r="M41" s="119" t="s">
        <v>322</v>
      </c>
      <c r="N41" s="30" t="s">
        <v>202</v>
      </c>
      <c r="O41" s="29" t="s">
        <v>224</v>
      </c>
    </row>
    <row r="42" spans="1:18" ht="21" customHeight="1" x14ac:dyDescent="0.15">
      <c r="A42" s="121">
        <v>38</v>
      </c>
      <c r="B42" s="122" t="s">
        <v>506</v>
      </c>
      <c r="C42" s="128">
        <v>119000</v>
      </c>
      <c r="D42" s="124">
        <v>116</v>
      </c>
      <c r="E42" s="30" t="s">
        <v>279</v>
      </c>
      <c r="F42" s="125" t="s">
        <v>317</v>
      </c>
      <c r="G42" s="125" t="s">
        <v>333</v>
      </c>
      <c r="H42" s="125"/>
      <c r="I42" s="30" t="s">
        <v>319</v>
      </c>
      <c r="J42" s="30" t="s">
        <v>388</v>
      </c>
      <c r="K42" s="129" t="s">
        <v>588</v>
      </c>
      <c r="L42" s="30" t="s">
        <v>321</v>
      </c>
      <c r="M42" s="119" t="s">
        <v>322</v>
      </c>
      <c r="N42" s="30" t="s">
        <v>202</v>
      </c>
      <c r="O42" s="29" t="s">
        <v>209</v>
      </c>
    </row>
    <row r="43" spans="1:18" ht="21" customHeight="1" x14ac:dyDescent="0.15">
      <c r="A43" s="121">
        <v>39</v>
      </c>
      <c r="B43" s="131" t="s">
        <v>507</v>
      </c>
      <c r="C43" s="132">
        <v>156000</v>
      </c>
      <c r="D43" s="133">
        <v>187</v>
      </c>
      <c r="E43" s="134" t="s">
        <v>285</v>
      </c>
      <c r="F43" s="135" t="s">
        <v>317</v>
      </c>
      <c r="G43" s="135" t="s">
        <v>389</v>
      </c>
      <c r="H43" s="135"/>
      <c r="I43" s="134" t="s">
        <v>319</v>
      </c>
      <c r="J43" s="134" t="s">
        <v>390</v>
      </c>
      <c r="K43" s="136" t="s">
        <v>585</v>
      </c>
      <c r="L43" s="134" t="s">
        <v>321</v>
      </c>
      <c r="M43" s="137" t="s">
        <v>322</v>
      </c>
      <c r="N43" s="134" t="s">
        <v>202</v>
      </c>
      <c r="O43" s="121" t="s">
        <v>225</v>
      </c>
      <c r="P43" s="121"/>
      <c r="Q43" s="121"/>
      <c r="R43" s="121"/>
    </row>
    <row r="44" spans="1:18" ht="21" customHeight="1" x14ac:dyDescent="0.15">
      <c r="A44" s="121">
        <v>40</v>
      </c>
      <c r="B44" s="131" t="s">
        <v>508</v>
      </c>
      <c r="C44" s="132">
        <v>171000</v>
      </c>
      <c r="D44" s="133">
        <v>145</v>
      </c>
      <c r="E44" s="134" t="s">
        <v>284</v>
      </c>
      <c r="F44" s="135" t="s">
        <v>317</v>
      </c>
      <c r="G44" s="135" t="s">
        <v>338</v>
      </c>
      <c r="H44" s="135"/>
      <c r="I44" s="134" t="s">
        <v>319</v>
      </c>
      <c r="J44" s="134" t="s">
        <v>391</v>
      </c>
      <c r="K44" s="126" t="s">
        <v>640</v>
      </c>
      <c r="L44" s="134" t="s">
        <v>321</v>
      </c>
      <c r="M44" s="137" t="s">
        <v>322</v>
      </c>
      <c r="N44" s="134" t="s">
        <v>202</v>
      </c>
      <c r="O44" s="121" t="s">
        <v>226</v>
      </c>
      <c r="P44" s="121"/>
      <c r="Q44" s="121"/>
      <c r="R44" s="121"/>
    </row>
    <row r="45" spans="1:18" ht="21" customHeight="1" x14ac:dyDescent="0.15">
      <c r="A45" s="121">
        <v>41</v>
      </c>
      <c r="B45" s="131" t="s">
        <v>509</v>
      </c>
      <c r="C45" s="132">
        <v>126000</v>
      </c>
      <c r="D45" s="133">
        <v>130</v>
      </c>
      <c r="E45" s="134" t="s">
        <v>284</v>
      </c>
      <c r="F45" s="135" t="s">
        <v>317</v>
      </c>
      <c r="G45" s="135" t="s">
        <v>333</v>
      </c>
      <c r="H45" s="135" t="s">
        <v>439</v>
      </c>
      <c r="I45" s="134" t="s">
        <v>319</v>
      </c>
      <c r="J45" s="134" t="s">
        <v>392</v>
      </c>
      <c r="K45" s="136" t="s">
        <v>585</v>
      </c>
      <c r="L45" s="134" t="s">
        <v>321</v>
      </c>
      <c r="M45" s="137" t="s">
        <v>322</v>
      </c>
      <c r="N45" s="134" t="s">
        <v>202</v>
      </c>
      <c r="O45" s="121" t="s">
        <v>227</v>
      </c>
      <c r="P45" s="121"/>
      <c r="Q45" s="121"/>
      <c r="R45" s="121"/>
    </row>
    <row r="46" spans="1:18" ht="21" customHeight="1" x14ac:dyDescent="0.15">
      <c r="A46" s="121">
        <v>42</v>
      </c>
      <c r="B46" s="131" t="s">
        <v>556</v>
      </c>
      <c r="C46" s="132">
        <v>310000</v>
      </c>
      <c r="D46" s="133">
        <v>1501</v>
      </c>
      <c r="E46" s="134" t="s">
        <v>282</v>
      </c>
      <c r="F46" s="135" t="s">
        <v>394</v>
      </c>
      <c r="G46" s="135" t="s">
        <v>395</v>
      </c>
      <c r="H46" s="135" t="s">
        <v>396</v>
      </c>
      <c r="I46" s="134" t="s">
        <v>319</v>
      </c>
      <c r="J46" s="134" t="s">
        <v>397</v>
      </c>
      <c r="K46" s="136" t="s">
        <v>286</v>
      </c>
      <c r="L46" s="134" t="s">
        <v>398</v>
      </c>
      <c r="M46" s="137" t="s">
        <v>322</v>
      </c>
      <c r="N46" s="134" t="s">
        <v>228</v>
      </c>
      <c r="O46" s="121" t="s">
        <v>229</v>
      </c>
      <c r="P46" s="121"/>
      <c r="Q46" s="121"/>
      <c r="R46" s="121"/>
    </row>
    <row r="47" spans="1:18" ht="21" customHeight="1" x14ac:dyDescent="0.15">
      <c r="A47" s="121">
        <v>43</v>
      </c>
      <c r="B47" s="131" t="s">
        <v>557</v>
      </c>
      <c r="C47" s="132">
        <v>167000</v>
      </c>
      <c r="D47" s="133">
        <v>89</v>
      </c>
      <c r="E47" s="134" t="s">
        <v>278</v>
      </c>
      <c r="F47" s="135" t="s">
        <v>317</v>
      </c>
      <c r="G47" s="135" t="s">
        <v>374</v>
      </c>
      <c r="H47" s="135"/>
      <c r="I47" s="134" t="s">
        <v>319</v>
      </c>
      <c r="J47" s="134" t="s">
        <v>399</v>
      </c>
      <c r="K47" s="136" t="s">
        <v>585</v>
      </c>
      <c r="L47" s="134" t="s">
        <v>321</v>
      </c>
      <c r="M47" s="137" t="s">
        <v>322</v>
      </c>
      <c r="N47" s="134" t="s">
        <v>202</v>
      </c>
      <c r="O47" s="121" t="s">
        <v>209</v>
      </c>
      <c r="P47" s="121"/>
      <c r="Q47" s="121"/>
      <c r="R47" s="121"/>
    </row>
    <row r="48" spans="1:18" ht="21" customHeight="1" x14ac:dyDescent="0.15">
      <c r="A48" s="121">
        <v>44</v>
      </c>
      <c r="B48" s="131" t="s">
        <v>558</v>
      </c>
      <c r="C48" s="132">
        <v>146000</v>
      </c>
      <c r="D48" s="133">
        <v>78</v>
      </c>
      <c r="E48" s="134" t="s">
        <v>280</v>
      </c>
      <c r="F48" s="135" t="s">
        <v>317</v>
      </c>
      <c r="G48" s="135" t="s">
        <v>400</v>
      </c>
      <c r="H48" s="135"/>
      <c r="I48" s="134" t="s">
        <v>319</v>
      </c>
      <c r="J48" s="134" t="s">
        <v>559</v>
      </c>
      <c r="K48" s="136" t="s">
        <v>585</v>
      </c>
      <c r="L48" s="134" t="s">
        <v>321</v>
      </c>
      <c r="M48" s="137" t="s">
        <v>322</v>
      </c>
      <c r="N48" s="134" t="s">
        <v>202</v>
      </c>
      <c r="O48" s="121" t="s">
        <v>189</v>
      </c>
      <c r="P48" s="121"/>
      <c r="Q48" s="121"/>
      <c r="R48" s="121"/>
    </row>
    <row r="49" spans="1:18" ht="21" customHeight="1" thickBot="1" x14ac:dyDescent="0.2">
      <c r="A49" s="138">
        <v>45</v>
      </c>
      <c r="B49" s="139" t="s">
        <v>560</v>
      </c>
      <c r="C49" s="140">
        <v>112000</v>
      </c>
      <c r="D49" s="141">
        <v>132</v>
      </c>
      <c r="E49" s="142" t="s">
        <v>279</v>
      </c>
      <c r="F49" s="143" t="s">
        <v>317</v>
      </c>
      <c r="G49" s="143" t="s">
        <v>363</v>
      </c>
      <c r="H49" s="143"/>
      <c r="I49" s="142" t="s">
        <v>319</v>
      </c>
      <c r="J49" s="142" t="s">
        <v>401</v>
      </c>
      <c r="K49" s="144" t="s">
        <v>585</v>
      </c>
      <c r="L49" s="142" t="s">
        <v>321</v>
      </c>
      <c r="M49" s="145" t="s">
        <v>322</v>
      </c>
      <c r="N49" s="142" t="s">
        <v>202</v>
      </c>
      <c r="O49" s="138" t="s">
        <v>230</v>
      </c>
      <c r="P49" s="138"/>
      <c r="Q49" s="138"/>
      <c r="R49" s="138"/>
    </row>
    <row r="50" spans="1:18" ht="15" customHeight="1" x14ac:dyDescent="0.15">
      <c r="A50" s="434" t="s">
        <v>393</v>
      </c>
      <c r="B50" s="434"/>
      <c r="C50" s="434"/>
      <c r="D50" s="434"/>
      <c r="E50" s="434"/>
      <c r="F50" s="434"/>
      <c r="G50" s="434"/>
      <c r="H50" s="130"/>
      <c r="K50" s="146"/>
    </row>
  </sheetData>
  <mergeCells count="7">
    <mergeCell ref="A50:G50"/>
    <mergeCell ref="A1:H1"/>
    <mergeCell ref="I1:R1"/>
    <mergeCell ref="A2:H2"/>
    <mergeCell ref="I2:O2"/>
    <mergeCell ref="P2:R2"/>
    <mergeCell ref="O3:R3"/>
  </mergeCells>
  <phoneticPr fontId="6"/>
  <printOptions horizontalCentered="1"/>
  <pageMargins left="0.55118110236220474" right="0.27559055118110237" top="0.39370078740157483" bottom="0.43307086614173229" header="0.31496062992125984" footer="0.11811023622047245"/>
  <pageSetup paperSize="9" scale="83" firstPageNumber="8" fitToWidth="0" fitToHeight="0" pageOrder="overThenDown" orientation="portrait" r:id="rId1"/>
  <headerFooter scaleWithDoc="0" alignWithMargins="0">
    <oddFooter>&amp;C- &amp;P -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Normal="100" zoomScaleSheetLayoutView="100" workbookViewId="0">
      <pane ySplit="3" topLeftCell="A4" activePane="bottomLeft" state="frozen"/>
      <selection activeCell="H25" sqref="H25"/>
      <selection pane="bottomLeft" sqref="A1:H1"/>
    </sheetView>
  </sheetViews>
  <sheetFormatPr defaultRowHeight="11.25" x14ac:dyDescent="0.15"/>
  <cols>
    <col min="1" max="1" width="6" style="29" bestFit="1" customWidth="1"/>
    <col min="2" max="2" width="25.375" style="29" customWidth="1"/>
    <col min="3" max="3" width="7.375" style="29" customWidth="1"/>
    <col min="4" max="4" width="6.75" style="29" customWidth="1"/>
    <col min="5" max="5" width="11.625" style="30" customWidth="1"/>
    <col min="6" max="6" width="31.875" style="29" customWidth="1"/>
    <col min="7" max="7" width="12.25" style="29" customWidth="1"/>
    <col min="8" max="8" width="6.625" style="29" customWidth="1"/>
    <col min="9" max="9" width="11.5" style="29" customWidth="1"/>
    <col min="10" max="10" width="14.25" style="29" customWidth="1"/>
    <col min="11" max="11" width="19.625" style="31" customWidth="1"/>
    <col min="12" max="12" width="9" style="29"/>
    <col min="13" max="13" width="10" style="29" customWidth="1"/>
    <col min="14" max="14" width="12.125" style="29" customWidth="1"/>
    <col min="15" max="16384" width="9" style="29"/>
  </cols>
  <sheetData>
    <row r="1" spans="1:18" ht="18.75" customHeight="1" x14ac:dyDescent="0.15">
      <c r="A1" s="435" t="s">
        <v>765</v>
      </c>
      <c r="B1" s="435"/>
      <c r="C1" s="435"/>
      <c r="D1" s="435"/>
      <c r="E1" s="435"/>
      <c r="F1" s="435"/>
      <c r="G1" s="435"/>
      <c r="H1" s="435"/>
      <c r="I1" s="436" t="s">
        <v>649</v>
      </c>
      <c r="J1" s="436"/>
      <c r="K1" s="436"/>
      <c r="L1" s="436"/>
      <c r="M1" s="436"/>
      <c r="N1" s="436"/>
      <c r="O1" s="436"/>
      <c r="P1" s="436"/>
      <c r="Q1" s="436"/>
      <c r="R1" s="436"/>
    </row>
    <row r="2" spans="1:18" ht="14.25" customHeight="1" thickBot="1" x14ac:dyDescent="0.2">
      <c r="A2" s="437" t="s">
        <v>463</v>
      </c>
      <c r="B2" s="437"/>
      <c r="C2" s="437"/>
      <c r="D2" s="437"/>
      <c r="E2" s="437"/>
      <c r="F2" s="437"/>
      <c r="G2" s="437"/>
      <c r="H2" s="437"/>
      <c r="I2" s="438" t="s">
        <v>634</v>
      </c>
      <c r="J2" s="438"/>
      <c r="K2" s="438"/>
      <c r="L2" s="438"/>
      <c r="M2" s="438"/>
      <c r="N2" s="438"/>
      <c r="O2" s="438"/>
      <c r="P2" s="439" t="s">
        <v>856</v>
      </c>
      <c r="Q2" s="439"/>
      <c r="R2" s="439"/>
    </row>
    <row r="3" spans="1:18" s="30" customFormat="1" ht="33.75" customHeight="1" x14ac:dyDescent="0.15">
      <c r="A3" s="110" t="s">
        <v>635</v>
      </c>
      <c r="B3" s="111" t="s">
        <v>613</v>
      </c>
      <c r="C3" s="112" t="s">
        <v>311</v>
      </c>
      <c r="D3" s="112" t="s">
        <v>636</v>
      </c>
      <c r="E3" s="111" t="s">
        <v>614</v>
      </c>
      <c r="F3" s="113" t="s">
        <v>615</v>
      </c>
      <c r="G3" s="114" t="s">
        <v>660</v>
      </c>
      <c r="H3" s="115" t="s">
        <v>659</v>
      </c>
      <c r="I3" s="116" t="s">
        <v>637</v>
      </c>
      <c r="J3" s="117" t="s">
        <v>464</v>
      </c>
      <c r="K3" s="118" t="s">
        <v>312</v>
      </c>
      <c r="L3" s="112" t="s">
        <v>638</v>
      </c>
      <c r="M3" s="111" t="s">
        <v>313</v>
      </c>
      <c r="N3" s="111" t="s">
        <v>314</v>
      </c>
      <c r="O3" s="440" t="s">
        <v>315</v>
      </c>
      <c r="P3" s="440"/>
      <c r="Q3" s="440"/>
      <c r="R3" s="441"/>
    </row>
    <row r="4" spans="1:18" s="30" customFormat="1" ht="13.5" customHeight="1" x14ac:dyDescent="0.15">
      <c r="A4" s="119" t="s">
        <v>316</v>
      </c>
      <c r="K4" s="120"/>
    </row>
    <row r="5" spans="1:18" ht="21" customHeight="1" x14ac:dyDescent="0.15">
      <c r="A5" s="121">
        <v>46</v>
      </c>
      <c r="B5" s="131" t="s">
        <v>510</v>
      </c>
      <c r="C5" s="132">
        <v>165000</v>
      </c>
      <c r="D5" s="133">
        <v>182</v>
      </c>
      <c r="E5" s="134" t="s">
        <v>287</v>
      </c>
      <c r="F5" s="131" t="s">
        <v>372</v>
      </c>
      <c r="G5" s="135" t="s">
        <v>402</v>
      </c>
      <c r="H5" s="147"/>
      <c r="I5" s="134" t="s">
        <v>319</v>
      </c>
      <c r="J5" s="134" t="s">
        <v>403</v>
      </c>
      <c r="K5" s="126" t="s">
        <v>774</v>
      </c>
      <c r="L5" s="134" t="s">
        <v>321</v>
      </c>
      <c r="M5" s="137" t="s">
        <v>322</v>
      </c>
      <c r="N5" s="134" t="s">
        <v>202</v>
      </c>
      <c r="O5" s="121" t="s">
        <v>209</v>
      </c>
      <c r="P5" s="121"/>
      <c r="Q5" s="121"/>
      <c r="R5" s="121"/>
    </row>
    <row r="6" spans="1:18" ht="21" customHeight="1" x14ac:dyDescent="0.15">
      <c r="A6" s="121">
        <v>47</v>
      </c>
      <c r="B6" s="122" t="s">
        <v>511</v>
      </c>
      <c r="C6" s="128">
        <v>142000</v>
      </c>
      <c r="D6" s="124">
        <v>74</v>
      </c>
      <c r="E6" s="30" t="s">
        <v>279</v>
      </c>
      <c r="F6" s="122" t="s">
        <v>852</v>
      </c>
      <c r="G6" s="125" t="s">
        <v>404</v>
      </c>
      <c r="H6" s="130"/>
      <c r="I6" s="30" t="s">
        <v>319</v>
      </c>
      <c r="J6" s="30" t="s">
        <v>405</v>
      </c>
      <c r="K6" s="129" t="s">
        <v>469</v>
      </c>
      <c r="L6" s="30" t="s">
        <v>321</v>
      </c>
      <c r="M6" s="119" t="s">
        <v>322</v>
      </c>
      <c r="N6" s="119" t="s">
        <v>202</v>
      </c>
      <c r="O6" s="29" t="s">
        <v>189</v>
      </c>
    </row>
    <row r="7" spans="1:18" ht="21" customHeight="1" x14ac:dyDescent="0.15">
      <c r="A7" s="121">
        <v>48</v>
      </c>
      <c r="B7" s="122" t="s">
        <v>512</v>
      </c>
      <c r="C7" s="128">
        <v>184000</v>
      </c>
      <c r="D7" s="124">
        <v>126</v>
      </c>
      <c r="E7" s="30" t="s">
        <v>279</v>
      </c>
      <c r="F7" s="122" t="s">
        <v>344</v>
      </c>
      <c r="G7" s="125" t="s">
        <v>353</v>
      </c>
      <c r="H7" s="130"/>
      <c r="I7" s="30" t="s">
        <v>319</v>
      </c>
      <c r="J7" s="30" t="s">
        <v>406</v>
      </c>
      <c r="K7" s="129" t="s">
        <v>588</v>
      </c>
      <c r="L7" s="30" t="s">
        <v>321</v>
      </c>
      <c r="M7" s="119" t="s">
        <v>322</v>
      </c>
      <c r="N7" s="119" t="s">
        <v>202</v>
      </c>
      <c r="O7" s="29" t="s">
        <v>240</v>
      </c>
    </row>
    <row r="8" spans="1:18" ht="21" customHeight="1" x14ac:dyDescent="0.15">
      <c r="A8" s="121">
        <v>49</v>
      </c>
      <c r="B8" s="122" t="s">
        <v>513</v>
      </c>
      <c r="C8" s="128">
        <v>52800</v>
      </c>
      <c r="D8" s="124">
        <v>225</v>
      </c>
      <c r="E8" s="30" t="s">
        <v>285</v>
      </c>
      <c r="F8" s="122" t="s">
        <v>372</v>
      </c>
      <c r="G8" s="125" t="s">
        <v>407</v>
      </c>
      <c r="H8" s="130"/>
      <c r="I8" s="30" t="s">
        <v>319</v>
      </c>
      <c r="J8" s="30" t="s">
        <v>775</v>
      </c>
      <c r="K8" s="129" t="s">
        <v>167</v>
      </c>
      <c r="L8" s="30" t="s">
        <v>321</v>
      </c>
      <c r="M8" s="119" t="s">
        <v>776</v>
      </c>
      <c r="N8" s="119" t="s">
        <v>202</v>
      </c>
      <c r="O8" s="29" t="s">
        <v>241</v>
      </c>
    </row>
    <row r="9" spans="1:18" ht="21" customHeight="1" x14ac:dyDescent="0.15">
      <c r="A9" s="121">
        <v>50</v>
      </c>
      <c r="B9" s="122" t="s">
        <v>777</v>
      </c>
      <c r="C9" s="128">
        <v>142000</v>
      </c>
      <c r="D9" s="124">
        <v>54</v>
      </c>
      <c r="E9" s="30" t="s">
        <v>278</v>
      </c>
      <c r="F9" s="122" t="s">
        <v>317</v>
      </c>
      <c r="G9" s="125" t="s">
        <v>408</v>
      </c>
      <c r="H9" s="130"/>
      <c r="I9" s="30" t="s">
        <v>319</v>
      </c>
      <c r="J9" s="30" t="s">
        <v>409</v>
      </c>
      <c r="K9" s="129" t="s">
        <v>469</v>
      </c>
      <c r="L9" s="30" t="s">
        <v>321</v>
      </c>
      <c r="M9" s="119" t="s">
        <v>322</v>
      </c>
      <c r="N9" s="119" t="s">
        <v>202</v>
      </c>
      <c r="O9" s="29" t="s">
        <v>242</v>
      </c>
    </row>
    <row r="10" spans="1:18" ht="21" customHeight="1" x14ac:dyDescent="0.15">
      <c r="A10" s="121">
        <v>51</v>
      </c>
      <c r="B10" s="122" t="s">
        <v>778</v>
      </c>
      <c r="C10" s="128">
        <v>179000</v>
      </c>
      <c r="D10" s="124">
        <v>167</v>
      </c>
      <c r="E10" s="30" t="s">
        <v>280</v>
      </c>
      <c r="F10" s="122" t="s">
        <v>317</v>
      </c>
      <c r="G10" s="125" t="s">
        <v>410</v>
      </c>
      <c r="H10" s="130"/>
      <c r="I10" s="30" t="s">
        <v>319</v>
      </c>
      <c r="J10" s="30" t="s">
        <v>411</v>
      </c>
      <c r="K10" s="129" t="s">
        <v>469</v>
      </c>
      <c r="L10" s="30" t="s">
        <v>321</v>
      </c>
      <c r="M10" s="119" t="s">
        <v>322</v>
      </c>
      <c r="N10" s="119" t="s">
        <v>202</v>
      </c>
      <c r="O10" s="29" t="s">
        <v>243</v>
      </c>
    </row>
    <row r="11" spans="1:18" ht="21" customHeight="1" x14ac:dyDescent="0.15">
      <c r="A11" s="121">
        <v>52</v>
      </c>
      <c r="B11" s="122" t="s">
        <v>514</v>
      </c>
      <c r="C11" s="128">
        <v>144000</v>
      </c>
      <c r="D11" s="124">
        <v>100</v>
      </c>
      <c r="E11" s="30" t="s">
        <v>278</v>
      </c>
      <c r="F11" s="122" t="s">
        <v>317</v>
      </c>
      <c r="G11" s="125" t="s">
        <v>779</v>
      </c>
      <c r="H11" s="130"/>
      <c r="I11" s="30" t="s">
        <v>319</v>
      </c>
      <c r="J11" s="30" t="s">
        <v>515</v>
      </c>
      <c r="K11" s="129" t="s">
        <v>469</v>
      </c>
      <c r="L11" s="30" t="s">
        <v>321</v>
      </c>
      <c r="M11" s="119" t="s">
        <v>322</v>
      </c>
      <c r="N11" s="119" t="s">
        <v>202</v>
      </c>
      <c r="O11" s="29" t="s">
        <v>209</v>
      </c>
    </row>
    <row r="12" spans="1:18" ht="21" customHeight="1" x14ac:dyDescent="0.15">
      <c r="A12" s="121">
        <v>53</v>
      </c>
      <c r="B12" s="122" t="s">
        <v>516</v>
      </c>
      <c r="C12" s="128">
        <v>146000</v>
      </c>
      <c r="D12" s="124">
        <v>102</v>
      </c>
      <c r="E12" s="30" t="s">
        <v>284</v>
      </c>
      <c r="F12" s="122" t="s">
        <v>317</v>
      </c>
      <c r="G12" s="125" t="s">
        <v>517</v>
      </c>
      <c r="H12" s="130"/>
      <c r="I12" s="30" t="s">
        <v>319</v>
      </c>
      <c r="J12" s="30" t="s">
        <v>518</v>
      </c>
      <c r="K12" s="129" t="s">
        <v>469</v>
      </c>
      <c r="L12" s="30" t="s">
        <v>321</v>
      </c>
      <c r="M12" s="119" t="s">
        <v>322</v>
      </c>
      <c r="N12" s="119" t="s">
        <v>202</v>
      </c>
      <c r="O12" s="29" t="s">
        <v>519</v>
      </c>
    </row>
    <row r="13" spans="1:18" ht="21" customHeight="1" x14ac:dyDescent="0.15">
      <c r="A13" s="121">
        <v>54</v>
      </c>
      <c r="B13" s="122" t="s">
        <v>520</v>
      </c>
      <c r="C13" s="128">
        <v>190000</v>
      </c>
      <c r="D13" s="124">
        <v>116</v>
      </c>
      <c r="E13" s="30" t="s">
        <v>278</v>
      </c>
      <c r="F13" s="122" t="s">
        <v>337</v>
      </c>
      <c r="G13" s="125" t="s">
        <v>338</v>
      </c>
      <c r="H13" s="130"/>
      <c r="I13" s="30" t="s">
        <v>319</v>
      </c>
      <c r="J13" s="30" t="s">
        <v>521</v>
      </c>
      <c r="K13" s="129" t="s">
        <v>469</v>
      </c>
      <c r="L13" s="30" t="s">
        <v>321</v>
      </c>
      <c r="M13" s="119" t="s">
        <v>322</v>
      </c>
      <c r="N13" s="119" t="s">
        <v>202</v>
      </c>
      <c r="O13" s="29" t="s">
        <v>209</v>
      </c>
    </row>
    <row r="14" spans="1:18" ht="21" customHeight="1" x14ac:dyDescent="0.15">
      <c r="A14" s="121">
        <v>55</v>
      </c>
      <c r="B14" s="122" t="s">
        <v>522</v>
      </c>
      <c r="C14" s="128">
        <v>162000</v>
      </c>
      <c r="D14" s="124">
        <v>107</v>
      </c>
      <c r="E14" s="30" t="s">
        <v>278</v>
      </c>
      <c r="F14" s="122" t="s">
        <v>317</v>
      </c>
      <c r="G14" s="125" t="s">
        <v>331</v>
      </c>
      <c r="H14" s="130"/>
      <c r="I14" s="30" t="s">
        <v>319</v>
      </c>
      <c r="J14" s="30" t="s">
        <v>523</v>
      </c>
      <c r="K14" s="126" t="s">
        <v>774</v>
      </c>
      <c r="L14" s="30" t="s">
        <v>321</v>
      </c>
      <c r="M14" s="119" t="s">
        <v>322</v>
      </c>
      <c r="N14" s="119" t="s">
        <v>202</v>
      </c>
      <c r="O14" s="29" t="s">
        <v>524</v>
      </c>
    </row>
    <row r="15" spans="1:18" ht="21" customHeight="1" x14ac:dyDescent="0.15">
      <c r="A15" s="121">
        <v>56</v>
      </c>
      <c r="B15" s="122" t="s">
        <v>525</v>
      </c>
      <c r="C15" s="128">
        <v>94500</v>
      </c>
      <c r="D15" s="124">
        <v>167</v>
      </c>
      <c r="E15" s="30" t="s">
        <v>280</v>
      </c>
      <c r="F15" s="122" t="s">
        <v>337</v>
      </c>
      <c r="G15" s="125" t="s">
        <v>526</v>
      </c>
      <c r="H15" s="130"/>
      <c r="I15" s="30" t="s">
        <v>319</v>
      </c>
      <c r="J15" s="30" t="s">
        <v>527</v>
      </c>
      <c r="K15" s="126" t="s">
        <v>593</v>
      </c>
      <c r="L15" s="30" t="s">
        <v>328</v>
      </c>
      <c r="M15" s="119" t="s">
        <v>322</v>
      </c>
      <c r="N15" s="119" t="s">
        <v>202</v>
      </c>
      <c r="O15" s="29" t="s">
        <v>220</v>
      </c>
    </row>
    <row r="16" spans="1:18" ht="21" customHeight="1" x14ac:dyDescent="0.15">
      <c r="A16" s="148" t="s">
        <v>780</v>
      </c>
      <c r="B16" s="122" t="s">
        <v>781</v>
      </c>
      <c r="C16" s="128">
        <v>299000</v>
      </c>
      <c r="D16" s="124">
        <v>78</v>
      </c>
      <c r="E16" s="30" t="s">
        <v>283</v>
      </c>
      <c r="F16" s="122" t="s">
        <v>362</v>
      </c>
      <c r="G16" s="125" t="s">
        <v>412</v>
      </c>
      <c r="H16" s="130"/>
      <c r="I16" s="30" t="s">
        <v>319</v>
      </c>
      <c r="J16" s="30" t="s">
        <v>413</v>
      </c>
      <c r="K16" s="129" t="s">
        <v>286</v>
      </c>
      <c r="L16" s="30" t="s">
        <v>398</v>
      </c>
      <c r="M16" s="119" t="s">
        <v>322</v>
      </c>
      <c r="N16" s="119" t="s">
        <v>244</v>
      </c>
      <c r="O16" s="29" t="s">
        <v>245</v>
      </c>
    </row>
    <row r="17" spans="1:15" ht="21" customHeight="1" x14ac:dyDescent="0.15">
      <c r="A17" s="148" t="s">
        <v>594</v>
      </c>
      <c r="B17" s="122" t="s">
        <v>528</v>
      </c>
      <c r="C17" s="128">
        <v>240000</v>
      </c>
      <c r="D17" s="124">
        <v>980</v>
      </c>
      <c r="E17" s="30" t="s">
        <v>278</v>
      </c>
      <c r="F17" s="122" t="s">
        <v>362</v>
      </c>
      <c r="G17" s="125" t="s">
        <v>782</v>
      </c>
      <c r="H17" s="130" t="s">
        <v>414</v>
      </c>
      <c r="I17" s="30" t="s">
        <v>319</v>
      </c>
      <c r="J17" s="30" t="s">
        <v>415</v>
      </c>
      <c r="K17" s="129" t="s">
        <v>290</v>
      </c>
      <c r="L17" s="30" t="s">
        <v>398</v>
      </c>
      <c r="M17" s="119" t="s">
        <v>322</v>
      </c>
      <c r="N17" s="119" t="s">
        <v>246</v>
      </c>
      <c r="O17" s="29" t="s">
        <v>190</v>
      </c>
    </row>
    <row r="18" spans="1:15" ht="21" customHeight="1" x14ac:dyDescent="0.15">
      <c r="A18" s="148" t="s">
        <v>595</v>
      </c>
      <c r="B18" s="122" t="s">
        <v>529</v>
      </c>
      <c r="C18" s="128">
        <v>287000</v>
      </c>
      <c r="D18" s="124">
        <v>258</v>
      </c>
      <c r="E18" s="30" t="s">
        <v>783</v>
      </c>
      <c r="F18" s="122" t="s">
        <v>416</v>
      </c>
      <c r="G18" s="125" t="s">
        <v>784</v>
      </c>
      <c r="H18" s="130"/>
      <c r="I18" s="30" t="s">
        <v>319</v>
      </c>
      <c r="J18" s="30" t="s">
        <v>417</v>
      </c>
      <c r="K18" s="126" t="s">
        <v>286</v>
      </c>
      <c r="L18" s="30" t="s">
        <v>398</v>
      </c>
      <c r="M18" s="119" t="s">
        <v>322</v>
      </c>
      <c r="N18" s="119" t="s">
        <v>246</v>
      </c>
      <c r="O18" s="29" t="s">
        <v>191</v>
      </c>
    </row>
    <row r="19" spans="1:15" ht="21" customHeight="1" x14ac:dyDescent="0.15">
      <c r="A19" s="148" t="s">
        <v>596</v>
      </c>
      <c r="B19" s="122" t="s">
        <v>530</v>
      </c>
      <c r="C19" s="128">
        <v>207000</v>
      </c>
      <c r="D19" s="124">
        <v>67</v>
      </c>
      <c r="E19" s="30" t="s">
        <v>288</v>
      </c>
      <c r="F19" s="122" t="s">
        <v>317</v>
      </c>
      <c r="G19" s="125" t="s">
        <v>418</v>
      </c>
      <c r="H19" s="130"/>
      <c r="I19" s="30" t="s">
        <v>319</v>
      </c>
      <c r="J19" s="30" t="s">
        <v>419</v>
      </c>
      <c r="K19" s="129" t="s">
        <v>291</v>
      </c>
      <c r="L19" s="30" t="s">
        <v>420</v>
      </c>
      <c r="M19" s="119" t="s">
        <v>322</v>
      </c>
      <c r="N19" s="119" t="s">
        <v>244</v>
      </c>
      <c r="O19" s="29" t="s">
        <v>247</v>
      </c>
    </row>
    <row r="20" spans="1:15" ht="21" customHeight="1" x14ac:dyDescent="0.15">
      <c r="A20" s="148" t="s">
        <v>597</v>
      </c>
      <c r="B20" s="122" t="s">
        <v>531</v>
      </c>
      <c r="C20" s="128">
        <v>246000</v>
      </c>
      <c r="D20" s="124">
        <v>235</v>
      </c>
      <c r="E20" s="30" t="s">
        <v>287</v>
      </c>
      <c r="F20" s="122" t="s">
        <v>421</v>
      </c>
      <c r="G20" s="125" t="s">
        <v>785</v>
      </c>
      <c r="H20" s="130"/>
      <c r="I20" s="30" t="s">
        <v>319</v>
      </c>
      <c r="J20" s="30" t="s">
        <v>422</v>
      </c>
      <c r="K20" s="126" t="s">
        <v>291</v>
      </c>
      <c r="L20" s="30" t="s">
        <v>420</v>
      </c>
      <c r="M20" s="119" t="s">
        <v>322</v>
      </c>
      <c r="N20" s="119" t="s">
        <v>248</v>
      </c>
      <c r="O20" s="29" t="s">
        <v>249</v>
      </c>
    </row>
    <row r="21" spans="1:15" ht="21" customHeight="1" x14ac:dyDescent="0.15">
      <c r="A21" s="148" t="s">
        <v>853</v>
      </c>
      <c r="B21" s="122" t="s">
        <v>532</v>
      </c>
      <c r="C21" s="128">
        <v>200000</v>
      </c>
      <c r="D21" s="124">
        <v>66</v>
      </c>
      <c r="E21" s="30" t="s">
        <v>283</v>
      </c>
      <c r="F21" s="122" t="s">
        <v>317</v>
      </c>
      <c r="G21" s="125" t="s">
        <v>786</v>
      </c>
      <c r="H21" s="130"/>
      <c r="I21" s="30" t="s">
        <v>319</v>
      </c>
      <c r="J21" s="30" t="s">
        <v>423</v>
      </c>
      <c r="K21" s="126" t="s">
        <v>291</v>
      </c>
      <c r="L21" s="30" t="s">
        <v>420</v>
      </c>
      <c r="M21" s="119" t="s">
        <v>322</v>
      </c>
      <c r="N21" s="119" t="s">
        <v>246</v>
      </c>
      <c r="O21" s="29" t="s">
        <v>250</v>
      </c>
    </row>
    <row r="22" spans="1:15" ht="21" customHeight="1" x14ac:dyDescent="0.15">
      <c r="A22" s="148" t="s">
        <v>598</v>
      </c>
      <c r="B22" s="122" t="s">
        <v>533</v>
      </c>
      <c r="C22" s="128">
        <v>182000</v>
      </c>
      <c r="D22" s="124">
        <v>132</v>
      </c>
      <c r="E22" s="30" t="s">
        <v>285</v>
      </c>
      <c r="F22" s="122" t="s">
        <v>424</v>
      </c>
      <c r="G22" s="125" t="s">
        <v>425</v>
      </c>
      <c r="H22" s="130"/>
      <c r="I22" s="30" t="s">
        <v>319</v>
      </c>
      <c r="J22" s="30" t="s">
        <v>426</v>
      </c>
      <c r="K22" s="126" t="s">
        <v>291</v>
      </c>
      <c r="L22" s="30" t="s">
        <v>420</v>
      </c>
      <c r="M22" s="119" t="s">
        <v>322</v>
      </c>
      <c r="N22" s="119" t="s">
        <v>251</v>
      </c>
      <c r="O22" s="29" t="s">
        <v>252</v>
      </c>
    </row>
    <row r="23" spans="1:15" ht="21" customHeight="1" x14ac:dyDescent="0.15">
      <c r="A23" s="148" t="s">
        <v>599</v>
      </c>
      <c r="B23" s="122" t="s">
        <v>534</v>
      </c>
      <c r="C23" s="128">
        <v>219000</v>
      </c>
      <c r="D23" s="124">
        <v>141</v>
      </c>
      <c r="E23" s="30" t="s">
        <v>278</v>
      </c>
      <c r="F23" s="122" t="s">
        <v>362</v>
      </c>
      <c r="G23" s="125" t="s">
        <v>787</v>
      </c>
      <c r="H23" s="130"/>
      <c r="I23" s="30" t="s">
        <v>319</v>
      </c>
      <c r="J23" s="30" t="s">
        <v>427</v>
      </c>
      <c r="K23" s="129" t="s">
        <v>291</v>
      </c>
      <c r="L23" s="30" t="s">
        <v>420</v>
      </c>
      <c r="M23" s="119" t="s">
        <v>322</v>
      </c>
      <c r="N23" s="119" t="s">
        <v>246</v>
      </c>
      <c r="O23" s="29" t="s">
        <v>253</v>
      </c>
    </row>
    <row r="24" spans="1:15" ht="21" customHeight="1" x14ac:dyDescent="0.15">
      <c r="A24" s="148" t="s">
        <v>600</v>
      </c>
      <c r="B24" s="122" t="s">
        <v>535</v>
      </c>
      <c r="C24" s="128">
        <v>293000</v>
      </c>
      <c r="D24" s="124">
        <v>116</v>
      </c>
      <c r="E24" s="30" t="s">
        <v>278</v>
      </c>
      <c r="F24" s="122" t="s">
        <v>421</v>
      </c>
      <c r="G24" s="125" t="s">
        <v>788</v>
      </c>
      <c r="H24" s="130" t="s">
        <v>396</v>
      </c>
      <c r="I24" s="30" t="s">
        <v>319</v>
      </c>
      <c r="J24" s="30" t="s">
        <v>428</v>
      </c>
      <c r="K24" s="126" t="s">
        <v>290</v>
      </c>
      <c r="L24" s="30" t="s">
        <v>398</v>
      </c>
      <c r="M24" s="119" t="s">
        <v>322</v>
      </c>
      <c r="N24" s="119" t="s">
        <v>248</v>
      </c>
      <c r="O24" s="29" t="s">
        <v>254</v>
      </c>
    </row>
    <row r="25" spans="1:15" ht="21" customHeight="1" x14ac:dyDescent="0.15">
      <c r="A25" s="148" t="s">
        <v>854</v>
      </c>
      <c r="B25" s="122" t="s">
        <v>536</v>
      </c>
      <c r="C25" s="128">
        <v>154000</v>
      </c>
      <c r="D25" s="124">
        <v>99</v>
      </c>
      <c r="E25" s="30" t="s">
        <v>281</v>
      </c>
      <c r="F25" s="122" t="s">
        <v>362</v>
      </c>
      <c r="G25" s="125" t="s">
        <v>429</v>
      </c>
      <c r="H25" s="130"/>
      <c r="I25" s="30" t="s">
        <v>319</v>
      </c>
      <c r="J25" s="30" t="s">
        <v>430</v>
      </c>
      <c r="K25" s="126" t="s">
        <v>291</v>
      </c>
      <c r="L25" s="30" t="s">
        <v>420</v>
      </c>
      <c r="M25" s="119" t="s">
        <v>322</v>
      </c>
      <c r="N25" s="119" t="s">
        <v>244</v>
      </c>
      <c r="O25" s="29" t="s">
        <v>255</v>
      </c>
    </row>
    <row r="26" spans="1:15" ht="21" customHeight="1" x14ac:dyDescent="0.15">
      <c r="A26" s="148" t="s">
        <v>601</v>
      </c>
      <c r="B26" s="122" t="s">
        <v>789</v>
      </c>
      <c r="C26" s="128">
        <v>196000</v>
      </c>
      <c r="D26" s="124">
        <v>73</v>
      </c>
      <c r="E26" s="30" t="s">
        <v>283</v>
      </c>
      <c r="F26" s="122" t="s">
        <v>317</v>
      </c>
      <c r="G26" s="125" t="s">
        <v>331</v>
      </c>
      <c r="H26" s="130"/>
      <c r="I26" s="30" t="s">
        <v>319</v>
      </c>
      <c r="J26" s="30" t="s">
        <v>431</v>
      </c>
      <c r="K26" s="129" t="s">
        <v>291</v>
      </c>
      <c r="L26" s="30" t="s">
        <v>420</v>
      </c>
      <c r="M26" s="119" t="s">
        <v>322</v>
      </c>
      <c r="N26" s="119" t="s">
        <v>246</v>
      </c>
      <c r="O26" s="29" t="s">
        <v>256</v>
      </c>
    </row>
    <row r="27" spans="1:15" ht="21" customHeight="1" x14ac:dyDescent="0.15">
      <c r="A27" s="148" t="s">
        <v>602</v>
      </c>
      <c r="B27" s="122" t="s">
        <v>537</v>
      </c>
      <c r="C27" s="128">
        <v>279000</v>
      </c>
      <c r="D27" s="124">
        <v>1023</v>
      </c>
      <c r="E27" s="30" t="s">
        <v>281</v>
      </c>
      <c r="F27" s="122" t="s">
        <v>432</v>
      </c>
      <c r="G27" s="125" t="s">
        <v>790</v>
      </c>
      <c r="H27" s="130" t="s">
        <v>396</v>
      </c>
      <c r="I27" s="30" t="s">
        <v>319</v>
      </c>
      <c r="J27" s="30" t="s">
        <v>433</v>
      </c>
      <c r="K27" s="129" t="s">
        <v>286</v>
      </c>
      <c r="L27" s="30" t="s">
        <v>398</v>
      </c>
      <c r="M27" s="119" t="s">
        <v>322</v>
      </c>
      <c r="N27" s="119" t="s">
        <v>251</v>
      </c>
      <c r="O27" s="29" t="s">
        <v>257</v>
      </c>
    </row>
    <row r="28" spans="1:15" ht="21" customHeight="1" x14ac:dyDescent="0.15">
      <c r="A28" s="148" t="s">
        <v>603</v>
      </c>
      <c r="B28" s="122" t="s">
        <v>538</v>
      </c>
      <c r="C28" s="128">
        <v>330000</v>
      </c>
      <c r="D28" s="124">
        <v>91</v>
      </c>
      <c r="E28" s="30" t="s">
        <v>280</v>
      </c>
      <c r="F28" s="122" t="s">
        <v>421</v>
      </c>
      <c r="G28" s="125" t="s">
        <v>791</v>
      </c>
      <c r="H28" s="130"/>
      <c r="I28" s="30" t="s">
        <v>319</v>
      </c>
      <c r="J28" s="30" t="s">
        <v>434</v>
      </c>
      <c r="K28" s="126" t="s">
        <v>286</v>
      </c>
      <c r="L28" s="30" t="s">
        <v>435</v>
      </c>
      <c r="M28" s="119" t="s">
        <v>322</v>
      </c>
      <c r="N28" s="119" t="s">
        <v>258</v>
      </c>
      <c r="O28" s="29" t="s">
        <v>259</v>
      </c>
    </row>
    <row r="29" spans="1:15" ht="21" customHeight="1" x14ac:dyDescent="0.15">
      <c r="A29" s="148" t="s">
        <v>604</v>
      </c>
      <c r="B29" s="122" t="s">
        <v>539</v>
      </c>
      <c r="C29" s="128">
        <v>180000</v>
      </c>
      <c r="D29" s="124">
        <v>95</v>
      </c>
      <c r="E29" s="30" t="s">
        <v>280</v>
      </c>
      <c r="F29" s="122" t="s">
        <v>317</v>
      </c>
      <c r="G29" s="125" t="s">
        <v>792</v>
      </c>
      <c r="H29" s="130"/>
      <c r="I29" s="30" t="s">
        <v>319</v>
      </c>
      <c r="J29" s="30" t="s">
        <v>436</v>
      </c>
      <c r="K29" s="129" t="s">
        <v>291</v>
      </c>
      <c r="L29" s="30" t="s">
        <v>420</v>
      </c>
      <c r="M29" s="119" t="s">
        <v>322</v>
      </c>
      <c r="N29" s="119" t="s">
        <v>244</v>
      </c>
      <c r="O29" s="29" t="s">
        <v>260</v>
      </c>
    </row>
    <row r="30" spans="1:15" ht="21" customHeight="1" x14ac:dyDescent="0.15">
      <c r="A30" s="148" t="s">
        <v>605</v>
      </c>
      <c r="B30" s="122" t="s">
        <v>540</v>
      </c>
      <c r="C30" s="128">
        <v>162000</v>
      </c>
      <c r="D30" s="124">
        <v>66</v>
      </c>
      <c r="E30" s="30" t="s">
        <v>278</v>
      </c>
      <c r="F30" s="122" t="s">
        <v>362</v>
      </c>
      <c r="G30" s="125" t="s">
        <v>793</v>
      </c>
      <c r="H30" s="130"/>
      <c r="I30" s="30" t="s">
        <v>319</v>
      </c>
      <c r="J30" s="30" t="s">
        <v>437</v>
      </c>
      <c r="K30" s="126" t="s">
        <v>291</v>
      </c>
      <c r="L30" s="30" t="s">
        <v>420</v>
      </c>
      <c r="M30" s="119" t="s">
        <v>322</v>
      </c>
      <c r="N30" s="119" t="s">
        <v>246</v>
      </c>
      <c r="O30" s="29" t="s">
        <v>261</v>
      </c>
    </row>
    <row r="31" spans="1:15" ht="21" customHeight="1" x14ac:dyDescent="0.15">
      <c r="A31" s="148" t="s">
        <v>855</v>
      </c>
      <c r="B31" s="122" t="s">
        <v>794</v>
      </c>
      <c r="C31" s="128">
        <v>189000</v>
      </c>
      <c r="D31" s="124">
        <v>293</v>
      </c>
      <c r="E31" s="30" t="s">
        <v>795</v>
      </c>
      <c r="F31" s="122" t="s">
        <v>362</v>
      </c>
      <c r="G31" s="125" t="s">
        <v>796</v>
      </c>
      <c r="H31" s="130"/>
      <c r="I31" s="30" t="s">
        <v>319</v>
      </c>
      <c r="J31" s="30" t="s">
        <v>797</v>
      </c>
      <c r="K31" s="129" t="s">
        <v>292</v>
      </c>
      <c r="L31" s="30" t="s">
        <v>438</v>
      </c>
      <c r="M31" s="119" t="s">
        <v>322</v>
      </c>
      <c r="N31" s="119" t="s">
        <v>251</v>
      </c>
      <c r="O31" s="29" t="s">
        <v>798</v>
      </c>
    </row>
    <row r="32" spans="1:15" ht="21" customHeight="1" x14ac:dyDescent="0.15">
      <c r="A32" s="148" t="s">
        <v>606</v>
      </c>
      <c r="B32" s="122" t="s">
        <v>799</v>
      </c>
      <c r="C32" s="128">
        <v>162000</v>
      </c>
      <c r="D32" s="124">
        <v>1314</v>
      </c>
      <c r="E32" s="30" t="s">
        <v>800</v>
      </c>
      <c r="F32" s="122" t="s">
        <v>372</v>
      </c>
      <c r="G32" s="125" t="s">
        <v>801</v>
      </c>
      <c r="H32" s="130"/>
      <c r="I32" s="30" t="s">
        <v>319</v>
      </c>
      <c r="J32" s="30" t="s">
        <v>440</v>
      </c>
      <c r="K32" s="129" t="s">
        <v>292</v>
      </c>
      <c r="L32" s="30" t="s">
        <v>438</v>
      </c>
      <c r="M32" s="119" t="s">
        <v>322</v>
      </c>
      <c r="N32" s="119" t="s">
        <v>246</v>
      </c>
      <c r="O32" s="29" t="s">
        <v>262</v>
      </c>
    </row>
    <row r="33" spans="1:18" ht="21" customHeight="1" x14ac:dyDescent="0.15">
      <c r="A33" s="148" t="s">
        <v>607</v>
      </c>
      <c r="B33" s="122" t="s">
        <v>802</v>
      </c>
      <c r="C33" s="128">
        <v>139000</v>
      </c>
      <c r="D33" s="124">
        <v>1239</v>
      </c>
      <c r="E33" s="119" t="s">
        <v>278</v>
      </c>
      <c r="F33" s="122" t="s">
        <v>372</v>
      </c>
      <c r="G33" s="125" t="s">
        <v>803</v>
      </c>
      <c r="H33" s="130"/>
      <c r="I33" s="30" t="s">
        <v>319</v>
      </c>
      <c r="J33" s="30" t="s">
        <v>541</v>
      </c>
      <c r="K33" s="129" t="s">
        <v>286</v>
      </c>
      <c r="L33" s="30" t="s">
        <v>398</v>
      </c>
      <c r="M33" s="119" t="s">
        <v>322</v>
      </c>
      <c r="N33" s="119" t="s">
        <v>542</v>
      </c>
      <c r="O33" s="29" t="s">
        <v>543</v>
      </c>
    </row>
    <row r="34" spans="1:18" ht="21" customHeight="1" x14ac:dyDescent="0.15">
      <c r="A34" s="149" t="s">
        <v>804</v>
      </c>
      <c r="B34" s="122" t="s">
        <v>544</v>
      </c>
      <c r="C34" s="128">
        <v>182000</v>
      </c>
      <c r="D34" s="124">
        <v>541</v>
      </c>
      <c r="E34" s="30" t="s">
        <v>279</v>
      </c>
      <c r="F34" s="122" t="s">
        <v>372</v>
      </c>
      <c r="G34" s="125" t="s">
        <v>418</v>
      </c>
      <c r="H34" s="130"/>
      <c r="I34" s="30" t="s">
        <v>319</v>
      </c>
      <c r="J34" s="30" t="s">
        <v>441</v>
      </c>
      <c r="K34" s="129" t="s">
        <v>586</v>
      </c>
      <c r="L34" s="30" t="s">
        <v>321</v>
      </c>
      <c r="M34" s="119" t="s">
        <v>322</v>
      </c>
      <c r="N34" s="119" t="s">
        <v>263</v>
      </c>
      <c r="O34" s="29" t="s">
        <v>264</v>
      </c>
    </row>
    <row r="35" spans="1:18" ht="21" customHeight="1" x14ac:dyDescent="0.15">
      <c r="A35" s="149" t="s">
        <v>857</v>
      </c>
      <c r="B35" s="122" t="s">
        <v>805</v>
      </c>
      <c r="C35" s="128">
        <v>126000</v>
      </c>
      <c r="D35" s="124">
        <v>481</v>
      </c>
      <c r="E35" s="30" t="s">
        <v>806</v>
      </c>
      <c r="F35" s="122" t="s">
        <v>372</v>
      </c>
      <c r="G35" s="125" t="s">
        <v>807</v>
      </c>
      <c r="H35" s="130" t="s">
        <v>396</v>
      </c>
      <c r="I35" s="30" t="s">
        <v>443</v>
      </c>
      <c r="J35" s="30" t="s">
        <v>808</v>
      </c>
      <c r="K35" s="129" t="s">
        <v>586</v>
      </c>
      <c r="L35" s="30" t="s">
        <v>321</v>
      </c>
      <c r="M35" s="119" t="s">
        <v>322</v>
      </c>
      <c r="N35" s="119" t="s">
        <v>809</v>
      </c>
      <c r="O35" s="29" t="s">
        <v>810</v>
      </c>
    </row>
    <row r="36" spans="1:18" ht="21" customHeight="1" x14ac:dyDescent="0.15">
      <c r="A36" s="149" t="s">
        <v>231</v>
      </c>
      <c r="B36" s="122" t="s">
        <v>545</v>
      </c>
      <c r="C36" s="128">
        <v>121000</v>
      </c>
      <c r="D36" s="124">
        <v>1010</v>
      </c>
      <c r="E36" s="30" t="s">
        <v>278</v>
      </c>
      <c r="F36" s="122" t="s">
        <v>442</v>
      </c>
      <c r="G36" s="125" t="s">
        <v>811</v>
      </c>
      <c r="H36" s="130"/>
      <c r="I36" s="30" t="s">
        <v>443</v>
      </c>
      <c r="J36" s="30" t="s">
        <v>444</v>
      </c>
      <c r="K36" s="129" t="s">
        <v>293</v>
      </c>
      <c r="L36" s="30" t="s">
        <v>321</v>
      </c>
      <c r="M36" s="119" t="s">
        <v>322</v>
      </c>
      <c r="N36" s="119" t="s">
        <v>266</v>
      </c>
      <c r="O36" s="29" t="s">
        <v>267</v>
      </c>
    </row>
    <row r="37" spans="1:18" ht="21" customHeight="1" x14ac:dyDescent="0.15">
      <c r="A37" s="149" t="s">
        <v>812</v>
      </c>
      <c r="B37" s="122" t="s">
        <v>546</v>
      </c>
      <c r="C37" s="128">
        <v>117000</v>
      </c>
      <c r="D37" s="124">
        <v>1255</v>
      </c>
      <c r="E37" s="30" t="s">
        <v>280</v>
      </c>
      <c r="F37" s="122" t="s">
        <v>442</v>
      </c>
      <c r="G37" s="125" t="s">
        <v>547</v>
      </c>
      <c r="H37" s="130" t="s">
        <v>396</v>
      </c>
      <c r="I37" s="30" t="s">
        <v>319</v>
      </c>
      <c r="J37" s="30" t="s">
        <v>445</v>
      </c>
      <c r="K37" s="129" t="s">
        <v>586</v>
      </c>
      <c r="L37" s="30" t="s">
        <v>321</v>
      </c>
      <c r="M37" s="119" t="s">
        <v>322</v>
      </c>
      <c r="N37" s="119" t="s">
        <v>265</v>
      </c>
      <c r="O37" s="29" t="s">
        <v>268</v>
      </c>
    </row>
    <row r="38" spans="1:18" ht="21" customHeight="1" x14ac:dyDescent="0.15">
      <c r="A38" s="149" t="s">
        <v>232</v>
      </c>
      <c r="B38" s="122" t="s">
        <v>813</v>
      </c>
      <c r="C38" s="128">
        <v>136000</v>
      </c>
      <c r="D38" s="124">
        <v>385</v>
      </c>
      <c r="E38" s="30" t="s">
        <v>280</v>
      </c>
      <c r="F38" s="122" t="s">
        <v>442</v>
      </c>
      <c r="G38" s="125" t="s">
        <v>814</v>
      </c>
      <c r="H38" s="130"/>
      <c r="I38" s="30" t="s">
        <v>443</v>
      </c>
      <c r="J38" s="30" t="s">
        <v>446</v>
      </c>
      <c r="K38" s="129" t="s">
        <v>587</v>
      </c>
      <c r="L38" s="30" t="s">
        <v>321</v>
      </c>
      <c r="M38" s="119" t="s">
        <v>322</v>
      </c>
      <c r="N38" s="119" t="s">
        <v>265</v>
      </c>
      <c r="O38" s="29" t="s">
        <v>264</v>
      </c>
    </row>
    <row r="39" spans="1:18" ht="21" customHeight="1" x14ac:dyDescent="0.15">
      <c r="A39" s="149" t="s">
        <v>815</v>
      </c>
      <c r="B39" s="122" t="s">
        <v>548</v>
      </c>
      <c r="C39" s="128">
        <v>93800</v>
      </c>
      <c r="D39" s="124">
        <v>330</v>
      </c>
      <c r="E39" s="30" t="s">
        <v>283</v>
      </c>
      <c r="F39" s="122" t="s">
        <v>442</v>
      </c>
      <c r="G39" s="125" t="s">
        <v>360</v>
      </c>
      <c r="H39" s="130"/>
      <c r="I39" s="30" t="s">
        <v>319</v>
      </c>
      <c r="J39" s="30" t="s">
        <v>447</v>
      </c>
      <c r="K39" s="129" t="s">
        <v>587</v>
      </c>
      <c r="L39" s="30" t="s">
        <v>321</v>
      </c>
      <c r="M39" s="119" t="s">
        <v>322</v>
      </c>
      <c r="N39" s="119" t="s">
        <v>266</v>
      </c>
      <c r="O39" s="29" t="s">
        <v>269</v>
      </c>
    </row>
    <row r="40" spans="1:18" ht="21" customHeight="1" x14ac:dyDescent="0.15">
      <c r="A40" s="149" t="s">
        <v>233</v>
      </c>
      <c r="B40" s="122" t="s">
        <v>549</v>
      </c>
      <c r="C40" s="128">
        <v>86000</v>
      </c>
      <c r="D40" s="124">
        <v>1970</v>
      </c>
      <c r="E40" s="30" t="s">
        <v>280</v>
      </c>
      <c r="F40" s="122" t="s">
        <v>442</v>
      </c>
      <c r="G40" s="125" t="s">
        <v>448</v>
      </c>
      <c r="H40" s="130"/>
      <c r="I40" s="30" t="s">
        <v>319</v>
      </c>
      <c r="J40" s="30" t="s">
        <v>449</v>
      </c>
      <c r="K40" s="129" t="s">
        <v>587</v>
      </c>
      <c r="L40" s="30" t="s">
        <v>321</v>
      </c>
      <c r="M40" s="119" t="s">
        <v>322</v>
      </c>
      <c r="N40" s="119" t="s">
        <v>265</v>
      </c>
      <c r="O40" s="29" t="s">
        <v>270</v>
      </c>
    </row>
    <row r="41" spans="1:18" ht="21" customHeight="1" x14ac:dyDescent="0.15">
      <c r="A41" s="149" t="s">
        <v>816</v>
      </c>
      <c r="B41" s="122" t="s">
        <v>550</v>
      </c>
      <c r="C41" s="128">
        <v>120000</v>
      </c>
      <c r="D41" s="124">
        <v>414</v>
      </c>
      <c r="E41" s="30" t="s">
        <v>280</v>
      </c>
      <c r="F41" s="122" t="s">
        <v>442</v>
      </c>
      <c r="G41" s="125" t="s">
        <v>418</v>
      </c>
      <c r="H41" s="130"/>
      <c r="I41" s="30" t="s">
        <v>319</v>
      </c>
      <c r="J41" s="30" t="s">
        <v>450</v>
      </c>
      <c r="K41" s="129" t="s">
        <v>587</v>
      </c>
      <c r="L41" s="30" t="s">
        <v>321</v>
      </c>
      <c r="M41" s="119" t="s">
        <v>322</v>
      </c>
      <c r="N41" s="119" t="s">
        <v>265</v>
      </c>
      <c r="O41" s="29" t="s">
        <v>271</v>
      </c>
    </row>
    <row r="42" spans="1:18" ht="21" customHeight="1" x14ac:dyDescent="0.15">
      <c r="A42" s="149" t="s">
        <v>234</v>
      </c>
      <c r="B42" s="122" t="s">
        <v>551</v>
      </c>
      <c r="C42" s="128">
        <v>191000</v>
      </c>
      <c r="D42" s="124">
        <v>801</v>
      </c>
      <c r="E42" s="30" t="s">
        <v>278</v>
      </c>
      <c r="F42" s="122" t="s">
        <v>442</v>
      </c>
      <c r="G42" s="125" t="s">
        <v>817</v>
      </c>
      <c r="H42" s="130"/>
      <c r="I42" s="30" t="s">
        <v>319</v>
      </c>
      <c r="J42" s="30" t="s">
        <v>818</v>
      </c>
      <c r="K42" s="129" t="s">
        <v>587</v>
      </c>
      <c r="L42" s="30" t="s">
        <v>321</v>
      </c>
      <c r="M42" s="119" t="s">
        <v>322</v>
      </c>
      <c r="N42" s="119" t="s">
        <v>266</v>
      </c>
      <c r="O42" s="29" t="s">
        <v>272</v>
      </c>
    </row>
    <row r="43" spans="1:18" ht="21" customHeight="1" x14ac:dyDescent="0.15">
      <c r="A43" s="149" t="s">
        <v>235</v>
      </c>
      <c r="B43" s="122" t="s">
        <v>552</v>
      </c>
      <c r="C43" s="128">
        <v>133000</v>
      </c>
      <c r="D43" s="124">
        <v>494</v>
      </c>
      <c r="E43" s="30" t="s">
        <v>278</v>
      </c>
      <c r="F43" s="122" t="s">
        <v>442</v>
      </c>
      <c r="G43" s="125" t="s">
        <v>451</v>
      </c>
      <c r="H43" s="130"/>
      <c r="I43" s="30" t="s">
        <v>319</v>
      </c>
      <c r="J43" s="30" t="s">
        <v>452</v>
      </c>
      <c r="K43" s="129" t="s">
        <v>587</v>
      </c>
      <c r="L43" s="30" t="s">
        <v>321</v>
      </c>
      <c r="M43" s="119" t="s">
        <v>322</v>
      </c>
      <c r="N43" s="119" t="s">
        <v>266</v>
      </c>
      <c r="O43" s="29" t="s">
        <v>269</v>
      </c>
    </row>
    <row r="44" spans="1:18" ht="21" customHeight="1" x14ac:dyDescent="0.15">
      <c r="A44" s="149" t="s">
        <v>236</v>
      </c>
      <c r="B44" s="122" t="s">
        <v>553</v>
      </c>
      <c r="C44" s="128">
        <v>124000</v>
      </c>
      <c r="D44" s="124">
        <v>562</v>
      </c>
      <c r="E44" s="30" t="s">
        <v>280</v>
      </c>
      <c r="F44" s="122" t="s">
        <v>372</v>
      </c>
      <c r="G44" s="125" t="s">
        <v>453</v>
      </c>
      <c r="H44" s="130"/>
      <c r="I44" s="30" t="s">
        <v>319</v>
      </c>
      <c r="J44" s="30" t="s">
        <v>454</v>
      </c>
      <c r="K44" s="129" t="s">
        <v>587</v>
      </c>
      <c r="L44" s="30" t="s">
        <v>321</v>
      </c>
      <c r="M44" s="119" t="s">
        <v>322</v>
      </c>
      <c r="N44" s="119" t="s">
        <v>263</v>
      </c>
      <c r="O44" s="29" t="s">
        <v>273</v>
      </c>
    </row>
    <row r="45" spans="1:18" ht="21" customHeight="1" x14ac:dyDescent="0.15">
      <c r="A45" s="149" t="s">
        <v>237</v>
      </c>
      <c r="B45" s="122" t="s">
        <v>819</v>
      </c>
      <c r="C45" s="128">
        <v>112000</v>
      </c>
      <c r="D45" s="124">
        <v>1818</v>
      </c>
      <c r="E45" s="30" t="s">
        <v>289</v>
      </c>
      <c r="F45" s="122" t="s">
        <v>372</v>
      </c>
      <c r="G45" s="125" t="s">
        <v>820</v>
      </c>
      <c r="H45" s="130" t="s">
        <v>396</v>
      </c>
      <c r="I45" s="30" t="s">
        <v>319</v>
      </c>
      <c r="J45" s="30" t="s">
        <v>450</v>
      </c>
      <c r="K45" s="129" t="s">
        <v>587</v>
      </c>
      <c r="L45" s="30" t="s">
        <v>321</v>
      </c>
      <c r="M45" s="119" t="s">
        <v>322</v>
      </c>
      <c r="N45" s="119" t="s">
        <v>266</v>
      </c>
      <c r="O45" s="29" t="s">
        <v>455</v>
      </c>
    </row>
    <row r="46" spans="1:18" ht="21.75" customHeight="1" x14ac:dyDescent="0.15">
      <c r="A46" s="149" t="s">
        <v>821</v>
      </c>
      <c r="B46" s="131" t="s">
        <v>822</v>
      </c>
      <c r="C46" s="132">
        <v>141000</v>
      </c>
      <c r="D46" s="133">
        <v>1323</v>
      </c>
      <c r="E46" s="134" t="s">
        <v>278</v>
      </c>
      <c r="F46" s="131" t="s">
        <v>362</v>
      </c>
      <c r="G46" s="135" t="s">
        <v>456</v>
      </c>
      <c r="H46" s="147"/>
      <c r="I46" s="134" t="s">
        <v>319</v>
      </c>
      <c r="J46" s="134" t="s">
        <v>457</v>
      </c>
      <c r="K46" s="136" t="s">
        <v>587</v>
      </c>
      <c r="L46" s="134" t="s">
        <v>321</v>
      </c>
      <c r="M46" s="137" t="s">
        <v>322</v>
      </c>
      <c r="N46" s="137" t="s">
        <v>274</v>
      </c>
      <c r="O46" s="121" t="s">
        <v>275</v>
      </c>
      <c r="P46" s="121"/>
      <c r="Q46" s="121"/>
      <c r="R46" s="121"/>
    </row>
    <row r="47" spans="1:18" ht="21" customHeight="1" x14ac:dyDescent="0.15">
      <c r="A47" s="149" t="s">
        <v>238</v>
      </c>
      <c r="B47" s="131" t="s">
        <v>554</v>
      </c>
      <c r="C47" s="132">
        <v>115000</v>
      </c>
      <c r="D47" s="133">
        <v>468</v>
      </c>
      <c r="E47" s="134" t="s">
        <v>280</v>
      </c>
      <c r="F47" s="131" t="s">
        <v>372</v>
      </c>
      <c r="G47" s="135" t="s">
        <v>458</v>
      </c>
      <c r="H47" s="147"/>
      <c r="I47" s="134" t="s">
        <v>319</v>
      </c>
      <c r="J47" s="134" t="s">
        <v>459</v>
      </c>
      <c r="K47" s="136" t="s">
        <v>587</v>
      </c>
      <c r="L47" s="134" t="s">
        <v>321</v>
      </c>
      <c r="M47" s="137" t="s">
        <v>322</v>
      </c>
      <c r="N47" s="137" t="s">
        <v>274</v>
      </c>
      <c r="O47" s="121" t="s">
        <v>276</v>
      </c>
      <c r="P47" s="121"/>
      <c r="Q47" s="121"/>
      <c r="R47" s="121"/>
    </row>
    <row r="48" spans="1:18" ht="21" customHeight="1" thickBot="1" x14ac:dyDescent="0.2">
      <c r="A48" s="150" t="s">
        <v>239</v>
      </c>
      <c r="B48" s="139" t="s">
        <v>555</v>
      </c>
      <c r="C48" s="140">
        <v>154000</v>
      </c>
      <c r="D48" s="141">
        <v>830</v>
      </c>
      <c r="E48" s="142" t="s">
        <v>281</v>
      </c>
      <c r="F48" s="139" t="s">
        <v>460</v>
      </c>
      <c r="G48" s="143" t="s">
        <v>823</v>
      </c>
      <c r="H48" s="151" t="s">
        <v>396</v>
      </c>
      <c r="I48" s="142" t="s">
        <v>443</v>
      </c>
      <c r="J48" s="142" t="s">
        <v>461</v>
      </c>
      <c r="K48" s="144" t="s">
        <v>587</v>
      </c>
      <c r="L48" s="142" t="s">
        <v>321</v>
      </c>
      <c r="M48" s="145" t="s">
        <v>322</v>
      </c>
      <c r="N48" s="145" t="s">
        <v>263</v>
      </c>
      <c r="O48" s="138" t="s">
        <v>277</v>
      </c>
      <c r="P48" s="138"/>
      <c r="Q48" s="138"/>
      <c r="R48" s="138"/>
    </row>
    <row r="49" spans="1:1" ht="21" customHeight="1" x14ac:dyDescent="0.15">
      <c r="A49" s="31"/>
    </row>
    <row r="50" spans="1:1" ht="15" customHeight="1" x14ac:dyDescent="0.15"/>
  </sheetData>
  <mergeCells count="6">
    <mergeCell ref="O3:R3"/>
    <mergeCell ref="A1:H1"/>
    <mergeCell ref="I1:R1"/>
    <mergeCell ref="A2:H2"/>
    <mergeCell ref="I2:O2"/>
    <mergeCell ref="P2:R2"/>
  </mergeCells>
  <phoneticPr fontId="6"/>
  <printOptions horizontalCentered="1"/>
  <pageMargins left="0.55118110236220474" right="0.27559055118110237" top="0.39370078740157483" bottom="0.43307086614173229" header="0.31496062992125984" footer="0.11811023622047245"/>
  <pageSetup paperSize="9" scale="83" firstPageNumber="8" fitToWidth="0" fitToHeight="0" pageOrder="overThenDown" orientation="portrait" r:id="rId1"/>
  <headerFooter scaleWithDoc="0" alignWithMargins="0">
    <oddFooter>&amp;C- &amp;P -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表紙</vt:lpstr>
      <vt:lpstr>グラフ１</vt:lpstr>
      <vt:lpstr>1.2.3.市域の変遷　他</vt:lpstr>
      <vt:lpstr>4.5.6.市内主要河川　他</vt:lpstr>
      <vt:lpstr>7.8.土地利用状況　他</vt:lpstr>
      <vt:lpstr>9.有祖地</vt:lpstr>
      <vt:lpstr>1０.住宅地の平均価格、変動率</vt:lpstr>
      <vt:lpstr>1１.地価公示価格-1</vt:lpstr>
      <vt:lpstr>1１.地価公示価格-2</vt:lpstr>
      <vt:lpstr>12.気象(1)</vt:lpstr>
      <vt:lpstr>12.気象(2)</vt:lpstr>
      <vt:lpstr>'1０.住宅地の平均価格、変動率'!Print_Area</vt:lpstr>
      <vt:lpstr>'12.気象(1)'!Print_Area</vt:lpstr>
      <vt:lpstr>'12.気象(2)'!Print_Area</vt:lpstr>
      <vt:lpstr>'9.有祖地'!Print_Area</vt:lpstr>
      <vt:lpstr>グラフ１!Print_Area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2023-06-14T05:36:43Z</cp:lastPrinted>
  <dcterms:created xsi:type="dcterms:W3CDTF">2001-06-18T03:55:44Z</dcterms:created>
  <dcterms:modified xsi:type="dcterms:W3CDTF">2023-07-04T00:07:09Z</dcterms:modified>
</cp:coreProperties>
</file>