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W102" i="12"/>
  <c r="CR102" i="12"/>
  <c r="AU88" i="12" l="1"/>
  <c r="AP88" i="12"/>
  <c r="AF88" i="12"/>
  <c r="AA72" i="12"/>
  <c r="AA71" i="12" l="1"/>
  <c r="AA70" i="12"/>
  <c r="AA69" i="12"/>
  <c r="AA68" i="12"/>
  <c r="AP23" i="12"/>
  <c r="AU63" i="12"/>
  <c r="AP63" i="12"/>
  <c r="AA33" i="12"/>
  <c r="AA32" i="12"/>
  <c r="AA31" i="12"/>
  <c r="AA30" i="12"/>
  <c r="AA29" i="12"/>
  <c r="AA28" i="12"/>
  <c r="AA11" i="12"/>
  <c r="AA10" i="12"/>
  <c r="AA9" i="12"/>
  <c r="AA8" i="12"/>
  <c r="AA7"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<sst xmlns="http://schemas.openxmlformats.org/spreadsheetml/2006/main" count="1118" uniqueCount="615">
  <si>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</si>
  <si>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</si>
  <si>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</si>
  <si>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</si>
  <si>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</si>
  <si>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</si>
  <si>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</si>
  <si>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</si>
  <si>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</si>
  <si>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</si>
  <si>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</si>
  <si>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</si>
  <si>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</si>
  <si>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</si>
  <si>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</si>
  <si>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</si>
  <si>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</si>
  <si>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</si>
  <si>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</si>
  <si>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</si>
  <si>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</si>
  <si>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</si>
  <si>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</si>
  <si>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</si>
  <si>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</si>
  <si>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</si>
  <si>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</si>
  <si>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</si>
  <si>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</si>
  <si>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</si>
  <si>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</si>
  <si>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</si>
  <si>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</si>
  <si>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</si>
  <si>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</si>
  <si>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</si>
  <si>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</si>
  <si>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</si>
  <si>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</si>
  <si>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</si>
  <si>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</si>
  <si>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</si>
  <si>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</si>
  <si>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</si>
  <si>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</si>
  <si>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</si>
  <si>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</si>
  <si>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</si>
  <si>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</si>
  <si>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</si>
  <si>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</si>
  <si>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</si>
  <si>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</si>
  <si>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</si>
  <si>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</si>
  <si>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</si>
  <si>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</si>
  <si>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</si>
  <si>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</si>
  <si>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</si>
  <si>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</si>
  <si>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</si>
  <si>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</si>
  <si>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</si>
  <si>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</si>
  <si>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</si>
  <si>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</si>
  <si>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</si>
  <si>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</si>
  <si>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</si>
  <si>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</si>
  <si>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</si>
  <si>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</si>
  <si>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</si>
  <si>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</si>
  <si>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</si>
  <si>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</si>
  <si>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</si>
  <si>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</si>
  <si>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</si>
  <si>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</si>
  <si>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</si>
  <si>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</si>
  <si>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</si>
  <si>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</si>
  <si>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</si>
  <si>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</si>
  <si>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</si>
  <si>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</si>
  <si>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</si>
  <si>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</si>
  <si>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</si>
  <si>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</si>
  <si>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</si>
  <si>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</si>
  <si>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</si>
  <si>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</si>
  <si>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</si>
  <si>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東大阪市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</si>
  <si>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</si>
  <si>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</si>
  <si>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</si>
  <si>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</si>
  <si>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</si>
  <si>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</si>
  <si>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</si>
  <si>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</si>
  <si>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</si>
  <si>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</si>
  <si>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</si>
  <si>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</si>
  <si>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</si>
  <si>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</si>
  <si>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</si>
  <si>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</si>
  <si>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</si>
  <si>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</si>
  <si>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</si>
  <si>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</si>
  <si>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</si>
  <si>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</si>
  <si>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</si>
  <si>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</si>
  <si>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</si>
  <si>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</si>
  <si>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</si>
  <si>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</si>
  <si>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</si>
  <si>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</si>
  <si>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</si>
  <si>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</si>
  <si>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</si>
  <si>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</si>
  <si>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</si>
  <si>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</si>
  <si>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</si>
  <si>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</si>
  <si>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</si>
  <si>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</si>
  <si>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</si>
  <si>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</si>
  <si>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</si>
  <si>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</si>
  <si>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</si>
  <si>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</si>
  <si>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</si>
  <si>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</si>
  <si>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</si>
  <si>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</si>
  <si>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</si>
  <si>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</si>
  <si>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</si>
  <si>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</si>
  <si>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</si>
  <si>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</si>
  <si>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</si>
  <si>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</si>
  <si>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</si>
  <si>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</si>
  <si>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</si>
  <si>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</si>
  <si>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</si>
  <si>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</si>
  <si>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</si>
  <si>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</si>
  <si>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</si>
  <si>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</si>
  <si>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</si>
  <si>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</si>
  <si>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</si>
  <si>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</si>
  <si>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</si>
  <si>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</si>
  <si>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</si>
  <si>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</si>
  <si>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</si>
  <si>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</si>
  <si>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</si>
  <si>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</si>
  <si>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</si>
  <si>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</si>
  <si>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</si>
  <si>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</si>
  <si>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</si>
  <si>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</si>
  <si>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</si>
  <si>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</si>
  <si>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</si>
  <si>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</si>
  <si>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</si>
  <si>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</si>
  <si>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</si>
  <si>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</si>
  <si>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</si>
  <si>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</si>
  <si>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</si>
  <si>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</si>
  <si>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</si>
  <si>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</si>
  <si>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</si>
  <si>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</si>
  <si>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</si>
  <si>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</si>
  <si>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</si>
  <si>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</si>
  <si>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</si>
  <si>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</si>
  <si>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</si>
  <si>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</si>
  <si>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</si>
  <si>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</si>
  <si>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大阪府東大阪市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</si>
  <si>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</si>
  <si>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</si>
  <si>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</si>
  <si>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</si>
  <si>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</si>
  <si>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</si>
  <si>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</si>
  <si>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</si>
  <si>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</si>
  <si>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</si>
  <si>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</si>
  <si>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</si>
  <si>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</si>
  <si>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</si>
  <si>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</si>
  <si>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</si>
  <si>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</si>
  <si>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</si>
  <si>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</si>
  <si>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</si>
  <si>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</si>
  <si>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</si>
  <si>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</si>
  <si>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</si>
  <si>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</si>
  <si>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</si>
  <si>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</si>
  <si>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</si>
  <si>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</si>
  <si>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</si>
  <si>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</si>
  <si>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</si>
  <si>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</si>
  <si>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</si>
  <si>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</si>
  <si>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</si>
  <si>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</si>
  <si>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</si>
  <si>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</si>
  <si>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</si>
  <si>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</si>
  <si>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</si>
  <si>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</si>
  <si>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</si>
  <si>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</si>
  <si>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</si>
  <si>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</si>
  <si>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</si>
  <si>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</si>
  <si>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</si>
  <si>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</si>
  <si>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</si>
  <si>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</si>
  <si>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</si>
  <si>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</si>
  <si>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</si>
  <si>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</si>
  <si>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</si>
  <si>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</si>
  <si>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</si>
  <si>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</si>
  <si>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</si>
  <si>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</si>
  <si>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</si>
  <si>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</si>
  <si>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</si>
  <si>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</si>
  <si>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</si>
  <si>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</si>
  <si>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</si>
  <si>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</si>
  <si>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</si>
  <si>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</si>
  <si>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</si>
  <si>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</si>
  <si>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</si>
  <si>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</si>
  <si>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</si>
  <si>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</si>
  <si>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</si>
  <si>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</si>
  <si>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</si>
  <si>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</si>
  <si>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</si>
  <si>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</si>
  <si>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</si>
  <si>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</si>
  <si>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</si>
  <si>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</si>
  <si>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</si>
  <si>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</si>
  <si>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</si>
  <si>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</si>
  <si>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</si>
  <si>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</si>
  <si>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</si>
  <si>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</si>
  <si>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</si>
  <si>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</si>
  <si>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</si>
  <si>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</si>
  <si>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</si>
  <si>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</si>
  <si>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</si>
  <si>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</si>
  <si>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</si>
  <si>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</si>
  <si>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</si>
  <si>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</si>
  <si>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</si>
  <si>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</si>
  <si>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</si>
  <si>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</si>
  <si>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</si>
  <si>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</si>
  <si>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</si>
  <si>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</si>
  <si>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</si>
  <si>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</si>
  <si>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</si>
  <si>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</si>
  <si>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</si>
  <si>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</si>
  <si>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</si>
  <si>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</si>
  <si>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</si>
  <si>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</si>
  <si>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</si>
  <si>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</si>
  <si>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</si>
  <si>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</si>
  <si>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</si>
  <si>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</si>
  <si>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</si>
  <si>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</si>
  <si>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</si>
  <si>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</si>
  <si>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</si>
  <si>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</si>
  <si>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</si>
  <si>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</si>
  <si>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</si>
  <si>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</si>
  <si>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</si>
  <si>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</si>
  <si>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</si>
  <si>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</si>
  <si>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</si>
  <si>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</si>
  <si>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</si>
  <si>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</si>
  <si>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</si>
  <si>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大阪府東大阪市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</si>
  <si>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</si>
  <si>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</si>
  <si>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</si>
  <si>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</si>
  <si>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</si>
  <si>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</si>
  <si>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</si>
  <si>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</si>
  <si>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</si>
  <si>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</si>
  <si>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</si>
  <si>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</si>
  <si>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</si>
  <si>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</si>
  <si>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</si>
  <si>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</si>
  <si>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</si>
  <si>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</si>
  <si>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</si>
  <si>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</si>
  <si>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奨学事業特別会計</t>
    <phoneticPr fontId="5"/>
  </si>
  <si>
    <t>公共用地先行取得事業特別会計</t>
    <phoneticPr fontId="5"/>
  </si>
  <si>
    <t>火災共済事業特別会計</t>
    <phoneticPr fontId="5"/>
  </si>
  <si>
    <t>母子父子寡婦福祉資金貸付事業特別会計</t>
    <phoneticPr fontId="5"/>
  </si>
  <si>
    <t>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</si>
  <si>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</si>
  <si>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</si>
  <si>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</si>
  <si>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</si>
  <si>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</si>
  <si>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</si>
  <si>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</si>
  <si>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</si>
  <si>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</si>
  <si>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</si>
  <si>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</si>
  <si>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</si>
  <si>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</si>
  <si>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</si>
  <si>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</si>
  <si>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</si>
  <si>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</si>
  <si>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</si>
  <si>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交通災害共済事業特別会計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</si>
  <si>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</si>
  <si>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</si>
  <si>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</si>
  <si>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</si>
  <si>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</si>
  <si>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</si>
  <si>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</si>
  <si>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</si>
  <si>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</si>
  <si>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</si>
  <si>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</si>
  <si>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</si>
  <si>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</si>
  <si>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</si>
  <si>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</si>
  <si>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</si>
  <si>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</si>
  <si>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</si>
  <si>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</si>
  <si>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</si>
  <si>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</si>
  <si>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</si>
  <si>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</si>
  <si>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</si>
  <si>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</si>
  <si>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</si>
  <si>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</si>
  <si>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</si>
  <si>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</si>
  <si>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</si>
  <si>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</si>
  <si>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</si>
  <si>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</si>
  <si>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</si>
  <si>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</si>
  <si>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</si>
  <si>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</si>
  <si>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</si>
  <si>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</si>
  <si>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</si>
  <si>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</si>
  <si>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</si>
  <si>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</si>
  <si>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</si>
  <si>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</si>
  <si>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</si>
  <si>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</si>
  <si>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</si>
  <si>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</si>
  <si>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</si>
  <si>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</si>
  <si>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</si>
  <si>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</si>
  <si>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</si>
  <si>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</si>
  <si>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</si>
  <si>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</si>
  <si>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</si>
  <si>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</si>
  <si>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</si>
  <si>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</si>
  <si>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</si>
  <si>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</si>
  <si>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</si>
  <si>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</si>
  <si>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</si>
  <si>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</si>
  <si>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</si>
  <si>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</si>
  <si>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</si>
  <si>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</si>
  <si>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</si>
  <si>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</si>
  <si>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</si>
  <si>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</si>
  <si>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</si>
  <si>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</si>
  <si>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</si>
  <si>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</si>
  <si>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</si>
  <si>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</si>
  <si>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</si>
  <si>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</si>
  <si>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</si>
  <si>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</si>
  <si>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</si>
  <si>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</si>
  <si>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</si>
  <si>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</si>
  <si>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</si>
  <si>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</si>
  <si>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</si>
  <si>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</si>
  <si>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</si>
  <si>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</si>
  <si>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</si>
  <si>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</si>
  <si>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</si>
  <si>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</si>
  <si>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</si>
  <si>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</si>
  <si>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</si>
  <si>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</si>
  <si>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</si>
  <si>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</si>
  <si>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</si>
  <si>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</si>
  <si>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</si>
  <si>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</si>
  <si>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</si>
  <si>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</si>
  <si>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</si>
  <si>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</si>
  <si>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</si>
  <si>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</si>
  <si>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</si>
  <si>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</si>
  <si>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</si>
  <si>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</si>
  <si>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</si>
  <si>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</si>
  <si>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</si>
  <si>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</si>
  <si>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</si>
  <si>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</si>
  <si>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</si>
  <si>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</si>
  <si>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</si>
  <si>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</si>
  <si>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</si>
  <si>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</si>
  <si>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</si>
  <si>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</si>
  <si>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</si>
  <si>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</si>
  <si>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</si>
  <si>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</si>
  <si>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</si>
  <si>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</si>
  <si>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</si>
  <si>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</si>
  <si>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</si>
  <si>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</si>
  <si>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</si>
  <si>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</si>
  <si>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</si>
  <si>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</si>
  <si>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</si>
  <si>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</si>
  <si>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</si>
  <si>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</si>
  <si>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</si>
  <si>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1.51</t>
  </si>
  <si>
    <t>▲ 0.00</t>
  </si>
  <si>
    <t>下水道事業会計</t>
  </si>
  <si>
    <t>水道事業会計</t>
  </si>
  <si>
    <t>一般会計</t>
  </si>
  <si>
    <t>介護保険事業特別会計</t>
  </si>
  <si>
    <t>国民健康保険事業特別会計</t>
  </si>
  <si>
    <t>後期高齢者医療特別会計</t>
  </si>
  <si>
    <t>火災共済事業特別会計</t>
  </si>
  <si>
    <t>母子父子寡婦福祉資金貸付事業特別会計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</si>
  <si>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</si>
  <si>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</si>
  <si>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</si>
  <si>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</si>
  <si>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</si>
  <si>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</si>
  <si>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</si>
  <si>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</si>
  <si>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2"/>
  </si>
  <si>
    <t>市営住宅整備基金</t>
    <rPh sb="0" eb="2">
      <t>シエイ</t>
    </rPh>
    <rPh sb="2" eb="4">
      <t>ジュウタク</t>
    </rPh>
    <rPh sb="4" eb="6">
      <t>セイビ</t>
    </rPh>
    <rPh sb="6" eb="8">
      <t>キキン</t>
    </rPh>
    <phoneticPr fontId="2"/>
  </si>
  <si>
    <t>みどり基金</t>
    <rPh sb="3" eb="5">
      <t>キキン</t>
    </rPh>
    <phoneticPr fontId="2"/>
  </si>
  <si>
    <t>愛はぐくむ子どもスクラム基金</t>
    <rPh sb="0" eb="1">
      <t>アイ</t>
    </rPh>
    <rPh sb="5" eb="6">
      <t>コ</t>
    </rPh>
    <rPh sb="12" eb="14">
      <t>キキン</t>
    </rPh>
    <phoneticPr fontId="2"/>
  </si>
  <si>
    <t>都市経営基盤整備基金</t>
    <phoneticPr fontId="5"/>
  </si>
  <si>
    <t>-</t>
    <phoneticPr fontId="2"/>
  </si>
  <si>
    <t>東大阪都市清掃施設組合（一般会計）</t>
    <rPh sb="0" eb="3">
      <t>ヒガシオオサカ</t>
    </rPh>
    <rPh sb="3" eb="5">
      <t>トシ</t>
    </rPh>
    <rPh sb="5" eb="7">
      <t>セイソウ</t>
    </rPh>
    <rPh sb="7" eb="9">
      <t>シセツ</t>
    </rPh>
    <rPh sb="9" eb="11">
      <t>クミアイ</t>
    </rPh>
    <rPh sb="12" eb="14">
      <t>イッパン</t>
    </rPh>
    <rPh sb="14" eb="16">
      <t>カイケイ</t>
    </rPh>
    <phoneticPr fontId="2"/>
  </si>
  <si>
    <t>恩智川水防事務組合（一般会計）</t>
    <rPh sb="0" eb="2">
      <t>オンジ</t>
    </rPh>
    <rPh sb="2" eb="3">
      <t>カワ</t>
    </rPh>
    <rPh sb="3" eb="5">
      <t>スイボウ</t>
    </rPh>
    <rPh sb="5" eb="7">
      <t>ジム</t>
    </rPh>
    <rPh sb="7" eb="9">
      <t>クミアイ</t>
    </rPh>
    <rPh sb="10" eb="12">
      <t>イッパン</t>
    </rPh>
    <rPh sb="12" eb="14">
      <t>カイケイ</t>
    </rPh>
    <phoneticPr fontId="2"/>
  </si>
  <si>
    <t>淀川左岸水防事務組合（一般会計）</t>
    <rPh sb="0" eb="2">
      <t>ヨドガワ</t>
    </rPh>
    <rPh sb="2" eb="4">
      <t>サガン</t>
    </rPh>
    <rPh sb="4" eb="6">
      <t>スイボウ</t>
    </rPh>
    <rPh sb="6" eb="8">
      <t>ジム</t>
    </rPh>
    <rPh sb="8" eb="10">
      <t>クミアイ</t>
    </rPh>
    <rPh sb="11" eb="13">
      <t>イッパン</t>
    </rPh>
    <rPh sb="13" eb="15">
      <t>カイケイ</t>
    </rPh>
    <phoneticPr fontId="2"/>
  </si>
  <si>
    <t>大和川右岸水防事務組合（一般会計）</t>
    <rPh sb="0" eb="3">
      <t>ヤマトガワ</t>
    </rPh>
    <rPh sb="3" eb="5">
      <t>ウガン</t>
    </rPh>
    <rPh sb="5" eb="7">
      <t>スイボウ</t>
    </rPh>
    <rPh sb="7" eb="9">
      <t>ジム</t>
    </rPh>
    <rPh sb="9" eb="11">
      <t>クミアイ</t>
    </rPh>
    <rPh sb="12" eb="14">
      <t>イッパン</t>
    </rPh>
    <rPh sb="14" eb="16">
      <t>カイケイ</t>
    </rPh>
    <phoneticPr fontId="2"/>
  </si>
  <si>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</si>
  <si>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</si>
  <si>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</si>
  <si>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</si>
  <si>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大阪府都市競艇企業団（モーターボート競走事業会計）</t>
    <rPh sb="0" eb="2">
      <t>オオサカ</t>
    </rPh>
    <rPh sb="2" eb="3">
      <t>フ</t>
    </rPh>
    <rPh sb="3" eb="5">
      <t>トシ</t>
    </rPh>
    <rPh sb="5" eb="7">
      <t>キョウテイ</t>
    </rPh>
    <rPh sb="7" eb="9">
      <t>キギョウ</t>
    </rPh>
    <rPh sb="9" eb="10">
      <t>ダン</t>
    </rPh>
    <rPh sb="18" eb="20">
      <t>キョウソウ</t>
    </rPh>
    <rPh sb="20" eb="22">
      <t>ジギョウ</t>
    </rPh>
    <rPh sb="22" eb="24">
      <t>カイケイ</t>
    </rPh>
    <phoneticPr fontId="2"/>
  </si>
  <si>
    <t>（公財）東大阪市公園環境協会</t>
    <rPh sb="1" eb="2">
      <t>コウ</t>
    </rPh>
    <rPh sb="2" eb="3">
      <t>ザイ</t>
    </rPh>
    <rPh sb="4" eb="8">
      <t>ヒガシオオサカシ</t>
    </rPh>
    <rPh sb="8" eb="10">
      <t>コウエン</t>
    </rPh>
    <rPh sb="10" eb="12">
      <t>カンキョウ</t>
    </rPh>
    <rPh sb="12" eb="14">
      <t>キョウカイ</t>
    </rPh>
    <phoneticPr fontId="2"/>
  </si>
  <si>
    <t>（公財）東大阪市学校給食会</t>
    <rPh sb="1" eb="2">
      <t>コウ</t>
    </rPh>
    <rPh sb="2" eb="3">
      <t>ザイ</t>
    </rPh>
    <rPh sb="4" eb="8">
      <t>ヒガシオオサカシ</t>
    </rPh>
    <rPh sb="8" eb="10">
      <t>ガッコウ</t>
    </rPh>
    <rPh sb="10" eb="12">
      <t>キュウショク</t>
    </rPh>
    <rPh sb="12" eb="13">
      <t>カイ</t>
    </rPh>
    <phoneticPr fontId="2"/>
  </si>
  <si>
    <t>（公財）東大阪市文化振興協会</t>
    <rPh sb="1" eb="2">
      <t>コウ</t>
    </rPh>
    <rPh sb="2" eb="3">
      <t>ザイ</t>
    </rPh>
    <rPh sb="4" eb="8">
      <t>ヒガシオオサカシ</t>
    </rPh>
    <rPh sb="8" eb="10">
      <t>ブンカ</t>
    </rPh>
    <rPh sb="10" eb="12">
      <t>シンコウ</t>
    </rPh>
    <rPh sb="12" eb="14">
      <t>キョウカイ</t>
    </rPh>
    <phoneticPr fontId="2"/>
  </si>
  <si>
    <t>東大阪再開発（株）</t>
    <rPh sb="0" eb="1">
      <t>ヒガシ</t>
    </rPh>
    <rPh sb="1" eb="3">
      <t>オオサカ</t>
    </rPh>
    <rPh sb="3" eb="6">
      <t>サイカイハツ</t>
    </rPh>
    <rPh sb="7" eb="8">
      <t>カブ</t>
    </rPh>
    <phoneticPr fontId="2"/>
  </si>
  <si>
    <t>（公財）東大阪市産業創造勤労者支援機構</t>
    <rPh sb="1" eb="2">
      <t>コウ</t>
    </rPh>
    <rPh sb="2" eb="3">
      <t>ザイ</t>
    </rPh>
    <rPh sb="4" eb="8">
      <t>ヒガシオオサカシ</t>
    </rPh>
    <rPh sb="8" eb="10">
      <t>サンギョウ</t>
    </rPh>
    <rPh sb="10" eb="12">
      <t>ソウゾウ</t>
    </rPh>
    <rPh sb="12" eb="15">
      <t>キンロウシャ</t>
    </rPh>
    <rPh sb="15" eb="17">
      <t>シエン</t>
    </rPh>
    <rPh sb="17" eb="19">
      <t>キコウ</t>
    </rPh>
    <phoneticPr fontId="2"/>
  </si>
  <si>
    <t>市立東大阪医療センター</t>
    <rPh sb="0" eb="2">
      <t>シリツ</t>
    </rPh>
    <rPh sb="2" eb="5">
      <t>ヒガシオオサカ</t>
    </rPh>
    <rPh sb="5" eb="7">
      <t>イリョウ</t>
    </rPh>
    <phoneticPr fontId="2"/>
  </si>
  <si>
    <t>大阪外環状線鉄道(株)</t>
    <rPh sb="0" eb="2">
      <t>オオサカ</t>
    </rPh>
    <rPh sb="2" eb="3">
      <t>ソト</t>
    </rPh>
    <rPh sb="3" eb="6">
      <t>カンジョウセン</t>
    </rPh>
    <rPh sb="6" eb="8">
      <t>テツドウ</t>
    </rPh>
    <rPh sb="8" eb="11">
      <t>カブシキガイシャ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</si>
  <si>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</si>
  <si>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</si>
  <si>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</si>
  <si>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</si>
  <si>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</si>
  <si>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将来負担比率、有形固定資産減価償却率ともに類似団体内平均値を下回っている。これは公共施設等総合管理計画などの策定による、老朽化した施設の集約化・複合化を進めてきたことにより、新たな施設にかかる起債額は増加する一方、老朽化した施設の除却が進んだためであると考えられる。</t>
    </r>
    <r>
      <rPr>
        <sz val="11"/>
        <color theme="1"/>
        <rFont val="ＭＳ Ｐゴシック"/>
        <family val="3"/>
        <charset val="128"/>
      </rPr>
      <t>また、令和元年度は下水道事業債の償還が進んだことなどにより、将来負担額が減少したため将来負担比率が減少した。今後も引き続き将来を十分に見据えた財政運営に努めていく。</t>
    </r>
    <rPh sb="137" eb="139">
      <t>レイワ</t>
    </rPh>
    <rPh sb="139" eb="140">
      <t>ガン</t>
    </rPh>
    <rPh sb="143" eb="146">
      <t>ゲスイドウ</t>
    </rPh>
    <rPh sb="146" eb="148">
      <t>ジギョウ</t>
    </rPh>
    <rPh sb="148" eb="149">
      <t>サイ</t>
    </rPh>
    <rPh sb="150" eb="152">
      <t>ショウカン</t>
    </rPh>
    <rPh sb="153" eb="154">
      <t>スス</t>
    </rPh>
    <rPh sb="164" eb="166">
      <t>ショウライ</t>
    </rPh>
    <rPh sb="166" eb="168">
      <t>フタン</t>
    </rPh>
    <rPh sb="168" eb="169">
      <t>ガク</t>
    </rPh>
    <rPh sb="170" eb="172">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</si>
  <si>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</si>
  <si>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</si>
  <si>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</si>
  <si>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</si>
  <si>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</si>
  <si>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</si>
  <si>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将来負担比率、実質公債費比率ともに類似団体内平均値と比較して低い水準にある。将来負担比率は小中学校の耐震化事業、ラグビーワールドカップ開催に伴う花園ラグビー場の改修や文化創造館の建設などの大型事業を進めてきたため近年増加傾向であったが、令和元</t>
    </r>
    <r>
      <rPr>
        <sz val="11"/>
        <color theme="1"/>
        <rFont val="ＭＳ Ｐゴシック"/>
        <family val="3"/>
        <charset val="128"/>
      </rPr>
      <t>年度は下水道事業債残高の減少などによる将来負担額が減少したことにより減少した。</t>
    </r>
    <r>
      <rPr>
        <sz val="11"/>
        <color indexed="8"/>
        <rFont val="ＭＳ Ｐゴシック"/>
        <family val="3"/>
        <charset val="128"/>
      </rPr>
      <t>一方で実質公債費比率は、単年度の比率が低かった平成28年度分が3か年平均から外れ、単年度の比率が高い令和元年度が含まれたため増加した。令和元年度の実質公債費比率が高い要因としては、満期一括償還分の公債費について借換債を発行しなかったこと、東大阪都市清掃施設組合の新工場建設の起債償還が本格化したことなどがある。</t>
    </r>
    <rPh sb="119" eb="121">
      <t>レイワ</t>
    </rPh>
    <rPh sb="125" eb="128">
      <t>ゲスイドウ</t>
    </rPh>
    <rPh sb="128" eb="130">
      <t>ジギョウ</t>
    </rPh>
    <rPh sb="130" eb="131">
      <t>サイ</t>
    </rPh>
    <rPh sb="131" eb="133">
      <t>ザンダカ</t>
    </rPh>
    <rPh sb="134" eb="136">
      <t>ゲンショウ</t>
    </rPh>
    <rPh sb="141" eb="143">
      <t>ショウライ</t>
    </rPh>
    <rPh sb="143" eb="145">
      <t>フタン</t>
    </rPh>
    <rPh sb="145" eb="146">
      <t>ガク</t>
    </rPh>
    <rPh sb="147" eb="149">
      <t>ゲンショウ</t>
    </rPh>
    <rPh sb="164" eb="166">
      <t>ジッシツ</t>
    </rPh>
    <rPh sb="166" eb="169">
      <t>コウサイヒ</t>
    </rPh>
    <rPh sb="169" eb="171">
      <t>ヒリツ</t>
    </rPh>
    <rPh sb="173" eb="176">
      <t>タンネンド</t>
    </rPh>
    <rPh sb="177" eb="179">
      <t>ヒリツ</t>
    </rPh>
    <rPh sb="180" eb="181">
      <t>ヒク</t>
    </rPh>
    <rPh sb="184" eb="186">
      <t>ヘイセイ</t>
    </rPh>
    <rPh sb="188" eb="191">
      <t>ネンドブン</t>
    </rPh>
    <rPh sb="194" eb="197">
      <t>ネンヘイキン</t>
    </rPh>
    <rPh sb="199" eb="200">
      <t>ハズ</t>
    </rPh>
    <rPh sb="202" eb="205">
      <t>タンネンド</t>
    </rPh>
    <rPh sb="206" eb="208">
      <t>ヒリツ</t>
    </rPh>
    <rPh sb="209" eb="210">
      <t>タカ</t>
    </rPh>
    <rPh sb="211" eb="213">
      <t>レイワ</t>
    </rPh>
    <rPh sb="213" eb="215">
      <t>ガンネン</t>
    </rPh>
    <rPh sb="215" eb="216">
      <t>ド</t>
    </rPh>
    <rPh sb="217" eb="218">
      <t>フク</t>
    </rPh>
    <rPh sb="223" eb="225">
      <t>ゾウカ</t>
    </rPh>
    <rPh sb="228" eb="230">
      <t>レイワ</t>
    </rPh>
    <rPh sb="230" eb="232">
      <t>ガンネン</t>
    </rPh>
    <rPh sb="232" eb="233">
      <t>ド</t>
    </rPh>
    <rPh sb="234" eb="236">
      <t>ジッシツ</t>
    </rPh>
    <rPh sb="236" eb="239">
      <t>コウサイヒ</t>
    </rPh>
    <rPh sb="239" eb="241">
      <t>ヒリツ</t>
    </rPh>
    <rPh sb="242" eb="243">
      <t>タカ</t>
    </rPh>
    <rPh sb="244" eb="246">
      <t>ヨウイン</t>
    </rPh>
    <rPh sb="251" eb="253">
      <t>マンキ</t>
    </rPh>
    <rPh sb="253" eb="255">
      <t>イッカツ</t>
    </rPh>
    <rPh sb="255" eb="257">
      <t>ショウカン</t>
    </rPh>
    <rPh sb="257" eb="258">
      <t>ブン</t>
    </rPh>
    <rPh sb="259" eb="263">
      <t>コウサイ</t>
    </rPh>
    <rPh sb="266" eb="269">
      <t>カリカエサイ</t>
    </rPh>
    <rPh sb="270" eb="272">
      <t>ハッコウ</t>
    </rPh>
    <rPh sb="280" eb="283">
      <t>ヒガシオオサカ</t>
    </rPh>
    <rPh sb="283" eb="285">
      <t>トシ</t>
    </rPh>
    <rPh sb="285" eb="287">
      <t>セイソウ</t>
    </rPh>
    <rPh sb="287" eb="289">
      <t>シセツ</t>
    </rPh>
    <rPh sb="289" eb="291">
      <t>クミアイ</t>
    </rPh>
    <rPh sb="292" eb="295">
      <t>シンコウジョウ</t>
    </rPh>
    <rPh sb="295" eb="297">
      <t>ケンセツ</t>
    </rPh>
    <rPh sb="298" eb="300">
      <t>キサイ</t>
    </rPh>
    <rPh sb="300" eb="302">
      <t>ショウカン</t>
    </rPh>
    <rPh sb="303" eb="306">
      <t>ホンカクカ</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</si>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</sst>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17EE-4A11-A8A0-78FF8DF740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49387</c:v>
                </c:pt>
                <c:pt idx="1">
                  <c:v>34802</c:v>
                </c:pt>
                <c:pt idx="2">
                  <c:v>35695</c:v>
                </c:pt>
                <c:pt idx="3">
                  <c:v>45089</c:v>
                </c:pt>
                <c:pt idx="4">
                  <c:v>35103</c:v>
                </c:pt>
              </c:numCache>
            </c:numRef>
          </c:val>
          <c:smooth val="0"/>
          <c:extLst>
            <c:ext xmlns:c16="http://schemas.microsoft.com/office/drawing/2014/chart" uri="{C3380CC4-5D6E-409C-BE32-E72D297353CC}">
              <c16:uniqueId val="{00000001-17EE-4A11-A8A0-78FF8DF7408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1.59</c:v>
                </c:pt>
                <c:pt idx="1">
                  <c:v>1.5</c:v>
                </c:pt>
                <c:pt idx="2">
                  <c:v>1.87</c:v>
                </c:pt>
                <c:pt idx="3">
                  <c:v>2.37</c:v>
                </c:pt>
                <c:pt idx="4">
                  <c:v>2.66</c:v>
                </c:pt>
              </c:numCache>
            </c:numRef>
          </c:val>
          <c:extLst>
            <c:ext xmlns:c16="http://schemas.microsoft.com/office/drawing/2014/chart" uri="{C3380CC4-5D6E-409C-BE32-E72D297353CC}">
              <c16:uniqueId val="{00000000-678D-488D-BDC9-228BBF500E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15.98</c:v>
                </c:pt>
                <c:pt idx="1">
                  <c:v>14.67</c:v>
                </c:pt>
                <c:pt idx="2">
                  <c:v>14.2</c:v>
                </c:pt>
                <c:pt idx="3">
                  <c:v>15.11</c:v>
                </c:pt>
                <c:pt idx="4">
                  <c:v>15.64</c:v>
                </c:pt>
              </c:numCache>
            </c:numRef>
          </c:val>
          <c:extLst>
            <c:ext xmlns:c16="http://schemas.microsoft.com/office/drawing/2014/chart" uri="{C3380CC4-5D6E-409C-BE32-E72D297353CC}">
              <c16:uniqueId val="{00000001-678D-488D-BDC9-228BBF500E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1.41</c:v>
                </c:pt>
                <c:pt idx="1">
                  <c:v>-1.51</c:v>
                </c:pt>
                <c:pt idx="2">
                  <c:v>0</c:v>
                </c:pt>
                <c:pt idx="3">
                  <c:v>1.67</c:v>
                </c:pt>
                <c:pt idx="4">
                  <c:v>0.91</c:v>
                </c:pt>
              </c:numCache>
            </c:numRef>
          </c:val>
          <c:smooth val="0"/>
          <c:extLst>
            <c:ext xmlns:c16="http://schemas.microsoft.com/office/drawing/2014/chart" uri="{C3380CC4-5D6E-409C-BE32-E72D297353CC}">
              <c16:uniqueId val="{00000002-678D-488D-BDC9-228BBF500E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3.41</c:v>
                </c:pt>
                <c:pt idx="2">
                  <c:v>#N/A</c:v>
                </c:pt>
                <c:pt idx="3">
                  <c:v>0.26</c:v>
                </c:pt>
                <c:pt idx="4">
                  <c:v>#N/A</c:v>
                </c:pt>
                <c:pt idx="5">
                  <c:v>0.27</c:v>
                </c:pt>
                <c:pt idx="6">
                  <c:v>#N/A</c:v>
                </c:pt>
                <c:pt idx="7">
                  <c:v>0.28999999999999998</c:v>
                </c:pt>
                <c:pt idx="8">
                  <c:v>#N/A</c:v>
                </c:pt>
                <c:pt idx="9">
                  <c:v>0.28999999999999998</c:v>
                </c:pt>
              </c:numCache>
            </c:numRef>
          </c:val>
          <c:extLst>
            <c:ext xmlns:c16="http://schemas.microsoft.com/office/drawing/2014/chart" uri="{C3380CC4-5D6E-409C-BE32-E72D297353CC}">
              <c16:uniqueId val="{00000000-A0AF-4E88-9541-D9AA5CA8DC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AF-4E88-9541-D9AA5CA8DCFF}"/>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7.0000000000000007E-2</c:v>
                </c:pt>
                <c:pt idx="4">
                  <c:v>#N/A</c:v>
                </c:pt>
                <c:pt idx="5">
                  <c:v>0.09</c:v>
                </c:pt>
                <c:pt idx="6">
                  <c:v>#N/A</c:v>
                </c:pt>
                <c:pt idx="7">
                  <c:v>0.13</c:v>
                </c:pt>
                <c:pt idx="8">
                  <c:v>#N/A</c:v>
                </c:pt>
                <c:pt idx="9">
                  <c:v>0.19</c:v>
                </c:pt>
              </c:numCache>
            </c:numRef>
          </c:val>
          <c:extLst>
            <c:ext xmlns:c16="http://schemas.microsoft.com/office/drawing/2014/chart" uri="{C3380CC4-5D6E-409C-BE32-E72D297353CC}">
              <c16:uniqueId val="{00000002-A0AF-4E88-9541-D9AA5CA8DCFF}"/>
            </c:ext>
          </c:extLst>
        </c:ser>
        <c:ser>
          <c:idx val="3"/>
          <c:order val="3"/>
          <c:tx>
            <c:strRef>
              <c:f>データシート!$A$30</c:f>
              <c:strCache>
                <c:ptCount val="1"/>
                <c:pt idx="0">
                  <c:v>火災共済事業特別会計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0.27</c:v>
                </c:pt>
                <c:pt idx="2">
                  <c:v>#N/A</c:v>
                </c:pt>
                <c:pt idx="3">
                  <c:v>0.28999999999999998</c:v>
                </c:pt>
                <c:pt idx="4">
                  <c:v>#N/A</c:v>
                </c:pt>
                <c:pt idx="5">
                  <c:v>0.3</c:v>
                </c:pt>
                <c:pt idx="6">
                  <c:v>#N/A</c:v>
                </c:pt>
                <c:pt idx="7">
                  <c:v>0.3</c:v>
                </c:pt>
                <c:pt idx="8">
                  <c:v>#N/A</c:v>
                </c:pt>
                <c:pt idx="9">
                  <c:v>0.3</c:v>
                </c:pt>
              </c:numCache>
            </c:numRef>
          </c:val>
          <c:extLst>
            <c:ext xmlns:c16="http://schemas.microsoft.com/office/drawing/2014/chart" uri="{C3380CC4-5D6E-409C-BE32-E72D297353CC}">
              <c16:uniqueId val="{00000003-A0AF-4E88-9541-D9AA5CA8DCF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0.28999999999999998</c:v>
                </c:pt>
                <c:pt idx="2">
                  <c:v>#N/A</c:v>
                </c:pt>
                <c:pt idx="3">
                  <c:v>0.35</c:v>
                </c:pt>
                <c:pt idx="4">
                  <c:v>#N/A</c:v>
                </c:pt>
                <c:pt idx="5">
                  <c:v>0.23</c:v>
                </c:pt>
                <c:pt idx="6">
                  <c:v>#N/A</c:v>
                </c:pt>
                <c:pt idx="7">
                  <c:v>0.3</c:v>
                </c:pt>
                <c:pt idx="8">
                  <c:v>#N/A</c:v>
                </c:pt>
                <c:pt idx="9">
                  <c:v>0.32</c:v>
                </c:pt>
              </c:numCache>
            </c:numRef>
          </c:val>
          <c:extLst>
            <c:ext xmlns:c16="http://schemas.microsoft.com/office/drawing/2014/chart" uri="{C3380CC4-5D6E-409C-BE32-E72D297353CC}">
              <c16:uniqueId val="{00000004-A0AF-4E88-9541-D9AA5CA8DCF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0.92</c:v>
                </c:pt>
                <c:pt idx="2">
                  <c:v>#N/A</c:v>
                </c:pt>
                <c:pt idx="3">
                  <c:v>1.54</c:v>
                </c:pt>
                <c:pt idx="4">
                  <c:v>#N/A</c:v>
                </c:pt>
                <c:pt idx="5">
                  <c:v>1.71</c:v>
                </c:pt>
                <c:pt idx="6">
                  <c:v>#N/A</c:v>
                </c:pt>
                <c:pt idx="7">
                  <c:v>0.37</c:v>
                </c:pt>
                <c:pt idx="8">
                  <c:v>#N/A</c:v>
                </c:pt>
                <c:pt idx="9">
                  <c:v>0.36</c:v>
                </c:pt>
              </c:numCache>
            </c:numRef>
          </c:val>
          <c:extLst>
            <c:ext xmlns:c16="http://schemas.microsoft.com/office/drawing/2014/chart" uri="{C3380CC4-5D6E-409C-BE32-E72D297353CC}">
              <c16:uniqueId val="{00000005-A0AF-4E88-9541-D9AA5CA8DCF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0.72</c:v>
                </c:pt>
                <c:pt idx="2">
                  <c:v>#N/A</c:v>
                </c:pt>
                <c:pt idx="3">
                  <c:v>0.64</c:v>
                </c:pt>
                <c:pt idx="4">
                  <c:v>#N/A</c:v>
                </c:pt>
                <c:pt idx="5">
                  <c:v>0.49</c:v>
                </c:pt>
                <c:pt idx="6">
                  <c:v>#N/A</c:v>
                </c:pt>
                <c:pt idx="7">
                  <c:v>0.95</c:v>
                </c:pt>
                <c:pt idx="8">
                  <c:v>#N/A</c:v>
                </c:pt>
                <c:pt idx="9">
                  <c:v>0.36</c:v>
                </c:pt>
              </c:numCache>
            </c:numRef>
          </c:val>
          <c:extLst>
            <c:ext xmlns:c16="http://schemas.microsoft.com/office/drawing/2014/chart" uri="{C3380CC4-5D6E-409C-BE32-E72D297353CC}">
              <c16:uniqueId val="{00000006-A0AF-4E88-9541-D9AA5CA8DCF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1.21</c:v>
                </c:pt>
                <c:pt idx="2">
                  <c:v>#N/A</c:v>
                </c:pt>
                <c:pt idx="3">
                  <c:v>1.05</c:v>
                </c:pt>
                <c:pt idx="4">
                  <c:v>#N/A</c:v>
                </c:pt>
                <c:pt idx="5">
                  <c:v>1.38</c:v>
                </c:pt>
                <c:pt idx="6">
                  <c:v>#N/A</c:v>
                </c:pt>
                <c:pt idx="7">
                  <c:v>1.81</c:v>
                </c:pt>
                <c:pt idx="8">
                  <c:v>#N/A</c:v>
                </c:pt>
                <c:pt idx="9">
                  <c:v>2.0499999999999998</c:v>
                </c:pt>
              </c:numCache>
            </c:numRef>
          </c:val>
          <c:extLst>
            <c:ext xmlns:c16="http://schemas.microsoft.com/office/drawing/2014/chart" uri="{C3380CC4-5D6E-409C-BE32-E72D297353CC}">
              <c16:uniqueId val="{00000007-A0AF-4E88-9541-D9AA5CA8DCF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5.26</c:v>
                </c:pt>
                <c:pt idx="2">
                  <c:v>#N/A</c:v>
                </c:pt>
                <c:pt idx="3">
                  <c:v>5.42</c:v>
                </c:pt>
                <c:pt idx="4">
                  <c:v>#N/A</c:v>
                </c:pt>
                <c:pt idx="5">
                  <c:v>4.87</c:v>
                </c:pt>
                <c:pt idx="6">
                  <c:v>#N/A</c:v>
                </c:pt>
                <c:pt idx="7">
                  <c:v>4.6100000000000003</c:v>
                </c:pt>
                <c:pt idx="8">
                  <c:v>#N/A</c:v>
                </c:pt>
                <c:pt idx="9">
                  <c:v>4.8499999999999996</c:v>
                </c:pt>
              </c:numCache>
            </c:numRef>
          </c:val>
          <c:extLst>
            <c:ext xmlns:c16="http://schemas.microsoft.com/office/drawing/2014/chart" uri="{C3380CC4-5D6E-409C-BE32-E72D297353CC}">
              <c16:uniqueId val="{00000008-A0AF-4E88-9541-D9AA5CA8DCFF}"/>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3.8</c:v>
                </c:pt>
                <c:pt idx="2">
                  <c:v>#N/A</c:v>
                </c:pt>
                <c:pt idx="3">
                  <c:v>4.72</c:v>
                </c:pt>
                <c:pt idx="4">
                  <c:v>#N/A</c:v>
                </c:pt>
                <c:pt idx="5">
                  <c:v>5.35</c:v>
                </c:pt>
                <c:pt idx="6">
                  <c:v>#N/A</c:v>
                </c:pt>
                <c:pt idx="7">
                  <c:v>6.08</c:v>
                </c:pt>
                <c:pt idx="8">
                  <c:v>#N/A</c:v>
                </c:pt>
                <c:pt idx="9">
                  <c:v>6.52</c:v>
                </c:pt>
              </c:numCache>
            </c:numRef>
          </c:val>
          <c:extLst>
            <c:ext xmlns:c16="http://schemas.microsoft.com/office/drawing/2014/chart" uri="{C3380CC4-5D6E-409C-BE32-E72D297353CC}">
              <c16:uniqueId val="{00000009-A0AF-4E88-9541-D9AA5CA8DCF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20369</c:v>
                </c:pt>
                <c:pt idx="5">
                  <c:v>20985</c:v>
                </c:pt>
                <c:pt idx="8">
                  <c:v>21356</c:v>
                </c:pt>
                <c:pt idx="11">
                  <c:v>21402</c:v>
                </c:pt>
                <c:pt idx="14">
                  <c:v>22059</c:v>
                </c:pt>
              </c:numCache>
            </c:numRef>
          </c:val>
          <c:extLst>
            <c:ext xmlns:c16="http://schemas.microsoft.com/office/drawing/2014/chart" uri="{C3380CC4-5D6E-409C-BE32-E72D297353CC}">
              <c16:uniqueId val="{00000000-7A9E-4B98-ACED-93BD87E70A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9E-4B98-ACED-93BD87E70A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434</c:v>
                </c:pt>
                <c:pt idx="3">
                  <c:v>398</c:v>
                </c:pt>
                <c:pt idx="6">
                  <c:v>400</c:v>
                </c:pt>
                <c:pt idx="9">
                  <c:v>207</c:v>
                </c:pt>
                <c:pt idx="12">
                  <c:v>438</c:v>
                </c:pt>
              </c:numCache>
            </c:numRef>
          </c:val>
          <c:extLst>
            <c:ext xmlns:c16="http://schemas.microsoft.com/office/drawing/2014/chart" uri="{C3380CC4-5D6E-409C-BE32-E72D297353CC}">
              <c16:uniqueId val="{00000002-7A9E-4B98-ACED-93BD87E70A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48</c:v>
                </c:pt>
                <c:pt idx="3">
                  <c:v>56</c:v>
                </c:pt>
                <c:pt idx="6">
                  <c:v>83</c:v>
                </c:pt>
                <c:pt idx="9">
                  <c:v>193</c:v>
                </c:pt>
                <c:pt idx="12">
                  <c:v>368</c:v>
                </c:pt>
              </c:numCache>
            </c:numRef>
          </c:val>
          <c:extLst>
            <c:ext xmlns:c16="http://schemas.microsoft.com/office/drawing/2014/chart" uri="{C3380CC4-5D6E-409C-BE32-E72D297353CC}">
              <c16:uniqueId val="{00000003-7A9E-4B98-ACED-93BD87E70A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7675</c:v>
                </c:pt>
                <c:pt idx="3">
                  <c:v>6925</c:v>
                </c:pt>
                <c:pt idx="6">
                  <c:v>7016</c:v>
                </c:pt>
                <c:pt idx="9">
                  <c:v>6873</c:v>
                </c:pt>
                <c:pt idx="12">
                  <c:v>6731</c:v>
                </c:pt>
              </c:numCache>
            </c:numRef>
          </c:val>
          <c:extLst>
            <c:ext xmlns:c16="http://schemas.microsoft.com/office/drawing/2014/chart" uri="{C3380CC4-5D6E-409C-BE32-E72D297353CC}">
              <c16:uniqueId val="{00000004-7A9E-4B98-ACED-93BD87E70A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9E-4B98-ACED-93BD87E70A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9E-4B98-ACED-93BD87E70A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16571</c:v>
                </c:pt>
                <c:pt idx="3">
                  <c:v>17993</c:v>
                </c:pt>
                <c:pt idx="6">
                  <c:v>17793</c:v>
                </c:pt>
                <c:pt idx="9">
                  <c:v>20049</c:v>
                </c:pt>
                <c:pt idx="12">
                  <c:v>19201</c:v>
                </c:pt>
              </c:numCache>
            </c:numRef>
          </c:val>
          <c:extLst>
            <c:ext xmlns:c16="http://schemas.microsoft.com/office/drawing/2014/chart" uri="{C3380CC4-5D6E-409C-BE32-E72D297353CC}">
              <c16:uniqueId val="{00000007-7A9E-4B98-ACED-93BD87E70A5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4359</c:v>
                </c:pt>
                <c:pt idx="2">
                  <c:v>#N/A</c:v>
                </c:pt>
                <c:pt idx="3">
                  <c:v>#N/A</c:v>
                </c:pt>
                <c:pt idx="4">
                  <c:v>4387</c:v>
                </c:pt>
                <c:pt idx="5">
                  <c:v>#N/A</c:v>
                </c:pt>
                <c:pt idx="6">
                  <c:v>#N/A</c:v>
                </c:pt>
                <c:pt idx="7">
                  <c:v>3936</c:v>
                </c:pt>
                <c:pt idx="8">
                  <c:v>#N/A</c:v>
                </c:pt>
                <c:pt idx="9">
                  <c:v>#N/A</c:v>
                </c:pt>
                <c:pt idx="10">
                  <c:v>5920</c:v>
                </c:pt>
                <c:pt idx="11">
                  <c:v>#N/A</c:v>
                </c:pt>
                <c:pt idx="12">
                  <c:v>#N/A</c:v>
                </c:pt>
                <c:pt idx="13">
                  <c:v>4679</c:v>
                </c:pt>
                <c:pt idx="14">
                  <c:v>#N/A</c:v>
                </c:pt>
              </c:numCache>
            </c:numRef>
          </c:val>
          <c:smooth val="0"/>
          <c:extLst>
            <c:ext xmlns:c16="http://schemas.microsoft.com/office/drawing/2014/chart" uri="{C3380CC4-5D6E-409C-BE32-E72D297353CC}">
              <c16:uniqueId val="{00000008-7A9E-4B98-ACED-93BD87E70A5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199720</c:v>
                </c:pt>
                <c:pt idx="5">
                  <c:v>202243</c:v>
                </c:pt>
                <c:pt idx="8">
                  <c:v>201787</c:v>
                </c:pt>
                <c:pt idx="11">
                  <c:v>203324</c:v>
                </c:pt>
                <c:pt idx="14">
                  <c:v>200501</c:v>
                </c:pt>
              </c:numCache>
            </c:numRef>
          </c:val>
          <c:extLst>
            <c:ext xmlns:c16="http://schemas.microsoft.com/office/drawing/2014/chart" uri="{C3380CC4-5D6E-409C-BE32-E72D297353CC}">
              <c16:uniqueId val="{00000000-7F51-4731-917A-1189D942DD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92005</c:v>
                </c:pt>
                <c:pt idx="5">
                  <c:v>94267</c:v>
                </c:pt>
                <c:pt idx="8">
                  <c:v>92394</c:v>
                </c:pt>
                <c:pt idx="11">
                  <c:v>90988</c:v>
                </c:pt>
                <c:pt idx="14">
                  <c:v>89478</c:v>
                </c:pt>
              </c:numCache>
            </c:numRef>
          </c:val>
          <c:extLst>
            <c:ext xmlns:c16="http://schemas.microsoft.com/office/drawing/2014/chart" uri="{C3380CC4-5D6E-409C-BE32-E72D297353CC}">
              <c16:uniqueId val="{00000001-7F51-4731-917A-1189D942DD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26397</c:v>
                </c:pt>
                <c:pt idx="5">
                  <c:v>25170</c:v>
                </c:pt>
                <c:pt idx="8">
                  <c:v>26996</c:v>
                </c:pt>
                <c:pt idx="11">
                  <c:v>29156</c:v>
                </c:pt>
                <c:pt idx="14">
                  <c:v>32360</c:v>
                </c:pt>
              </c:numCache>
            </c:numRef>
          </c:val>
          <c:extLst>
            <c:ext xmlns:c16="http://schemas.microsoft.com/office/drawing/2014/chart" uri="{C3380CC4-5D6E-409C-BE32-E72D297353CC}">
              <c16:uniqueId val="{00000002-7F51-4731-917A-1189D942DD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51-4731-917A-1189D942DD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51-4731-917A-1189D942DD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1329</c:v>
                </c:pt>
                <c:pt idx="3">
                  <c:v>468</c:v>
                </c:pt>
                <c:pt idx="6">
                  <c:v>1282</c:v>
                </c:pt>
                <c:pt idx="9">
                  <c:v>1170</c:v>
                </c:pt>
                <c:pt idx="12">
                  <c:v>1314</c:v>
                </c:pt>
              </c:numCache>
            </c:numRef>
          </c:val>
          <c:extLst>
            <c:ext xmlns:c16="http://schemas.microsoft.com/office/drawing/2014/chart" uri="{C3380CC4-5D6E-409C-BE32-E72D297353CC}">
              <c16:uniqueId val="{00000005-7F51-4731-917A-1189D942DD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16588</c:v>
                </c:pt>
                <c:pt idx="3">
                  <c:v>16506</c:v>
                </c:pt>
                <c:pt idx="6">
                  <c:v>16149</c:v>
                </c:pt>
                <c:pt idx="9">
                  <c:v>15436</c:v>
                </c:pt>
                <c:pt idx="12">
                  <c:v>15224</c:v>
                </c:pt>
              </c:numCache>
            </c:numRef>
          </c:val>
          <c:extLst>
            <c:ext xmlns:c16="http://schemas.microsoft.com/office/drawing/2014/chart" uri="{C3380CC4-5D6E-409C-BE32-E72D297353CC}">
              <c16:uniqueId val="{00000006-7F51-4731-917A-1189D942DD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3717</c:v>
                </c:pt>
                <c:pt idx="3">
                  <c:v>7346</c:v>
                </c:pt>
                <c:pt idx="6">
                  <c:v>7361</c:v>
                </c:pt>
                <c:pt idx="9">
                  <c:v>7315</c:v>
                </c:pt>
                <c:pt idx="12">
                  <c:v>7034</c:v>
                </c:pt>
              </c:numCache>
            </c:numRef>
          </c:val>
          <c:extLst>
            <c:ext xmlns:c16="http://schemas.microsoft.com/office/drawing/2014/chart" uri="{C3380CC4-5D6E-409C-BE32-E72D297353CC}">
              <c16:uniqueId val="{00000007-7F51-4731-917A-1189D942DD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109318</c:v>
                </c:pt>
                <c:pt idx="3">
                  <c:v>101394</c:v>
                </c:pt>
                <c:pt idx="6">
                  <c:v>101380</c:v>
                </c:pt>
                <c:pt idx="9">
                  <c:v>99758</c:v>
                </c:pt>
                <c:pt idx="12">
                  <c:v>94706</c:v>
                </c:pt>
              </c:numCache>
            </c:numRef>
          </c:val>
          <c:extLst>
            <c:ext xmlns:c16="http://schemas.microsoft.com/office/drawing/2014/chart" uri="{C3380CC4-5D6E-409C-BE32-E72D297353CC}">
              <c16:uniqueId val="{00000008-7F51-4731-917A-1189D942DD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2403</c:v>
                </c:pt>
                <c:pt idx="3">
                  <c:v>2193</c:v>
                </c:pt>
                <c:pt idx="6">
                  <c:v>1712</c:v>
                </c:pt>
                <c:pt idx="9">
                  <c:v>1515</c:v>
                </c:pt>
                <c:pt idx="12">
                  <c:v>5945</c:v>
                </c:pt>
              </c:numCache>
            </c:numRef>
          </c:val>
          <c:extLst>
            <c:ext xmlns:c16="http://schemas.microsoft.com/office/drawing/2014/chart" uri="{C3380CC4-5D6E-409C-BE32-E72D297353CC}">
              <c16:uniqueId val="{00000009-7F51-4731-917A-1189D942DD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187119</c:v>
                </c:pt>
                <c:pt idx="3">
                  <c:v>201700</c:v>
                </c:pt>
                <c:pt idx="6">
                  <c:v>201474</c:v>
                </c:pt>
                <c:pt idx="9">
                  <c:v>204848</c:v>
                </c:pt>
                <c:pt idx="12">
                  <c:v>203317</c:v>
                </c:pt>
              </c:numCache>
            </c:numRef>
          </c:val>
          <c:extLst>
            <c:ext xmlns:c16="http://schemas.microsoft.com/office/drawing/2014/chart" uri="{C3380CC4-5D6E-409C-BE32-E72D297353CC}">
              <c16:uniqueId val="{0000000A-7F51-4731-917A-1189D942DD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2352</c:v>
                </c:pt>
                <c:pt idx="2">
                  <c:v>#N/A</c:v>
                </c:pt>
                <c:pt idx="3">
                  <c:v>#N/A</c:v>
                </c:pt>
                <c:pt idx="4">
                  <c:v>7928</c:v>
                </c:pt>
                <c:pt idx="5">
                  <c:v>#N/A</c:v>
                </c:pt>
                <c:pt idx="6">
                  <c:v>#N/A</c:v>
                </c:pt>
                <c:pt idx="7">
                  <c:v>8180</c:v>
                </c:pt>
                <c:pt idx="8">
                  <c:v>#N/A</c:v>
                </c:pt>
                <c:pt idx="9">
                  <c:v>#N/A</c:v>
                </c:pt>
                <c:pt idx="10">
                  <c:v>6574</c:v>
                </c:pt>
                <c:pt idx="11">
                  <c:v>#N/A</c:v>
                </c:pt>
                <c:pt idx="12">
                  <c:v>#N/A</c:v>
                </c:pt>
                <c:pt idx="13">
                  <c:v>5200</c:v>
                </c:pt>
                <c:pt idx="14">
                  <c:v>#N/A</c:v>
                </c:pt>
              </c:numCache>
            </c:numRef>
          </c:val>
          <c:smooth val="0"/>
          <c:extLst>
            <c:ext xmlns:c16="http://schemas.microsoft.com/office/drawing/2014/chart" uri="{C3380CC4-5D6E-409C-BE32-E72D297353CC}">
              <c16:uniqueId val="{0000000B-7F51-4731-917A-1189D942DD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15201</c:v>
                </c:pt>
                <c:pt idx="1">
                  <c:v>16440</c:v>
                </c:pt>
                <c:pt idx="2">
                  <c:v>17105</c:v>
                </c:pt>
              </c:numCache>
            </c:numRef>
          </c:val>
          <c:extLst>
            <c:ext xmlns:c16="http://schemas.microsoft.com/office/drawing/2014/chart" uri="{C3380CC4-5D6E-409C-BE32-E72D297353CC}">
              <c16:uniqueId val="{00000000-69A8-4810-B240-65D2850BE0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4017</c:v>
                </c:pt>
                <c:pt idx="1">
                  <c:v>4130</c:v>
                </c:pt>
                <c:pt idx="2">
                  <c:v>4371</c:v>
                </c:pt>
              </c:numCache>
            </c:numRef>
          </c:val>
          <c:extLst>
            <c:ext xmlns:c16="http://schemas.microsoft.com/office/drawing/2014/chart" uri="{C3380CC4-5D6E-409C-BE32-E72D297353CC}">
              <c16:uniqueId val="{00000001-69A8-4810-B240-65D2850BE0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3609</c:v>
                </c:pt>
                <c:pt idx="1">
                  <c:v>3474</c:v>
                </c:pt>
                <c:pt idx="2">
                  <c:v>5259</c:v>
                </c:pt>
              </c:numCache>
            </c:numRef>
          </c:val>
          <c:extLst>
            <c:ext xmlns:c16="http://schemas.microsoft.com/office/drawing/2014/chart" uri="{C3380CC4-5D6E-409C-BE32-E72D297353CC}">
              <c16:uniqueId val="{00000002-69A8-4810-B240-65D2850BE0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{17015B38-DC09-476C-9BD0-4992EC461130}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1CE-4FC1-8B30-04190E2368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{6D366E18-A873-41D0-945E-AFFD7ADE2EA8}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CE-4FC1-8B30-04190E2368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{E0F61162-02D9-4693-9550-BD3FA216C23D}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CE-4FC1-8B30-04190E2368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{1B7D312D-D8DA-47EF-8328-CD5980F4C2BA}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CE-4FC1-8B30-04190E2368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{DD2B75B5-45A6-467B-BD3E-1FCE89EB54D2}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CE-4FC1-8B30-04190E2368C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{3D693BFD-BEE6-4FFE-891C-C1BB2371E199}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1CE-4FC1-8B30-04190E2368C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{EBE8EDAC-099D-469F-91B3-FA0E1996F78A}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1CE-4FC1-8B30-04190E2368C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{9561279D-1543-44C1-8AE6-16A0FFD0CFC9}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1CE-4FC1-8B30-04190E2368C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{66DC25E9-737A-4A58-B69C-9EC1996654A1}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1CE-4FC1-8B30-04190E2368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c:v>
                </c:pt>
                <c:pt idx="16">
                  <c:v>59.4</c:v>
                </c:pt>
                <c:pt idx="24">
                  <c:v>58.5</c:v>
                </c:pt>
                <c:pt idx="32">
                  <c:v>53.5</c:v>
                </c:pt>
              </c:numCache>
            </c:numRef>
          </c:xVal>
          <c:yVal>
            <c:numRef>
              <c:f>公会計指標分析・財政指標組合せ分析表!$BP$51:$DC$51</c:f>
              <c:numCache>
                <c:formatCode>#,##0.0;"▲ "#,##0.0</c:formatCode>
                <c:ptCount val="40"/>
                <c:pt idx="8">
                  <c:v>8.5</c:v>
                </c:pt>
                <c:pt idx="16">
                  <c:v>8.6999999999999993</c:v>
                </c:pt>
                <c:pt idx="24">
                  <c:v>6.9</c:v>
                </c:pt>
                <c:pt idx="32">
                  <c:v>5.4</c:v>
                </c:pt>
              </c:numCache>
            </c:numRef>
          </c:yVal>
          <c:smooth val="0"/>
          <c:extLst>
            <c:ext xmlns:c16="http://schemas.microsoft.com/office/drawing/2014/chart" uri="{C3380CC4-5D6E-409C-BE32-E72D297353CC}">
              <c16:uniqueId val="{00000009-91CE-4FC1-8B30-04190E2368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{2E60397B-5AEA-42AA-942A-DBE0003ACF8E}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1CE-4FC1-8B30-04190E2368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{49CD6ECC-3AC0-410D-A921-BFE87E758940}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CE-4FC1-8B30-04190E2368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{D726A481-1E59-4584-AB23-40756AE71117}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CE-4FC1-8B30-04190E2368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{5456FDCD-CC49-4021-9F62-C77A658D26E0}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CE-4FC1-8B30-04190E2368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{F876B4F9-8DEE-4C0C-9E0B-F8769399FCEA}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CE-4FC1-8B30-04190E2368C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{877852E9-CFCF-4DB9-948A-A4A9ED0BF278}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1CE-4FC1-8B30-04190E2368C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{543D3CBE-CD65-4158-AA67-E6A9DF46D231}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1CE-4FC1-8B30-04190E2368C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{7F7FFBC0-2D50-4EC3-8A32-2DFC555A8743}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1CE-4FC1-8B30-04190E2368C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{716656AF-234D-4367-8C5D-77DA27DB7282}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1CE-4FC1-8B30-04190E2368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c:ext xmlns:c16="http://schemas.microsoft.com/office/drawing/2014/chart" uri="{C3380CC4-5D6E-409C-BE32-E72D297353CC}">
              <c16:uniqueId val="{00000013-91CE-4FC1-8B30-04190E2368C6}"/>
            </c:ext>
          </c:extLst>
        </c:ser>
        <c:dLbls>
          <c:showLegendKey val="0"/>
          <c:showVal val="1"/>
          <c:showCatName val="0"/>
          <c:showSerName val="0"/>
          <c:showPercent val="0"/>
          <c:showBubbleSize val="0"/>
        </c:dLbls>
        <c:axId val="46179840"/>
        <c:axId val="46181760"/>
      </c:scatterChart>
      <c:valAx>
        <c:axId val="46179840"/>
        <c:scaling>
          <c:orientation val="minMax"/>
          <c:max val="62.4"/>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{6E434D88-7DD9-4C4A-86C7-F5E7C91C72AA}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145-417F-9FE0-BA3A7A2B8F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{C4A84215-9ECE-47FA-BC6C-BEC570BD8232}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45-417F-9FE0-BA3A7A2B8F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{6CBF327B-E2D4-4C4A-9FFD-5971B68DF8B8}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45-417F-9FE0-BA3A7A2B8F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{A55BF0A5-D7DE-423E-A874-3031E9F305B7}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45-417F-9FE0-BA3A7A2B8F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{76642744-30E9-4890-9429-75C7371E7EAF}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45-417F-9FE0-BA3A7A2B8FB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{2BACA4C4-F7B8-41F1-BD23-A4C7A02583D2}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145-417F-9FE0-BA3A7A2B8FB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{6618C7F4-901D-4D8E-BC60-E9C40D6CEDF0}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145-417F-9FE0-BA3A7A2B8FB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{5B7CD5CB-6A17-4BC8-B63F-E6FFA902EFA4}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145-417F-9FE0-BA3A7A2B8FB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{9F1FFA6F-97C6-498D-81B5-0662DBCECDFC}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145-417F-9FE0-BA3A7A2B8F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4.7</c:v>
                </c:pt>
                <c:pt idx="16">
                  <c:v>4.4000000000000004</c:v>
                </c:pt>
                <c:pt idx="24">
                  <c:v>5</c:v>
                </c:pt>
                <c:pt idx="32">
                  <c:v>5.0999999999999996</c:v>
                </c:pt>
              </c:numCache>
            </c:numRef>
          </c:xVal>
          <c:yVal>
            <c:numRef>
              <c:f>公会計指標分析・財政指標組合せ分析表!$BP$73:$DC$73</c:f>
              <c:numCache>
                <c:formatCode>#,##0.0;"▲ "#,##0.0</c:formatCode>
                <c:ptCount val="40"/>
                <c:pt idx="0">
                  <c:v>2.5</c:v>
                </c:pt>
                <c:pt idx="8">
                  <c:v>8.5</c:v>
                </c:pt>
                <c:pt idx="16">
                  <c:v>8.6999999999999993</c:v>
                </c:pt>
                <c:pt idx="24">
                  <c:v>6.9</c:v>
                </c:pt>
                <c:pt idx="32">
                  <c:v>5.4</c:v>
                </c:pt>
              </c:numCache>
            </c:numRef>
          </c:yVal>
          <c:smooth val="0"/>
          <c:extLst>
            <c:ext xmlns:c16="http://schemas.microsoft.com/office/drawing/2014/chart" uri="{C3380CC4-5D6E-409C-BE32-E72D297353CC}">
              <c16:uniqueId val="{00000009-E145-417F-9FE0-BA3A7A2B8F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{2894D256-73A6-441B-A242-AEB849BCF00C}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145-417F-9FE0-BA3A7A2B8F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{30FD86F0-B613-438F-B680-8A8C15768375}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45-417F-9FE0-BA3A7A2B8F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{A729F59B-9B2B-4AA7-A6E8-EB30EC82BA0A}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45-417F-9FE0-BA3A7A2B8F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{048E371E-2407-432F-A8FA-1520F9F9C345}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45-417F-9FE0-BA3A7A2B8F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{21CD1412-144B-4A72-AC2B-5F5A60BE03DE}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45-417F-9FE0-BA3A7A2B8FB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{6B1469A4-F3B4-4E47-AA7D-40D219E1F5AB}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145-417F-9FE0-BA3A7A2B8FB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{0FC4F083-2273-4FC9-8FAA-177BA102F04E}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145-417F-9FE0-BA3A7A2B8FB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{5C02F0EE-AB60-4843-814F-8895FB6AFB01}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145-417F-9FE0-BA3A7A2B8FB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{DBEB67A6-8E0D-4DE3-A90B-3B0BF7AE179D}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145-417F-9FE0-BA3A7A2B8F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E145-417F-9FE0-BA3A7A2B8FBE}"/>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実質公債費比率（</a:t>
          </a:r>
          <a:r>
            <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ヵ年平均）について、</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rPr>
            <a:t>5.1</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rPr>
            <a:t>0.1</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ポイント悪化</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将来世代への負担圧縮を見据えた借換債の発行抑制を行った</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結果、元金償還額が大きくなったことによるものである</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今後も引き続き適正な公債管理に努めたい。</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近年では花園ラグビー場の改修や文化創造館の建設事業などにより、一般会計等に係る地方債の現在高は大きく増加している。一方で下水道事業の普及により公営企業債等繰入見込額が減少の傾向にあり、将来負担比率抑制に寄与しているものの、将来負担額合計は高止まりの状況にある。しかし、充当可能基金や基準財政需要額算入見込額が確保されていることにより、将来負担比率の分子の極端な増加にはつながっていない。今後においても公営企業会計及び設立法人の将来負担額にかかる動向や影響に留意しつつ、健全な財政運営に努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大阪府東大阪市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rPr>
            <a:t>26,735</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百万円となり、前年度から</a:t>
          </a:r>
          <a:r>
            <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rPr>
            <a:t>2,691</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百万円の増加となった。財政調整基金が</a:t>
          </a:r>
          <a:r>
            <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rPr>
            <a:t>665</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百万円の増加、学校施設の長寿命化対策として公共施設整備基金が</a:t>
          </a:r>
          <a:r>
            <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rPr>
            <a:t>1,872</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百万円増加した。一方、ラグビーワールドカップ関係経費</a:t>
          </a:r>
          <a:r>
            <a:rPr kumimoji="0"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にかかる経費の取崩しのため</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ラグビーのまち東大阪</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基金が</a:t>
          </a:r>
          <a:r>
            <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rPr>
            <a:t>108</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百</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万円減少している。</a:t>
          </a:r>
          <a:endPar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財政調整基金、減債基金については、現行の残高を維持することにより、年度間の財源不足に備え安定した財政運営に努める。</a:t>
          </a:r>
          <a:endPar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・公共施設整備基金：</a:t>
          </a:r>
          <a:r>
            <a:rPr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公共施設の設置及び整備等を行う</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・市営住宅整備基金：</a:t>
          </a:r>
          <a:r>
            <a:rPr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市営住宅の整備事業を行う</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・みどり基金：</a:t>
          </a:r>
          <a:r>
            <a:rPr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市民等が行う緑化の推進・保全に対する助成に必要な経費、本市が行う緑化の推進及び緑の保全のための事業に必要な経費</a:t>
          </a:r>
          <a:r>
            <a:rPr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・愛はぐくむ子どもスクラム基金：</a:t>
          </a:r>
          <a:r>
            <a:rPr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子どもの安全安心育成事業を行う</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・都市経営基盤整備基金：</a:t>
          </a:r>
          <a:r>
            <a:rPr lang="ja-JP" altLang="en-US" sz="1400">
              <a:solidFill>
                <a:srgbClr val="000000"/>
              </a:solidFill>
              <a:effectLst/>
              <a:latin typeface="ＭＳ Ｐゴシック" panose="020B0600070205080204" pitchFamily="50" charset="-128"/>
              <a:ea typeface="ＭＳ Ｐゴシック" panose="020B0600070205080204" pitchFamily="50" charset="-128"/>
            </a:rPr>
            <a:t>都市経営の健全性を維持するとともに、市民生活の向上に資する施設整備等を行う。</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の主な要因は、学校施設の長寿命化対策として公共施設整備基金が増加した</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ことによるもの。</a:t>
          </a:r>
          <a:endPar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各基金条例に基づき、適正な積立、運用管理、処分を行う。</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rPr>
            <a:t>17,105</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百万円となり、前年度より</a:t>
          </a:r>
          <a:r>
            <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rPr>
            <a:t>665</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百万円の増加となった。</a:t>
          </a:r>
          <a:endPar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長期的視野に立った計画的な財政運営を行</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えるよう、適</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正な残高の維持に努める</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rPr>
            <a:t>4,371</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百万円となり、前年度より</a:t>
          </a:r>
          <a:r>
            <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rPr>
            <a:t>241</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百万円の増加となった。主な要因として、</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土地売払収入を積立たこと</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市債の償還及び適正な管理にも必要な財源を確保し、将来にわたる財政の健全な運営に向け、適正な残高の維持に努める。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488,618
469,779
61.78
207,461,906
204,202,055
2,914,042
109,402,288
191,206,974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本市においては、平成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年に策定された公共施設等総合管理計画において、老朽化した施設の集約化・複合化や除却を進めている。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令和元年度において、</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が減少している要因</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、文化創造館や市営住宅の建て替えによるものである。今後も市有建築物保全計画に基づき施設の改修、更新に努めていく。</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0"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4233</xdr:rowOff>
    </xdr:from>
    <xdr:to>
      <xdr:col>23</xdr:col>
      <xdr:colOff>136525</xdr:colOff>
      <xdr:row>29</xdr:row>
      <xdr:rowOff>105833</xdr:rowOff>
    </xdr:to>
    <xdr:sp macro="" textlink="">
      <xdr:nvSpPr>
        <xdr:cNvPr id="81" name="楕円 80"/>
        <xdr:cNvSpPr/>
      </xdr:nvSpPr>
      <xdr:spPr>
        <a:xfrm>
          <a:off x="47117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27110</xdr:rowOff>
    </xdr:from>
    <xdr:ext cx="405111" cy="259045"/>
    <xdr:sp macro="" textlink="">
      <xdr:nvSpPr>
        <xdr:cNvPr id="82" name="有形固定資産減価償却率該当値テキスト"/>
        <xdr:cNvSpPr txBox="1"/>
      </xdr:nvSpPr>
      <xdr:spPr>
        <a:xfrm>
          <a:off x="4813300" y="559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12700</xdr:rowOff>
    </xdr:from>
    <xdr:to>
      <xdr:col>19</xdr:col>
      <xdr:colOff>187325</xdr:colOff>
      <xdr:row>30</xdr:row>
      <xdr:rowOff>114300</xdr:rowOff>
    </xdr:to>
    <xdr:sp macro="" textlink="">
      <xdr:nvSpPr>
        <xdr:cNvPr id="83" name="楕円 82"/>
        <xdr:cNvSpPr/>
      </xdr:nvSpPr>
      <xdr:spPr>
        <a:xfrm>
          <a:off x="4000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55033</xdr:rowOff>
    </xdr:from>
    <xdr:to>
      <xdr:col>23</xdr:col>
      <xdr:colOff>85725</xdr:colOff>
      <xdr:row>30</xdr:row>
      <xdr:rowOff>63500</xdr:rowOff>
    </xdr:to>
    <xdr:cxnSp macro="">
      <xdr:nvCxnSpPr>
        <xdr:cNvPr id="84" name="直線コネクタ 83"/>
        <xdr:cNvCxnSpPr/>
      </xdr:nvCxnSpPr>
      <xdr:spPr>
        <a:xfrm flipV="1">
          <a:off x="4051300" y="5798608"/>
          <a:ext cx="711200" cy="17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5" name="楕円 84"/>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63500</xdr:rowOff>
    </xdr:from>
    <xdr:to>
      <xdr:col>19</xdr:col>
      <xdr:colOff>136525</xdr:colOff>
      <xdr:row>30</xdr:row>
      <xdr:rowOff>95885</xdr:rowOff>
    </xdr:to>
    <xdr:cxnSp macro="">
      <xdr:nvCxnSpPr>
        <xdr:cNvPr id="86" name="直線コネクタ 85"/>
        <xdr:cNvCxnSpPr/>
      </xdr:nvCxnSpPr>
      <xdr:spPr>
        <a:xfrm flipV="1">
          <a:off x="3289300" y="597852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166158</xdr:rowOff>
    </xdr:from>
    <xdr:to>
      <xdr:col>11</xdr:col>
      <xdr:colOff>187325</xdr:colOff>
      <xdr:row>30</xdr:row>
      <xdr:rowOff>96308</xdr:rowOff>
    </xdr:to>
    <xdr:sp macro="" textlink="">
      <xdr:nvSpPr>
        <xdr:cNvPr id="87" name="楕円 86"/>
        <xdr:cNvSpPr/>
      </xdr:nvSpPr>
      <xdr:spPr>
        <a:xfrm>
          <a:off x="2476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45508</xdr:rowOff>
    </xdr:from>
    <xdr:to>
      <xdr:col>15</xdr:col>
      <xdr:colOff>136525</xdr:colOff>
      <xdr:row>30</xdr:row>
      <xdr:rowOff>95885</xdr:rowOff>
    </xdr:to>
    <xdr:cxnSp macro="">
      <xdr:nvCxnSpPr>
        <xdr:cNvPr id="88" name="直線コネクタ 87"/>
        <xdr:cNvCxnSpPr/>
      </xdr:nvCxnSpPr>
      <xdr:spPr>
        <a:xfrm>
          <a:off x="2527300" y="596053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9"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0"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1"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2"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130827</xdr:rowOff>
    </xdr:from>
    <xdr:ext cx="405111" cy="259045"/>
    <xdr:sp macro="" textlink="">
      <xdr:nvSpPr>
        <xdr:cNvPr id="93" name="n_1mainValue有形固定資産減価償却率"/>
        <xdr:cNvSpPr txBox="1"/>
      </xdr:nvSpPr>
      <xdr:spPr>
        <a:xfrm>
          <a:off x="38360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4" name="n_2main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112835</xdr:rowOff>
    </xdr:from>
    <xdr:ext cx="405111" cy="259045"/>
    <xdr:sp macro="" textlink="">
      <xdr:nvSpPr>
        <xdr:cNvPr id="95" name="n_3mainValue有形固定資産減価償却率"/>
        <xdr:cNvSpPr txBox="1"/>
      </xdr:nvSpPr>
      <xdr:spPr>
        <a:xfrm>
          <a:off x="2324744" y="568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から行った小中学校校舎耐震化事業や、花園ラグビー場の改修事業、また文化創造館の建設など、近年は大型事業の実施による地方債の発行が多かったため、類似団体内平均値と比べ、わずかに比率が高い状況にある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年度は税収等の</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経常経費充当財源</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が増加したことにより債務償還比率が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した。今後は償還が本格的に進んでいく中、新規の地方債の発行抑制を図り、適切な公債費管理に努め</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4" name="直線コネクタ 123"/>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5"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6" name="直線コネクタ 125"/>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29" name="債務償還比率平均値テキスト"/>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0" name="フローチャート: 判断 129"/>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1" name="フローチャート: 判断 130"/>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2" name="フローチャート: 判断 131"/>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3" name="フローチャート: 判断 132"/>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4" name="フローチャート: 判断 133"/>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20447</xdr:rowOff>
    </xdr:from>
    <xdr:to>
      <xdr:col>76</xdr:col>
      <xdr:colOff>73025</xdr:colOff>
      <xdr:row>31</xdr:row>
      <xdr:rowOff>122047</xdr:rowOff>
    </xdr:to>
    <xdr:sp macro="" textlink="">
      <xdr:nvSpPr>
        <xdr:cNvPr id="140" name="楕円 139"/>
        <xdr:cNvSpPr/>
      </xdr:nvSpPr>
      <xdr:spPr>
        <a:xfrm>
          <a:off x="147447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170324</xdr:rowOff>
    </xdr:from>
    <xdr:ext cx="469744" cy="259045"/>
    <xdr:sp macro="" textlink="">
      <xdr:nvSpPr>
        <xdr:cNvPr id="141" name="債務償還比率該当値テキスト"/>
        <xdr:cNvSpPr txBox="1"/>
      </xdr:nvSpPr>
      <xdr:spPr>
        <a:xfrm>
          <a:off x="14846300" y="608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1856</xdr:rowOff>
    </xdr:from>
    <xdr:to>
      <xdr:col>72</xdr:col>
      <xdr:colOff>123825</xdr:colOff>
      <xdr:row>31</xdr:row>
      <xdr:rowOff>103456</xdr:rowOff>
    </xdr:to>
    <xdr:sp macro="" textlink="">
      <xdr:nvSpPr>
        <xdr:cNvPr id="142" name="楕円 141"/>
        <xdr:cNvSpPr/>
      </xdr:nvSpPr>
      <xdr:spPr>
        <a:xfrm>
          <a:off x="14033500" y="608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52656</xdr:rowOff>
    </xdr:from>
    <xdr:to>
      <xdr:col>76</xdr:col>
      <xdr:colOff>22225</xdr:colOff>
      <xdr:row>31</xdr:row>
      <xdr:rowOff>71247</xdr:rowOff>
    </xdr:to>
    <xdr:cxnSp macro="">
      <xdr:nvCxnSpPr>
        <xdr:cNvPr id="143" name="直線コネクタ 142"/>
        <xdr:cNvCxnSpPr/>
      </xdr:nvCxnSpPr>
      <xdr:spPr>
        <a:xfrm>
          <a:off x="14084300" y="6139131"/>
          <a:ext cx="711200" cy="1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75262</xdr:rowOff>
    </xdr:from>
    <xdr:to>
      <xdr:col>68</xdr:col>
      <xdr:colOff>123825</xdr:colOff>
      <xdr:row>32</xdr:row>
      <xdr:rowOff>5412</xdr:rowOff>
    </xdr:to>
    <xdr:sp macro="" textlink="">
      <xdr:nvSpPr>
        <xdr:cNvPr id="144" name="楕円 143"/>
        <xdr:cNvSpPr/>
      </xdr:nvSpPr>
      <xdr:spPr>
        <a:xfrm>
          <a:off x="13271500" y="61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52656</xdr:rowOff>
    </xdr:from>
    <xdr:to>
      <xdr:col>72</xdr:col>
      <xdr:colOff>73025</xdr:colOff>
      <xdr:row>31</xdr:row>
      <xdr:rowOff>126062</xdr:rowOff>
    </xdr:to>
    <xdr:cxnSp macro="">
      <xdr:nvCxnSpPr>
        <xdr:cNvPr id="145" name="直線コネクタ 144"/>
        <xdr:cNvCxnSpPr/>
      </xdr:nvCxnSpPr>
      <xdr:spPr>
        <a:xfrm flipV="1">
          <a:off x="13322300" y="6139131"/>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91814</xdr:rowOff>
    </xdr:from>
    <xdr:to>
      <xdr:col>64</xdr:col>
      <xdr:colOff>123825</xdr:colOff>
      <xdr:row>32</xdr:row>
      <xdr:rowOff>21964</xdr:rowOff>
    </xdr:to>
    <xdr:sp macro="" textlink="">
      <xdr:nvSpPr>
        <xdr:cNvPr id="146" name="楕円 145"/>
        <xdr:cNvSpPr/>
      </xdr:nvSpPr>
      <xdr:spPr>
        <a:xfrm>
          <a:off x="12509500" y="61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126062</xdr:rowOff>
    </xdr:from>
    <xdr:to>
      <xdr:col>68</xdr:col>
      <xdr:colOff>73025</xdr:colOff>
      <xdr:row>31</xdr:row>
      <xdr:rowOff>142614</xdr:rowOff>
    </xdr:to>
    <xdr:cxnSp macro="">
      <xdr:nvCxnSpPr>
        <xdr:cNvPr id="147" name="直線コネクタ 146"/>
        <xdr:cNvCxnSpPr/>
      </xdr:nvCxnSpPr>
      <xdr:spPr>
        <a:xfrm flipV="1">
          <a:off x="12560300" y="6212537"/>
          <a:ext cx="762000" cy="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123889</xdr:rowOff>
    </xdr:from>
    <xdr:to>
      <xdr:col>60</xdr:col>
      <xdr:colOff>123825</xdr:colOff>
      <xdr:row>31</xdr:row>
      <xdr:rowOff>54039</xdr:rowOff>
    </xdr:to>
    <xdr:sp macro="" textlink="">
      <xdr:nvSpPr>
        <xdr:cNvPr id="148" name="楕円 147"/>
        <xdr:cNvSpPr/>
      </xdr:nvSpPr>
      <xdr:spPr>
        <a:xfrm>
          <a:off x="11747500" y="603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3239</xdr:rowOff>
    </xdr:from>
    <xdr:to>
      <xdr:col>64</xdr:col>
      <xdr:colOff>73025</xdr:colOff>
      <xdr:row>31</xdr:row>
      <xdr:rowOff>142614</xdr:rowOff>
    </xdr:to>
    <xdr:cxnSp macro="">
      <xdr:nvCxnSpPr>
        <xdr:cNvPr id="149" name="直線コネクタ 148"/>
        <xdr:cNvCxnSpPr/>
      </xdr:nvCxnSpPr>
      <xdr:spPr>
        <a:xfrm>
          <a:off x="11798300" y="6089714"/>
          <a:ext cx="762000" cy="13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0"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1" name="n_2aveValue債務償還比率"/>
        <xdr:cNvSpPr txBox="1"/>
      </xdr:nvSpPr>
      <xdr:spPr>
        <a:xfrm>
          <a:off x="13087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2" name="n_3aveValue債務償還比率"/>
        <xdr:cNvSpPr txBox="1"/>
      </xdr:nvSpPr>
      <xdr:spPr>
        <a:xfrm>
          <a:off x="12325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3" name="n_4aveValue債務償還比率"/>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94583</xdr:rowOff>
    </xdr:from>
    <xdr:ext cx="469744" cy="259045"/>
    <xdr:sp macro="" textlink="">
      <xdr:nvSpPr>
        <xdr:cNvPr id="154" name="n_1mainValue債務償還比率"/>
        <xdr:cNvSpPr txBox="1"/>
      </xdr:nvSpPr>
      <xdr:spPr>
        <a:xfrm>
          <a:off x="13836727" y="618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167989</xdr:rowOff>
    </xdr:from>
    <xdr:ext cx="469744" cy="259045"/>
    <xdr:sp macro="" textlink="">
      <xdr:nvSpPr>
        <xdr:cNvPr id="155" name="n_2mainValue債務償還比率"/>
        <xdr:cNvSpPr txBox="1"/>
      </xdr:nvSpPr>
      <xdr:spPr>
        <a:xfrm>
          <a:off x="13087427" y="625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13091</xdr:rowOff>
    </xdr:from>
    <xdr:ext cx="469744" cy="259045"/>
    <xdr:sp macro="" textlink="">
      <xdr:nvSpPr>
        <xdr:cNvPr id="156" name="n_3mainValue債務償還比率"/>
        <xdr:cNvSpPr txBox="1"/>
      </xdr:nvSpPr>
      <xdr:spPr>
        <a:xfrm>
          <a:off x="12325427" y="627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45166</xdr:rowOff>
    </xdr:from>
    <xdr:ext cx="469744" cy="259045"/>
    <xdr:sp macro="" textlink="">
      <xdr:nvSpPr>
        <xdr:cNvPr id="157" name="n_4mainValue債務償還比率"/>
        <xdr:cNvSpPr txBox="1"/>
      </xdr:nvSpPr>
      <xdr:spPr>
        <a:xfrm>
          <a:off x="11563427" y="613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488,618
469,779
61.78
207,461,906
204,202,055
2,914,042
109,402,288
191,206,974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3" name="楕円 72"/>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140987</xdr:rowOff>
    </xdr:from>
    <xdr:ext cx="405111" cy="259045"/>
    <xdr:sp macro="" textlink="">
      <xdr:nvSpPr>
        <xdr:cNvPr id="74" name="【道路】&#10;有形固定資産減価償却率該当値テキスト"/>
        <xdr:cNvSpPr txBox="1"/>
      </xdr:nvSpPr>
      <xdr:spPr>
        <a:xfrm>
          <a:off x="4673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124460</xdr:rowOff>
    </xdr:from>
    <xdr:to>
      <xdr:col>20</xdr:col>
      <xdr:colOff>38100</xdr:colOff>
      <xdr:row>38</xdr:row>
      <xdr:rowOff>54610</xdr:rowOff>
    </xdr:to>
    <xdr:sp macro="" textlink="">
      <xdr:nvSpPr>
        <xdr:cNvPr id="75" name="楕円 74"/>
        <xdr:cNvSpPr/>
      </xdr:nvSpPr>
      <xdr:spPr>
        <a:xfrm>
          <a:off x="3746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xdr:rowOff>
    </xdr:from>
    <xdr:to>
      <xdr:col>24</xdr:col>
      <xdr:colOff>63500</xdr:colOff>
      <xdr:row>38</xdr:row>
      <xdr:rowOff>41910</xdr:rowOff>
    </xdr:to>
    <xdr:cxnSp macro="">
      <xdr:nvCxnSpPr>
        <xdr:cNvPr id="76" name="直線コネクタ 75"/>
        <xdr:cNvCxnSpPr/>
      </xdr:nvCxnSpPr>
      <xdr:spPr>
        <a:xfrm>
          <a:off x="3797300" y="65189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88265</xdr:rowOff>
    </xdr:from>
    <xdr:to>
      <xdr:col>15</xdr:col>
      <xdr:colOff>101600</xdr:colOff>
      <xdr:row>38</xdr:row>
      <xdr:rowOff>18415</xdr:rowOff>
    </xdr:to>
    <xdr:sp macro="" textlink="">
      <xdr:nvSpPr>
        <xdr:cNvPr id="77" name="楕円 76"/>
        <xdr:cNvSpPr/>
      </xdr:nvSpPr>
      <xdr:spPr>
        <a:xfrm>
          <a:off x="2857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38</xdr:row>
      <xdr:rowOff>3810</xdr:rowOff>
    </xdr:to>
    <xdr:cxnSp macro="">
      <xdr:nvCxnSpPr>
        <xdr:cNvPr id="78" name="直線コネクタ 77"/>
        <xdr:cNvCxnSpPr/>
      </xdr:nvCxnSpPr>
      <xdr:spPr>
        <a:xfrm>
          <a:off x="2908300" y="64827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50165</xdr:rowOff>
    </xdr:from>
    <xdr:to>
      <xdr:col>10</xdr:col>
      <xdr:colOff>165100</xdr:colOff>
      <xdr:row>37</xdr:row>
      <xdr:rowOff>151765</xdr:rowOff>
    </xdr:to>
    <xdr:sp macro="" textlink="">
      <xdr:nvSpPr>
        <xdr:cNvPr id="79" name="楕円 78"/>
        <xdr:cNvSpPr/>
      </xdr:nvSpPr>
      <xdr:spPr>
        <a:xfrm>
          <a:off x="1968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100965</xdr:rowOff>
    </xdr:from>
    <xdr:to>
      <xdr:col>15</xdr:col>
      <xdr:colOff>50800</xdr:colOff>
      <xdr:row>37</xdr:row>
      <xdr:rowOff>139065</xdr:rowOff>
    </xdr:to>
    <xdr:cxnSp macro="">
      <xdr:nvCxnSpPr>
        <xdr:cNvPr id="80" name="直線コネクタ 79"/>
        <xdr:cNvCxnSpPr/>
      </xdr:nvCxnSpPr>
      <xdr:spPr>
        <a:xfrm>
          <a:off x="2019300" y="64446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1"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2" name="n_2aveValue【道路】&#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3"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45737</xdr:rowOff>
    </xdr:from>
    <xdr:ext cx="405111" cy="259045"/>
    <xdr:sp macro="" textlink="">
      <xdr:nvSpPr>
        <xdr:cNvPr id="85" name="n_1main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6" name="n_2mainValue【道路】&#10;有形固定資産減価償却率"/>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168292</xdr:rowOff>
    </xdr:from>
    <xdr:ext cx="405111" cy="259045"/>
    <xdr:sp macro="" textlink="">
      <xdr:nvSpPr>
        <xdr:cNvPr id="87" name="n_3mainValue【道路】&#10;有形固定資産減価償却率"/>
        <xdr:cNvSpPr txBox="1"/>
      </xdr:nvSpPr>
      <xdr:spPr>
        <a:xfrm>
          <a:off x="1816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4"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42156</xdr:rowOff>
    </xdr:from>
    <xdr:to>
      <xdr:col>55</xdr:col>
      <xdr:colOff>50800</xdr:colOff>
      <xdr:row>41</xdr:row>
      <xdr:rowOff>143756</xdr:rowOff>
    </xdr:to>
    <xdr:sp macro="" textlink="">
      <xdr:nvSpPr>
        <xdr:cNvPr id="125" name="楕円 124"/>
        <xdr:cNvSpPr/>
      </xdr:nvSpPr>
      <xdr:spPr>
        <a:xfrm>
          <a:off x="10426700" y="70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128533</xdr:rowOff>
    </xdr:from>
    <xdr:ext cx="469744" cy="259045"/>
    <xdr:sp macro="" textlink="">
      <xdr:nvSpPr>
        <xdr:cNvPr id="126" name="【道路】&#10;一人当たり延長該当値テキスト"/>
        <xdr:cNvSpPr txBox="1"/>
      </xdr:nvSpPr>
      <xdr:spPr>
        <a:xfrm>
          <a:off x="10515600" y="69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42294</xdr:rowOff>
    </xdr:from>
    <xdr:to>
      <xdr:col>50</xdr:col>
      <xdr:colOff>165100</xdr:colOff>
      <xdr:row>41</xdr:row>
      <xdr:rowOff>143894</xdr:rowOff>
    </xdr:to>
    <xdr:sp macro="" textlink="">
      <xdr:nvSpPr>
        <xdr:cNvPr id="127" name="楕円 126"/>
        <xdr:cNvSpPr/>
      </xdr:nvSpPr>
      <xdr:spPr>
        <a:xfrm>
          <a:off x="9588500" y="70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92956</xdr:rowOff>
    </xdr:from>
    <xdr:to>
      <xdr:col>55</xdr:col>
      <xdr:colOff>0</xdr:colOff>
      <xdr:row>41</xdr:row>
      <xdr:rowOff>93094</xdr:rowOff>
    </xdr:to>
    <xdr:cxnSp macro="">
      <xdr:nvCxnSpPr>
        <xdr:cNvPr id="128" name="直線コネクタ 127"/>
        <xdr:cNvCxnSpPr/>
      </xdr:nvCxnSpPr>
      <xdr:spPr>
        <a:xfrm flipV="1">
          <a:off x="9639300" y="7122406"/>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42453</xdr:rowOff>
    </xdr:from>
    <xdr:to>
      <xdr:col>46</xdr:col>
      <xdr:colOff>38100</xdr:colOff>
      <xdr:row>41</xdr:row>
      <xdr:rowOff>144053</xdr:rowOff>
    </xdr:to>
    <xdr:sp macro="" textlink="">
      <xdr:nvSpPr>
        <xdr:cNvPr id="129" name="楕円 128"/>
        <xdr:cNvSpPr/>
      </xdr:nvSpPr>
      <xdr:spPr>
        <a:xfrm>
          <a:off x="8699500" y="707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93094</xdr:rowOff>
    </xdr:from>
    <xdr:to>
      <xdr:col>50</xdr:col>
      <xdr:colOff>114300</xdr:colOff>
      <xdr:row>41</xdr:row>
      <xdr:rowOff>93253</xdr:rowOff>
    </xdr:to>
    <xdr:cxnSp macro="">
      <xdr:nvCxnSpPr>
        <xdr:cNvPr id="130" name="直線コネクタ 129"/>
        <xdr:cNvCxnSpPr/>
      </xdr:nvCxnSpPr>
      <xdr:spPr>
        <a:xfrm flipV="1">
          <a:off x="8750300" y="7122544"/>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42614</xdr:rowOff>
    </xdr:from>
    <xdr:to>
      <xdr:col>41</xdr:col>
      <xdr:colOff>101600</xdr:colOff>
      <xdr:row>41</xdr:row>
      <xdr:rowOff>144214</xdr:rowOff>
    </xdr:to>
    <xdr:sp macro="" textlink="">
      <xdr:nvSpPr>
        <xdr:cNvPr id="131" name="楕円 130"/>
        <xdr:cNvSpPr/>
      </xdr:nvSpPr>
      <xdr:spPr>
        <a:xfrm>
          <a:off x="7810500" y="707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93253</xdr:rowOff>
    </xdr:from>
    <xdr:to>
      <xdr:col>45</xdr:col>
      <xdr:colOff>177800</xdr:colOff>
      <xdr:row>41</xdr:row>
      <xdr:rowOff>93414</xdr:rowOff>
    </xdr:to>
    <xdr:cxnSp macro="">
      <xdr:nvCxnSpPr>
        <xdr:cNvPr id="132" name="直線コネクタ 131"/>
        <xdr:cNvCxnSpPr/>
      </xdr:nvCxnSpPr>
      <xdr:spPr>
        <a:xfrm flipV="1">
          <a:off x="7861300" y="7122703"/>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3"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4" name="n_2aveValue【道路】&#10;一人当たり延長"/>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35" name="n_3aveValue【道路】&#10;一人当たり延長"/>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135021</xdr:rowOff>
    </xdr:from>
    <xdr:ext cx="469744" cy="259045"/>
    <xdr:sp macro="" textlink="">
      <xdr:nvSpPr>
        <xdr:cNvPr id="137" name="n_1mainValue【道路】&#10;一人当たり延長"/>
        <xdr:cNvSpPr txBox="1"/>
      </xdr:nvSpPr>
      <xdr:spPr>
        <a:xfrm>
          <a:off x="9391727" y="71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135180</xdr:rowOff>
    </xdr:from>
    <xdr:ext cx="469744" cy="259045"/>
    <xdr:sp macro="" textlink="">
      <xdr:nvSpPr>
        <xdr:cNvPr id="138" name="n_2mainValue【道路】&#10;一人当たり延長"/>
        <xdr:cNvSpPr txBox="1"/>
      </xdr:nvSpPr>
      <xdr:spPr>
        <a:xfrm>
          <a:off x="8515427" y="716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135341</xdr:rowOff>
    </xdr:from>
    <xdr:ext cx="469744" cy="259045"/>
    <xdr:sp macro="" textlink="">
      <xdr:nvSpPr>
        <xdr:cNvPr id="139" name="n_3mainValue【道路】&#10;一人当たり延長"/>
        <xdr:cNvSpPr txBox="1"/>
      </xdr:nvSpPr>
      <xdr:spPr>
        <a:xfrm>
          <a:off x="7626427" y="716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0"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60234</xdr:rowOff>
    </xdr:from>
    <xdr:to>
      <xdr:col>24</xdr:col>
      <xdr:colOff>114300</xdr:colOff>
      <xdr:row>60</xdr:row>
      <xdr:rowOff>161834</xdr:rowOff>
    </xdr:to>
    <xdr:sp macro="" textlink="">
      <xdr:nvSpPr>
        <xdr:cNvPr id="181" name="楕円 180"/>
        <xdr:cNvSpPr/>
      </xdr:nvSpPr>
      <xdr:spPr>
        <a:xfrm>
          <a:off x="45847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83111</xdr:rowOff>
    </xdr:from>
    <xdr:ext cx="405111" cy="259045"/>
    <xdr:sp macro="" textlink="">
      <xdr:nvSpPr>
        <xdr:cNvPr id="182" name="【橋りょう・トンネル】&#10;有形固定資産減価償却率該当値テキスト"/>
        <xdr:cNvSpPr txBox="1"/>
      </xdr:nvSpPr>
      <xdr:spPr>
        <a:xfrm>
          <a:off x="4673600" y="10198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32476</xdr:rowOff>
    </xdr:from>
    <xdr:to>
      <xdr:col>20</xdr:col>
      <xdr:colOff>38100</xdr:colOff>
      <xdr:row>60</xdr:row>
      <xdr:rowOff>134076</xdr:rowOff>
    </xdr:to>
    <xdr:sp macro="" textlink="">
      <xdr:nvSpPr>
        <xdr:cNvPr id="183" name="楕円 182"/>
        <xdr:cNvSpPr/>
      </xdr:nvSpPr>
      <xdr:spPr>
        <a:xfrm>
          <a:off x="3746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83276</xdr:rowOff>
    </xdr:from>
    <xdr:to>
      <xdr:col>24</xdr:col>
      <xdr:colOff>63500</xdr:colOff>
      <xdr:row>60</xdr:row>
      <xdr:rowOff>111034</xdr:rowOff>
    </xdr:to>
    <xdr:cxnSp macro="">
      <xdr:nvCxnSpPr>
        <xdr:cNvPr id="184" name="直線コネクタ 183"/>
        <xdr:cNvCxnSpPr/>
      </xdr:nvCxnSpPr>
      <xdr:spPr>
        <a:xfrm>
          <a:off x="3797300" y="1037027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4717</xdr:rowOff>
    </xdr:from>
    <xdr:to>
      <xdr:col>15</xdr:col>
      <xdr:colOff>101600</xdr:colOff>
      <xdr:row>60</xdr:row>
      <xdr:rowOff>106317</xdr:rowOff>
    </xdr:to>
    <xdr:sp macro="" textlink="">
      <xdr:nvSpPr>
        <xdr:cNvPr id="185" name="楕円 184"/>
        <xdr:cNvSpPr/>
      </xdr:nvSpPr>
      <xdr:spPr>
        <a:xfrm>
          <a:off x="2857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55517</xdr:rowOff>
    </xdr:from>
    <xdr:to>
      <xdr:col>19</xdr:col>
      <xdr:colOff>177800</xdr:colOff>
      <xdr:row>60</xdr:row>
      <xdr:rowOff>83276</xdr:rowOff>
    </xdr:to>
    <xdr:cxnSp macro="">
      <xdr:nvCxnSpPr>
        <xdr:cNvPr id="186" name="直線コネクタ 185"/>
        <xdr:cNvCxnSpPr/>
      </xdr:nvCxnSpPr>
      <xdr:spPr>
        <a:xfrm>
          <a:off x="2908300" y="103425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148409</xdr:rowOff>
    </xdr:from>
    <xdr:to>
      <xdr:col>10</xdr:col>
      <xdr:colOff>165100</xdr:colOff>
      <xdr:row>60</xdr:row>
      <xdr:rowOff>78559</xdr:rowOff>
    </xdr:to>
    <xdr:sp macro="" textlink="">
      <xdr:nvSpPr>
        <xdr:cNvPr id="187" name="楕円 186"/>
        <xdr:cNvSpPr/>
      </xdr:nvSpPr>
      <xdr:spPr>
        <a:xfrm>
          <a:off x="1968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27759</xdr:rowOff>
    </xdr:from>
    <xdr:to>
      <xdr:col>15</xdr:col>
      <xdr:colOff>50800</xdr:colOff>
      <xdr:row>60</xdr:row>
      <xdr:rowOff>55517</xdr:rowOff>
    </xdr:to>
    <xdr:cxnSp macro="">
      <xdr:nvCxnSpPr>
        <xdr:cNvPr id="188" name="直線コネクタ 187"/>
        <xdr:cNvCxnSpPr/>
      </xdr:nvCxnSpPr>
      <xdr:spPr>
        <a:xfrm>
          <a:off x="2019300" y="1031475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89" name="n_1aveValue【橋りょう・トンネル】&#10;有形固定資産減価償却率"/>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0" name="n_2aveValue【橋りょう・トンネル】&#10;有形固定資産減価償却率"/>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1"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150603</xdr:rowOff>
    </xdr:from>
    <xdr:ext cx="405111" cy="259045"/>
    <xdr:sp macro="" textlink="">
      <xdr:nvSpPr>
        <xdr:cNvPr id="193" name="n_1mainValue【橋りょう・トンネル】&#10;有形固定資産減価償却率"/>
        <xdr:cNvSpPr txBox="1"/>
      </xdr:nvSpPr>
      <xdr:spPr>
        <a:xfrm>
          <a:off x="3582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122844</xdr:rowOff>
    </xdr:from>
    <xdr:ext cx="405111" cy="259045"/>
    <xdr:sp macro="" textlink="">
      <xdr:nvSpPr>
        <xdr:cNvPr id="194" name="n_2mainValue【橋りょう・トンネル】&#10;有形固定資産減価償却率"/>
        <xdr:cNvSpPr txBox="1"/>
      </xdr:nvSpPr>
      <xdr:spPr>
        <a:xfrm>
          <a:off x="2705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95086</xdr:rowOff>
    </xdr:from>
    <xdr:ext cx="405111" cy="259045"/>
    <xdr:sp macro="" textlink="">
      <xdr:nvSpPr>
        <xdr:cNvPr id="195" name="n_3mainValue【橋りょう・トンネル】&#10;有形固定資産減価償却率"/>
        <xdr:cNvSpPr txBox="1"/>
      </xdr:nvSpPr>
      <xdr:spPr>
        <a:xfrm>
          <a:off x="1816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372,366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24" name="【橋りょう・トンネル】&#10;一人当たり有形固定資産（償却資産）額平均値テキスト"/>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141110</xdr:rowOff>
    </xdr:from>
    <xdr:to>
      <xdr:col>55</xdr:col>
      <xdr:colOff>50800</xdr:colOff>
      <xdr:row>64</xdr:row>
      <xdr:rowOff>71260</xdr:rowOff>
    </xdr:to>
    <xdr:sp macro="" textlink="">
      <xdr:nvSpPr>
        <xdr:cNvPr id="235" name="楕円 234"/>
        <xdr:cNvSpPr/>
      </xdr:nvSpPr>
      <xdr:spPr>
        <a:xfrm>
          <a:off x="10426700" y="109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56037</xdr:rowOff>
    </xdr:from>
    <xdr:ext cx="534377" cy="259045"/>
    <xdr:sp macro="" textlink="">
      <xdr:nvSpPr>
        <xdr:cNvPr id="236" name="【橋りょう・トンネル】&#10;一人当たり有形固定資産（償却資産）額該当値テキスト"/>
        <xdr:cNvSpPr txBox="1"/>
      </xdr:nvSpPr>
      <xdr:spPr>
        <a:xfrm>
          <a:off x="10515600" y="1085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141293</xdr:rowOff>
    </xdr:from>
    <xdr:to>
      <xdr:col>50</xdr:col>
      <xdr:colOff>165100</xdr:colOff>
      <xdr:row>64</xdr:row>
      <xdr:rowOff>71443</xdr:rowOff>
    </xdr:to>
    <xdr:sp macro="" textlink="">
      <xdr:nvSpPr>
        <xdr:cNvPr id="237" name="楕円 236"/>
        <xdr:cNvSpPr/>
      </xdr:nvSpPr>
      <xdr:spPr>
        <a:xfrm>
          <a:off x="9588500" y="109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20460</xdr:rowOff>
    </xdr:from>
    <xdr:to>
      <xdr:col>55</xdr:col>
      <xdr:colOff>0</xdr:colOff>
      <xdr:row>64</xdr:row>
      <xdr:rowOff>20643</xdr:rowOff>
    </xdr:to>
    <xdr:cxnSp macro="">
      <xdr:nvCxnSpPr>
        <xdr:cNvPr id="238" name="直線コネクタ 237"/>
        <xdr:cNvCxnSpPr/>
      </xdr:nvCxnSpPr>
      <xdr:spPr>
        <a:xfrm flipV="1">
          <a:off x="9639300" y="10993260"/>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141487</xdr:rowOff>
    </xdr:from>
    <xdr:to>
      <xdr:col>46</xdr:col>
      <xdr:colOff>38100</xdr:colOff>
      <xdr:row>64</xdr:row>
      <xdr:rowOff>71637</xdr:rowOff>
    </xdr:to>
    <xdr:sp macro="" textlink="">
      <xdr:nvSpPr>
        <xdr:cNvPr id="239" name="楕円 238"/>
        <xdr:cNvSpPr/>
      </xdr:nvSpPr>
      <xdr:spPr>
        <a:xfrm>
          <a:off x="8699500" y="109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20643</xdr:rowOff>
    </xdr:from>
    <xdr:to>
      <xdr:col>50</xdr:col>
      <xdr:colOff>114300</xdr:colOff>
      <xdr:row>64</xdr:row>
      <xdr:rowOff>20837</xdr:rowOff>
    </xdr:to>
    <xdr:cxnSp macro="">
      <xdr:nvCxnSpPr>
        <xdr:cNvPr id="240" name="直線コネクタ 239"/>
        <xdr:cNvCxnSpPr/>
      </xdr:nvCxnSpPr>
      <xdr:spPr>
        <a:xfrm flipV="1">
          <a:off x="8750300" y="10993443"/>
          <a:ext cx="8890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141708</xdr:rowOff>
    </xdr:from>
    <xdr:to>
      <xdr:col>41</xdr:col>
      <xdr:colOff>101600</xdr:colOff>
      <xdr:row>64</xdr:row>
      <xdr:rowOff>71858</xdr:rowOff>
    </xdr:to>
    <xdr:sp macro="" textlink="">
      <xdr:nvSpPr>
        <xdr:cNvPr id="241" name="楕円 240"/>
        <xdr:cNvSpPr/>
      </xdr:nvSpPr>
      <xdr:spPr>
        <a:xfrm>
          <a:off x="7810500" y="109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20837</xdr:rowOff>
    </xdr:from>
    <xdr:to>
      <xdr:col>45</xdr:col>
      <xdr:colOff>177800</xdr:colOff>
      <xdr:row>64</xdr:row>
      <xdr:rowOff>21058</xdr:rowOff>
    </xdr:to>
    <xdr:cxnSp macro="">
      <xdr:nvCxnSpPr>
        <xdr:cNvPr id="242" name="直線コネクタ 241"/>
        <xdr:cNvCxnSpPr/>
      </xdr:nvCxnSpPr>
      <xdr:spPr>
        <a:xfrm flipV="1">
          <a:off x="7861300" y="10993637"/>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43" name="n_1aveValue【橋りょう・トンネル】&#10;一人当たり有形固定資産（償却資産）額"/>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44" name="n_2aveValue【橋りょう・トンネル】&#10;一人当たり有形固定資産（償却資産）額"/>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45" name="n_3aveValue【橋りょう・トンネル】&#10;一人当たり有形固定資産（償却資産）額"/>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62570</xdr:rowOff>
    </xdr:from>
    <xdr:ext cx="534377" cy="259045"/>
    <xdr:sp macro="" textlink="">
      <xdr:nvSpPr>
        <xdr:cNvPr id="247" name="n_1mainValue【橋りょう・トンネル】&#10;一人当たり有形固定資産（償却資産）額"/>
        <xdr:cNvSpPr txBox="1"/>
      </xdr:nvSpPr>
      <xdr:spPr>
        <a:xfrm>
          <a:off x="9359411" y="110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62764</xdr:rowOff>
    </xdr:from>
    <xdr:ext cx="534377" cy="259045"/>
    <xdr:sp macro="" textlink="">
      <xdr:nvSpPr>
        <xdr:cNvPr id="248" name="n_2mainValue【橋りょう・トンネル】&#10;一人当たり有形固定資産（償却資産）額"/>
        <xdr:cNvSpPr txBox="1"/>
      </xdr:nvSpPr>
      <xdr:spPr>
        <a:xfrm>
          <a:off x="8483111" y="1103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62985</xdr:rowOff>
    </xdr:from>
    <xdr:ext cx="534377" cy="259045"/>
    <xdr:sp macro="" textlink="">
      <xdr:nvSpPr>
        <xdr:cNvPr id="249" name="n_3mainValue【橋りょう・トンネル】&#10;一人当たり有形固定資産（償却資産）額"/>
        <xdr:cNvSpPr txBox="1"/>
      </xdr:nvSpPr>
      <xdr:spPr>
        <a:xfrm>
          <a:off x="7594111" y="1103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79" name="【公営住宅】&#10;有形固定資産減価償却率平均値テキスト"/>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36830</xdr:rowOff>
    </xdr:from>
    <xdr:to>
      <xdr:col>24</xdr:col>
      <xdr:colOff>114300</xdr:colOff>
      <xdr:row>80</xdr:row>
      <xdr:rowOff>138430</xdr:rowOff>
    </xdr:to>
    <xdr:sp macro="" textlink="">
      <xdr:nvSpPr>
        <xdr:cNvPr id="290" name="楕円 289"/>
        <xdr:cNvSpPr/>
      </xdr:nvSpPr>
      <xdr:spPr>
        <a:xfrm>
          <a:off x="45847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59707</xdr:rowOff>
    </xdr:from>
    <xdr:ext cx="405111" cy="259045"/>
    <xdr:sp macro="" textlink="">
      <xdr:nvSpPr>
        <xdr:cNvPr id="291" name="【公営住宅】&#10;有形固定資産減価償却率該当値テキスト"/>
        <xdr:cNvSpPr txBox="1"/>
      </xdr:nvSpPr>
      <xdr:spPr>
        <a:xfrm>
          <a:off x="4673600"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36830</xdr:rowOff>
    </xdr:from>
    <xdr:to>
      <xdr:col>20</xdr:col>
      <xdr:colOff>38100</xdr:colOff>
      <xdr:row>82</xdr:row>
      <xdr:rowOff>138430</xdr:rowOff>
    </xdr:to>
    <xdr:sp macro="" textlink="">
      <xdr:nvSpPr>
        <xdr:cNvPr id="292" name="楕円 291"/>
        <xdr:cNvSpPr/>
      </xdr:nvSpPr>
      <xdr:spPr>
        <a:xfrm>
          <a:off x="3746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87630</xdr:rowOff>
    </xdr:from>
    <xdr:to>
      <xdr:col>24</xdr:col>
      <xdr:colOff>63500</xdr:colOff>
      <xdr:row>82</xdr:row>
      <xdr:rowOff>87630</xdr:rowOff>
    </xdr:to>
    <xdr:cxnSp macro="">
      <xdr:nvCxnSpPr>
        <xdr:cNvPr id="293" name="直線コネクタ 292"/>
        <xdr:cNvCxnSpPr/>
      </xdr:nvCxnSpPr>
      <xdr:spPr>
        <a:xfrm flipV="1">
          <a:off x="3797300" y="1380363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55880</xdr:rowOff>
    </xdr:from>
    <xdr:to>
      <xdr:col>15</xdr:col>
      <xdr:colOff>101600</xdr:colOff>
      <xdr:row>83</xdr:row>
      <xdr:rowOff>157480</xdr:rowOff>
    </xdr:to>
    <xdr:sp macro="" textlink="">
      <xdr:nvSpPr>
        <xdr:cNvPr id="294" name="楕円 293"/>
        <xdr:cNvSpPr/>
      </xdr:nvSpPr>
      <xdr:spPr>
        <a:xfrm>
          <a:off x="2857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87630</xdr:rowOff>
    </xdr:from>
    <xdr:to>
      <xdr:col>19</xdr:col>
      <xdr:colOff>177800</xdr:colOff>
      <xdr:row>83</xdr:row>
      <xdr:rowOff>106680</xdr:rowOff>
    </xdr:to>
    <xdr:cxnSp macro="">
      <xdr:nvCxnSpPr>
        <xdr:cNvPr id="295" name="直線コネクタ 294"/>
        <xdr:cNvCxnSpPr/>
      </xdr:nvCxnSpPr>
      <xdr:spPr>
        <a:xfrm flipV="1">
          <a:off x="2908300" y="1414653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154939</xdr:rowOff>
    </xdr:from>
    <xdr:to>
      <xdr:col>10</xdr:col>
      <xdr:colOff>165100</xdr:colOff>
      <xdr:row>83</xdr:row>
      <xdr:rowOff>85089</xdr:rowOff>
    </xdr:to>
    <xdr:sp macro="" textlink="">
      <xdr:nvSpPr>
        <xdr:cNvPr id="296" name="楕円 295"/>
        <xdr:cNvSpPr/>
      </xdr:nvSpPr>
      <xdr:spPr>
        <a:xfrm>
          <a:off x="1968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34289</xdr:rowOff>
    </xdr:from>
    <xdr:to>
      <xdr:col>15</xdr:col>
      <xdr:colOff>50800</xdr:colOff>
      <xdr:row>83</xdr:row>
      <xdr:rowOff>106680</xdr:rowOff>
    </xdr:to>
    <xdr:cxnSp macro="">
      <xdr:nvCxnSpPr>
        <xdr:cNvPr id="297" name="直線コネクタ 296"/>
        <xdr:cNvCxnSpPr/>
      </xdr:nvCxnSpPr>
      <xdr:spPr>
        <a:xfrm>
          <a:off x="2019300" y="142646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298"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299" name="n_2aveValue【公営住宅】&#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00"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154957</xdr:rowOff>
    </xdr:from>
    <xdr:ext cx="405111" cy="259045"/>
    <xdr:sp macro="" textlink="">
      <xdr:nvSpPr>
        <xdr:cNvPr id="302" name="n_1mainValue【公営住宅】&#10;有形固定資産減価償却率"/>
        <xdr:cNvSpPr txBox="1"/>
      </xdr:nvSpPr>
      <xdr:spPr>
        <a:xfrm>
          <a:off x="3582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03" name="n_2mainValue【公営住宅】&#10;有形固定資産減価償却率"/>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76216</xdr:rowOff>
    </xdr:from>
    <xdr:ext cx="405111" cy="259045"/>
    <xdr:sp macro="" textlink="">
      <xdr:nvSpPr>
        <xdr:cNvPr id="304" name="n_3mainValue【公営住宅】&#10;有形固定資産減価償却率"/>
        <xdr:cNvSpPr txBox="1"/>
      </xdr:nvSpPr>
      <xdr:spPr>
        <a:xfrm>
          <a:off x="1816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33"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138176</xdr:rowOff>
    </xdr:from>
    <xdr:to>
      <xdr:col>55</xdr:col>
      <xdr:colOff>50800</xdr:colOff>
      <xdr:row>84</xdr:row>
      <xdr:rowOff>68326</xdr:rowOff>
    </xdr:to>
    <xdr:sp macro="" textlink="">
      <xdr:nvSpPr>
        <xdr:cNvPr id="344" name="楕円 343"/>
        <xdr:cNvSpPr/>
      </xdr:nvSpPr>
      <xdr:spPr>
        <a:xfrm>
          <a:off x="104267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116603</xdr:rowOff>
    </xdr:from>
    <xdr:ext cx="469744" cy="259045"/>
    <xdr:sp macro="" textlink="">
      <xdr:nvSpPr>
        <xdr:cNvPr id="345" name="【公営住宅】&#10;一人当たり面積該当値テキスト"/>
        <xdr:cNvSpPr txBox="1"/>
      </xdr:nvSpPr>
      <xdr:spPr>
        <a:xfrm>
          <a:off x="10515600" y="1434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170942</xdr:rowOff>
    </xdr:from>
    <xdr:to>
      <xdr:col>50</xdr:col>
      <xdr:colOff>165100</xdr:colOff>
      <xdr:row>84</xdr:row>
      <xdr:rowOff>101092</xdr:rowOff>
    </xdr:to>
    <xdr:sp macro="" textlink="">
      <xdr:nvSpPr>
        <xdr:cNvPr id="346" name="楕円 345"/>
        <xdr:cNvSpPr/>
      </xdr:nvSpPr>
      <xdr:spPr>
        <a:xfrm>
          <a:off x="9588500" y="1440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17526</xdr:rowOff>
    </xdr:from>
    <xdr:to>
      <xdr:col>55</xdr:col>
      <xdr:colOff>0</xdr:colOff>
      <xdr:row>84</xdr:row>
      <xdr:rowOff>50292</xdr:rowOff>
    </xdr:to>
    <xdr:cxnSp macro="">
      <xdr:nvCxnSpPr>
        <xdr:cNvPr id="347" name="直線コネクタ 346"/>
        <xdr:cNvCxnSpPr/>
      </xdr:nvCxnSpPr>
      <xdr:spPr>
        <a:xfrm flipV="1">
          <a:off x="9639300" y="14419326"/>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166370</xdr:rowOff>
    </xdr:from>
    <xdr:to>
      <xdr:col>46</xdr:col>
      <xdr:colOff>38100</xdr:colOff>
      <xdr:row>84</xdr:row>
      <xdr:rowOff>96520</xdr:rowOff>
    </xdr:to>
    <xdr:sp macro="" textlink="">
      <xdr:nvSpPr>
        <xdr:cNvPr id="348" name="楕円 347"/>
        <xdr:cNvSpPr/>
      </xdr:nvSpPr>
      <xdr:spPr>
        <a:xfrm>
          <a:off x="8699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45720</xdr:rowOff>
    </xdr:from>
    <xdr:to>
      <xdr:col>50</xdr:col>
      <xdr:colOff>114300</xdr:colOff>
      <xdr:row>84</xdr:row>
      <xdr:rowOff>50292</xdr:rowOff>
    </xdr:to>
    <xdr:cxnSp macro="">
      <xdr:nvCxnSpPr>
        <xdr:cNvPr id="349" name="直線コネクタ 348"/>
        <xdr:cNvCxnSpPr/>
      </xdr:nvCxnSpPr>
      <xdr:spPr>
        <a:xfrm>
          <a:off x="8750300" y="144475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167894</xdr:rowOff>
    </xdr:from>
    <xdr:to>
      <xdr:col>41</xdr:col>
      <xdr:colOff>101600</xdr:colOff>
      <xdr:row>84</xdr:row>
      <xdr:rowOff>98044</xdr:rowOff>
    </xdr:to>
    <xdr:sp macro="" textlink="">
      <xdr:nvSpPr>
        <xdr:cNvPr id="350" name="楕円 349"/>
        <xdr:cNvSpPr/>
      </xdr:nvSpPr>
      <xdr:spPr>
        <a:xfrm>
          <a:off x="7810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45720</xdr:rowOff>
    </xdr:from>
    <xdr:to>
      <xdr:col>45</xdr:col>
      <xdr:colOff>177800</xdr:colOff>
      <xdr:row>84</xdr:row>
      <xdr:rowOff>47244</xdr:rowOff>
    </xdr:to>
    <xdr:cxnSp macro="">
      <xdr:nvCxnSpPr>
        <xdr:cNvPr id="351" name="直線コネクタ 350"/>
        <xdr:cNvCxnSpPr/>
      </xdr:nvCxnSpPr>
      <xdr:spPr>
        <a:xfrm flipV="1">
          <a:off x="7861300" y="1444752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52"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53" name="n_2aveValue【公営住宅】&#10;一人当たり面積"/>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54" name="n_3aveValue【公営住宅】&#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92219</xdr:rowOff>
    </xdr:from>
    <xdr:ext cx="469744" cy="259045"/>
    <xdr:sp macro="" textlink="">
      <xdr:nvSpPr>
        <xdr:cNvPr id="356" name="n_1main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87647</xdr:rowOff>
    </xdr:from>
    <xdr:ext cx="469744" cy="259045"/>
    <xdr:sp macro="" textlink="">
      <xdr:nvSpPr>
        <xdr:cNvPr id="357" name="n_2mainValue【公営住宅】&#10;一人当たり面積"/>
        <xdr:cNvSpPr txBox="1"/>
      </xdr:nvSpPr>
      <xdr:spPr>
        <a:xfrm>
          <a:off x="8515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89171</xdr:rowOff>
    </xdr:from>
    <xdr:ext cx="469744" cy="259045"/>
    <xdr:sp macro="" textlink="">
      <xdr:nvSpPr>
        <xdr:cNvPr id="358" name="n_3mainValue【公営住宅】&#10;一人当たり面積"/>
        <xdr:cNvSpPr txBox="1"/>
      </xdr:nvSpPr>
      <xdr:spPr>
        <a:xfrm>
          <a:off x="7626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399" name="直線コネクタ 398"/>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00"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01" name="直線コネクタ 400"/>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02"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03" name="直線コネクタ 402"/>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404"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05" name="フローチャート: 判断 404"/>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06" name="フローチャート: 判断 40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07" name="フローチャート: 判断 40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08" name="フローチャート: 判断 407"/>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09" name="フローチャート: 判断 408"/>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143510</xdr:rowOff>
    </xdr:from>
    <xdr:to>
      <xdr:col>85</xdr:col>
      <xdr:colOff>177800</xdr:colOff>
      <xdr:row>35</xdr:row>
      <xdr:rowOff>73660</xdr:rowOff>
    </xdr:to>
    <xdr:sp macro="" textlink="">
      <xdr:nvSpPr>
        <xdr:cNvPr id="415" name="楕円 414"/>
        <xdr:cNvSpPr/>
      </xdr:nvSpPr>
      <xdr:spPr>
        <a:xfrm>
          <a:off x="162687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166387</xdr:rowOff>
    </xdr:from>
    <xdr:ext cx="405111" cy="259045"/>
    <xdr:sp macro="" textlink="">
      <xdr:nvSpPr>
        <xdr:cNvPr id="416" name="【認定こども園・幼稚園・保育所】&#10;有形固定資産減価償却率該当値テキスト"/>
        <xdr:cNvSpPr txBox="1"/>
      </xdr:nvSpPr>
      <xdr:spPr>
        <a:xfrm>
          <a:off x="16357600"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84455</xdr:rowOff>
    </xdr:from>
    <xdr:to>
      <xdr:col>81</xdr:col>
      <xdr:colOff>101600</xdr:colOff>
      <xdr:row>35</xdr:row>
      <xdr:rowOff>14605</xdr:rowOff>
    </xdr:to>
    <xdr:sp macro="" textlink="">
      <xdr:nvSpPr>
        <xdr:cNvPr id="417" name="楕円 416"/>
        <xdr:cNvSpPr/>
      </xdr:nvSpPr>
      <xdr:spPr>
        <a:xfrm>
          <a:off x="15430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135255</xdr:rowOff>
    </xdr:from>
    <xdr:to>
      <xdr:col>85</xdr:col>
      <xdr:colOff>127000</xdr:colOff>
      <xdr:row>35</xdr:row>
      <xdr:rowOff>22860</xdr:rowOff>
    </xdr:to>
    <xdr:cxnSp macro="">
      <xdr:nvCxnSpPr>
        <xdr:cNvPr id="418" name="直線コネクタ 417"/>
        <xdr:cNvCxnSpPr/>
      </xdr:nvCxnSpPr>
      <xdr:spPr>
        <a:xfrm>
          <a:off x="15481300" y="596455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46355</xdr:rowOff>
    </xdr:from>
    <xdr:to>
      <xdr:col>76</xdr:col>
      <xdr:colOff>165100</xdr:colOff>
      <xdr:row>34</xdr:row>
      <xdr:rowOff>147955</xdr:rowOff>
    </xdr:to>
    <xdr:sp macro="" textlink="">
      <xdr:nvSpPr>
        <xdr:cNvPr id="419" name="楕円 418"/>
        <xdr:cNvSpPr/>
      </xdr:nvSpPr>
      <xdr:spPr>
        <a:xfrm>
          <a:off x="14541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97155</xdr:rowOff>
    </xdr:from>
    <xdr:to>
      <xdr:col>81</xdr:col>
      <xdr:colOff>50800</xdr:colOff>
      <xdr:row>34</xdr:row>
      <xdr:rowOff>135255</xdr:rowOff>
    </xdr:to>
    <xdr:cxnSp macro="">
      <xdr:nvCxnSpPr>
        <xdr:cNvPr id="420" name="直線コネクタ 419"/>
        <xdr:cNvCxnSpPr/>
      </xdr:nvCxnSpPr>
      <xdr:spPr>
        <a:xfrm>
          <a:off x="14592300" y="59264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153035</xdr:rowOff>
    </xdr:from>
    <xdr:to>
      <xdr:col>72</xdr:col>
      <xdr:colOff>38100</xdr:colOff>
      <xdr:row>34</xdr:row>
      <xdr:rowOff>83185</xdr:rowOff>
    </xdr:to>
    <xdr:sp macro="" textlink="">
      <xdr:nvSpPr>
        <xdr:cNvPr id="421" name="楕円 420"/>
        <xdr:cNvSpPr/>
      </xdr:nvSpPr>
      <xdr:spPr>
        <a:xfrm>
          <a:off x="136525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32385</xdr:rowOff>
    </xdr:from>
    <xdr:to>
      <xdr:col>76</xdr:col>
      <xdr:colOff>114300</xdr:colOff>
      <xdr:row>34</xdr:row>
      <xdr:rowOff>97155</xdr:rowOff>
    </xdr:to>
    <xdr:cxnSp macro="">
      <xdr:nvCxnSpPr>
        <xdr:cNvPr id="422" name="直線コネクタ 421"/>
        <xdr:cNvCxnSpPr/>
      </xdr:nvCxnSpPr>
      <xdr:spPr>
        <a:xfrm>
          <a:off x="13703300" y="586168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23"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24"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425" name="n_3aveValue【認定こども園・幼稚園・保育所】&#10;有形固定資産減価償却率"/>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426"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31132</xdr:rowOff>
    </xdr:from>
    <xdr:ext cx="405111" cy="259045"/>
    <xdr:sp macro="" textlink="">
      <xdr:nvSpPr>
        <xdr:cNvPr id="427" name="n_1mainValue【認定こども園・幼稚園・保育所】&#10;有形固定資産減価償却率"/>
        <xdr:cNvSpPr txBox="1"/>
      </xdr:nvSpPr>
      <xdr:spPr>
        <a:xfrm>
          <a:off x="152660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164482</xdr:rowOff>
    </xdr:from>
    <xdr:ext cx="405111" cy="259045"/>
    <xdr:sp macro="" textlink="">
      <xdr:nvSpPr>
        <xdr:cNvPr id="428" name="n_2mainValue【認定こども園・幼稚園・保育所】&#10;有形固定資産減価償却率"/>
        <xdr:cNvSpPr txBox="1"/>
      </xdr:nvSpPr>
      <xdr:spPr>
        <a:xfrm>
          <a:off x="14389744"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99712</xdr:rowOff>
    </xdr:from>
    <xdr:ext cx="405111" cy="259045"/>
    <xdr:sp macro="" textlink="">
      <xdr:nvSpPr>
        <xdr:cNvPr id="429" name="n_3mainValue【認定こども園・幼稚園・保育所】&#10;有形固定資産減価償却率"/>
        <xdr:cNvSpPr txBox="1"/>
      </xdr:nvSpPr>
      <xdr:spPr>
        <a:xfrm>
          <a:off x="13500744" y="558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53" name="直線コネクタ 452"/>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4"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5" name="直線コネクタ 454"/>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6"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57" name="直線コネクタ 456"/>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58" name="【認定こども園・幼稚園・保育所】&#10;一人当たり面積平均値テキスト"/>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59" name="フローチャート: 判断 458"/>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60" name="フローチャート: 判断 459"/>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61" name="フローチャート: 判断 460"/>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62" name="フローチャート: 判断 461"/>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63" name="フローチャート: 判断 462"/>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69" name="楕円 468"/>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38117</xdr:rowOff>
    </xdr:from>
    <xdr:ext cx="469744" cy="259045"/>
    <xdr:sp macro="" textlink="">
      <xdr:nvSpPr>
        <xdr:cNvPr id="470" name="【認定こども園・幼稚園・保育所】&#10;一人当たり面積該当値テキスト"/>
        <xdr:cNvSpPr txBox="1"/>
      </xdr:nvSpPr>
      <xdr:spPr>
        <a:xfrm>
          <a:off x="22199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40640</xdr:rowOff>
    </xdr:from>
    <xdr:to>
      <xdr:col>112</xdr:col>
      <xdr:colOff>38100</xdr:colOff>
      <xdr:row>40</xdr:row>
      <xdr:rowOff>142240</xdr:rowOff>
    </xdr:to>
    <xdr:sp macro="" textlink="">
      <xdr:nvSpPr>
        <xdr:cNvPr id="471" name="楕円 470"/>
        <xdr:cNvSpPr/>
      </xdr:nvSpPr>
      <xdr:spPr>
        <a:xfrm>
          <a:off x="21272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110490</xdr:rowOff>
    </xdr:from>
    <xdr:to>
      <xdr:col>116</xdr:col>
      <xdr:colOff>63500</xdr:colOff>
      <xdr:row>40</xdr:row>
      <xdr:rowOff>91440</xdr:rowOff>
    </xdr:to>
    <xdr:cxnSp macro="">
      <xdr:nvCxnSpPr>
        <xdr:cNvPr id="472" name="直線コネクタ 471"/>
        <xdr:cNvCxnSpPr/>
      </xdr:nvCxnSpPr>
      <xdr:spPr>
        <a:xfrm flipV="1">
          <a:off x="21323300" y="67970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40640</xdr:rowOff>
    </xdr:from>
    <xdr:to>
      <xdr:col>107</xdr:col>
      <xdr:colOff>101600</xdr:colOff>
      <xdr:row>40</xdr:row>
      <xdr:rowOff>142240</xdr:rowOff>
    </xdr:to>
    <xdr:sp macro="" textlink="">
      <xdr:nvSpPr>
        <xdr:cNvPr id="473" name="楕円 472"/>
        <xdr:cNvSpPr/>
      </xdr:nvSpPr>
      <xdr:spPr>
        <a:xfrm>
          <a:off x="20383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91440</xdr:rowOff>
    </xdr:from>
    <xdr:to>
      <xdr:col>111</xdr:col>
      <xdr:colOff>177800</xdr:colOff>
      <xdr:row>40</xdr:row>
      <xdr:rowOff>91440</xdr:rowOff>
    </xdr:to>
    <xdr:cxnSp macro="">
      <xdr:nvCxnSpPr>
        <xdr:cNvPr id="474" name="直線コネクタ 473"/>
        <xdr:cNvCxnSpPr/>
      </xdr:nvCxnSpPr>
      <xdr:spPr>
        <a:xfrm>
          <a:off x="20434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75" name="楕円 474"/>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91440</xdr:rowOff>
    </xdr:from>
    <xdr:to>
      <xdr:col>107</xdr:col>
      <xdr:colOff>50800</xdr:colOff>
      <xdr:row>40</xdr:row>
      <xdr:rowOff>99060</xdr:rowOff>
    </xdr:to>
    <xdr:cxnSp macro="">
      <xdr:nvCxnSpPr>
        <xdr:cNvPr id="476" name="直線コネクタ 475"/>
        <xdr:cNvCxnSpPr/>
      </xdr:nvCxnSpPr>
      <xdr:spPr>
        <a:xfrm flipV="1">
          <a:off x="19545300" y="6949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477"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78"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479"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480"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133367</xdr:rowOff>
    </xdr:from>
    <xdr:ext cx="469744" cy="259045"/>
    <xdr:sp macro="" textlink="">
      <xdr:nvSpPr>
        <xdr:cNvPr id="481" name="n_1mainValue【認定こども園・幼稚園・保育所】&#10;一人当たり面積"/>
        <xdr:cNvSpPr txBox="1"/>
      </xdr:nvSpPr>
      <xdr:spPr>
        <a:xfrm>
          <a:off x="210757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133367</xdr:rowOff>
    </xdr:from>
    <xdr:ext cx="469744" cy="259045"/>
    <xdr:sp macro="" textlink="">
      <xdr:nvSpPr>
        <xdr:cNvPr id="482" name="n_2mainValue【認定こども園・幼稚園・保育所】&#10;一人当たり面積"/>
        <xdr:cNvSpPr txBox="1"/>
      </xdr:nvSpPr>
      <xdr:spPr>
        <a:xfrm>
          <a:off x="20199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483" name="n_3mainValue【認定こども園・幼稚園・保育所】&#10;一人当たり面積"/>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4" name="テキスト ボックス 4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6" name="テキスト ボックス 4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08" name="直線コネクタ 507"/>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09"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10" name="直線コネクタ 509"/>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11"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12" name="直線コネクタ 511"/>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513" name="【学校施設】&#10;有形固定資産減価償却率平均値テキスト"/>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14" name="フローチャート: 判断 513"/>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15" name="フローチャート: 判断 514"/>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16" name="フローチャート: 判断 515"/>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17" name="フローチャート: 判断 516"/>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18" name="フローチャート: 判断 517"/>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74930</xdr:rowOff>
    </xdr:from>
    <xdr:to>
      <xdr:col>85</xdr:col>
      <xdr:colOff>177800</xdr:colOff>
      <xdr:row>64</xdr:row>
      <xdr:rowOff>5080</xdr:rowOff>
    </xdr:to>
    <xdr:sp macro="" textlink="">
      <xdr:nvSpPr>
        <xdr:cNvPr id="524" name="楕円 523"/>
        <xdr:cNvSpPr/>
      </xdr:nvSpPr>
      <xdr:spPr>
        <a:xfrm>
          <a:off x="16268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161307</xdr:rowOff>
    </xdr:from>
    <xdr:ext cx="405111" cy="259045"/>
    <xdr:sp macro="" textlink="">
      <xdr:nvSpPr>
        <xdr:cNvPr id="525" name="【学校施設】&#10;有形固定資産減価償却率該当値テキスト"/>
        <xdr:cNvSpPr txBox="1"/>
      </xdr:nvSpPr>
      <xdr:spPr>
        <a:xfrm>
          <a:off x="16357600" y="1079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6350</xdr:rowOff>
    </xdr:from>
    <xdr:to>
      <xdr:col>81</xdr:col>
      <xdr:colOff>101600</xdr:colOff>
      <xdr:row>63</xdr:row>
      <xdr:rowOff>107950</xdr:rowOff>
    </xdr:to>
    <xdr:sp macro="" textlink="">
      <xdr:nvSpPr>
        <xdr:cNvPr id="526" name="楕円 525"/>
        <xdr:cNvSpPr/>
      </xdr:nvSpPr>
      <xdr:spPr>
        <a:xfrm>
          <a:off x="15430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57150</xdr:rowOff>
    </xdr:from>
    <xdr:to>
      <xdr:col>85</xdr:col>
      <xdr:colOff>127000</xdr:colOff>
      <xdr:row>63</xdr:row>
      <xdr:rowOff>125730</xdr:rowOff>
    </xdr:to>
    <xdr:cxnSp macro="">
      <xdr:nvCxnSpPr>
        <xdr:cNvPr id="527" name="直線コネクタ 526"/>
        <xdr:cNvCxnSpPr/>
      </xdr:nvCxnSpPr>
      <xdr:spPr>
        <a:xfrm>
          <a:off x="15481300" y="10858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120650</xdr:rowOff>
    </xdr:from>
    <xdr:to>
      <xdr:col>76</xdr:col>
      <xdr:colOff>165100</xdr:colOff>
      <xdr:row>63</xdr:row>
      <xdr:rowOff>50800</xdr:rowOff>
    </xdr:to>
    <xdr:sp macro="" textlink="">
      <xdr:nvSpPr>
        <xdr:cNvPr id="528" name="楕円 527"/>
        <xdr:cNvSpPr/>
      </xdr:nvSpPr>
      <xdr:spPr>
        <a:xfrm>
          <a:off x="14541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0</xdr:rowOff>
    </xdr:from>
    <xdr:to>
      <xdr:col>81</xdr:col>
      <xdr:colOff>50800</xdr:colOff>
      <xdr:row>63</xdr:row>
      <xdr:rowOff>57150</xdr:rowOff>
    </xdr:to>
    <xdr:cxnSp macro="">
      <xdr:nvCxnSpPr>
        <xdr:cNvPr id="529" name="直線コネクタ 528"/>
        <xdr:cNvCxnSpPr/>
      </xdr:nvCxnSpPr>
      <xdr:spPr>
        <a:xfrm>
          <a:off x="14592300" y="10801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59690</xdr:rowOff>
    </xdr:from>
    <xdr:to>
      <xdr:col>72</xdr:col>
      <xdr:colOff>38100</xdr:colOff>
      <xdr:row>62</xdr:row>
      <xdr:rowOff>161290</xdr:rowOff>
    </xdr:to>
    <xdr:sp macro="" textlink="">
      <xdr:nvSpPr>
        <xdr:cNvPr id="530" name="楕円 529"/>
        <xdr:cNvSpPr/>
      </xdr:nvSpPr>
      <xdr:spPr>
        <a:xfrm>
          <a:off x="13652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110490</xdr:rowOff>
    </xdr:from>
    <xdr:to>
      <xdr:col>76</xdr:col>
      <xdr:colOff>114300</xdr:colOff>
      <xdr:row>63</xdr:row>
      <xdr:rowOff>0</xdr:rowOff>
    </xdr:to>
    <xdr:cxnSp macro="">
      <xdr:nvCxnSpPr>
        <xdr:cNvPr id="531" name="直線コネクタ 530"/>
        <xdr:cNvCxnSpPr/>
      </xdr:nvCxnSpPr>
      <xdr:spPr>
        <a:xfrm>
          <a:off x="13703300" y="107403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532" name="n_1aveValue【学校施設】&#10;有形固定資産減価償却率"/>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533" name="n_2aveValue【学校施設】&#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534" name="n_3aveValue【学校施設】&#10;有形固定資産減価償却率"/>
        <xdr:cNvSpPr txBox="1"/>
      </xdr:nvSpPr>
      <xdr:spPr>
        <a:xfrm>
          <a:off x="13500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535"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99077</xdr:rowOff>
    </xdr:from>
    <xdr:ext cx="405111" cy="259045"/>
    <xdr:sp macro="" textlink="">
      <xdr:nvSpPr>
        <xdr:cNvPr id="536" name="n_1mainValue【学校施設】&#10;有形固定資産減価償却率"/>
        <xdr:cNvSpPr txBox="1"/>
      </xdr:nvSpPr>
      <xdr:spPr>
        <a:xfrm>
          <a:off x="152660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41927</xdr:rowOff>
    </xdr:from>
    <xdr:ext cx="405111" cy="259045"/>
    <xdr:sp macro="" textlink="">
      <xdr:nvSpPr>
        <xdr:cNvPr id="537" name="n_2mainValue【学校施設】&#10;有形固定資産減価償却率"/>
        <xdr:cNvSpPr txBox="1"/>
      </xdr:nvSpPr>
      <xdr:spPr>
        <a:xfrm>
          <a:off x="14389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152417</xdr:rowOff>
    </xdr:from>
    <xdr:ext cx="405111" cy="259045"/>
    <xdr:sp macro="" textlink="">
      <xdr:nvSpPr>
        <xdr:cNvPr id="538" name="n_3mainValue【学校施設】&#10;有形固定資産減価償却率"/>
        <xdr:cNvSpPr txBox="1"/>
      </xdr:nvSpPr>
      <xdr:spPr>
        <a:xfrm>
          <a:off x="135007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65" name="直線コネクタ 564"/>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66"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67" name="直線コネクタ 566"/>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68"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69" name="直線コネクタ 568"/>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70" name="【学校施設】&#10;一人当たり面積平均値テキスト"/>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71" name="フローチャート: 判断 570"/>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72" name="フローチャート: 判断 571"/>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573" name="フローチャート: 判断 572"/>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574" name="フローチャート: 判断 573"/>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575" name="フローチャート: 判断 574"/>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87993</xdr:rowOff>
    </xdr:from>
    <xdr:to>
      <xdr:col>116</xdr:col>
      <xdr:colOff>114300</xdr:colOff>
      <xdr:row>63</xdr:row>
      <xdr:rowOff>18143</xdr:rowOff>
    </xdr:to>
    <xdr:sp macro="" textlink="">
      <xdr:nvSpPr>
        <xdr:cNvPr id="581" name="楕円 580"/>
        <xdr:cNvSpPr/>
      </xdr:nvSpPr>
      <xdr:spPr>
        <a:xfrm>
          <a:off x="221107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2920</xdr:rowOff>
    </xdr:from>
    <xdr:ext cx="469744" cy="259045"/>
    <xdr:sp macro="" textlink="">
      <xdr:nvSpPr>
        <xdr:cNvPr id="582" name="【学校施設】&#10;一人当たり面積該当値テキスト"/>
        <xdr:cNvSpPr txBox="1"/>
      </xdr:nvSpPr>
      <xdr:spPr>
        <a:xfrm>
          <a:off x="22199600" y="1063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60234</xdr:rowOff>
    </xdr:from>
    <xdr:to>
      <xdr:col>112</xdr:col>
      <xdr:colOff>38100</xdr:colOff>
      <xdr:row>62</xdr:row>
      <xdr:rowOff>161834</xdr:rowOff>
    </xdr:to>
    <xdr:sp macro="" textlink="">
      <xdr:nvSpPr>
        <xdr:cNvPr id="583" name="楕円 582"/>
        <xdr:cNvSpPr/>
      </xdr:nvSpPr>
      <xdr:spPr>
        <a:xfrm>
          <a:off x="21272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111034</xdr:rowOff>
    </xdr:from>
    <xdr:to>
      <xdr:col>116</xdr:col>
      <xdr:colOff>63500</xdr:colOff>
      <xdr:row>62</xdr:row>
      <xdr:rowOff>138793</xdr:rowOff>
    </xdr:to>
    <xdr:cxnSp macro="">
      <xdr:nvCxnSpPr>
        <xdr:cNvPr id="584" name="直線コネクタ 583"/>
        <xdr:cNvCxnSpPr/>
      </xdr:nvCxnSpPr>
      <xdr:spPr>
        <a:xfrm>
          <a:off x="21323300" y="107409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61867</xdr:rowOff>
    </xdr:from>
    <xdr:to>
      <xdr:col>107</xdr:col>
      <xdr:colOff>101600</xdr:colOff>
      <xdr:row>62</xdr:row>
      <xdr:rowOff>163467</xdr:rowOff>
    </xdr:to>
    <xdr:sp macro="" textlink="">
      <xdr:nvSpPr>
        <xdr:cNvPr id="585" name="楕円 584"/>
        <xdr:cNvSpPr/>
      </xdr:nvSpPr>
      <xdr:spPr>
        <a:xfrm>
          <a:off x="20383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111034</xdr:rowOff>
    </xdr:from>
    <xdr:to>
      <xdr:col>111</xdr:col>
      <xdr:colOff>177800</xdr:colOff>
      <xdr:row>62</xdr:row>
      <xdr:rowOff>112667</xdr:rowOff>
    </xdr:to>
    <xdr:cxnSp macro="">
      <xdr:nvCxnSpPr>
        <xdr:cNvPr id="586" name="直線コネクタ 585"/>
        <xdr:cNvCxnSpPr/>
      </xdr:nvCxnSpPr>
      <xdr:spPr>
        <a:xfrm flipV="1">
          <a:off x="20434300" y="1074093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27577</xdr:rowOff>
    </xdr:from>
    <xdr:to>
      <xdr:col>102</xdr:col>
      <xdr:colOff>165100</xdr:colOff>
      <xdr:row>62</xdr:row>
      <xdr:rowOff>129177</xdr:rowOff>
    </xdr:to>
    <xdr:sp macro="" textlink="">
      <xdr:nvSpPr>
        <xdr:cNvPr id="587" name="楕円 586"/>
        <xdr:cNvSpPr/>
      </xdr:nvSpPr>
      <xdr:spPr>
        <a:xfrm>
          <a:off x="19494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78377</xdr:rowOff>
    </xdr:from>
    <xdr:to>
      <xdr:col>107</xdr:col>
      <xdr:colOff>50800</xdr:colOff>
      <xdr:row>62</xdr:row>
      <xdr:rowOff>112667</xdr:rowOff>
    </xdr:to>
    <xdr:cxnSp macro="">
      <xdr:nvCxnSpPr>
        <xdr:cNvPr id="588" name="直線コネクタ 587"/>
        <xdr:cNvCxnSpPr/>
      </xdr:nvCxnSpPr>
      <xdr:spPr>
        <a:xfrm>
          <a:off x="19545300" y="107082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589" name="n_1aveValue【学校施設】&#10;一人当たり面積"/>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590" name="n_2aveValue【学校施設】&#10;一人当たり面積"/>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591" name="n_3aveValue【学校施設】&#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592"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152961</xdr:rowOff>
    </xdr:from>
    <xdr:ext cx="469744" cy="259045"/>
    <xdr:sp macro="" textlink="">
      <xdr:nvSpPr>
        <xdr:cNvPr id="593" name="n_1mainValue【学校施設】&#10;一人当たり面積"/>
        <xdr:cNvSpPr txBox="1"/>
      </xdr:nvSpPr>
      <xdr:spPr>
        <a:xfrm>
          <a:off x="21075727"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154594</xdr:rowOff>
    </xdr:from>
    <xdr:ext cx="469744" cy="259045"/>
    <xdr:sp macro="" textlink="">
      <xdr:nvSpPr>
        <xdr:cNvPr id="594" name="n_2mainValue【学校施設】&#10;一人当たり面積"/>
        <xdr:cNvSpPr txBox="1"/>
      </xdr:nvSpPr>
      <xdr:spPr>
        <a:xfrm>
          <a:off x="20199427" y="10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120304</xdr:rowOff>
    </xdr:from>
    <xdr:ext cx="469744" cy="259045"/>
    <xdr:sp macro="" textlink="">
      <xdr:nvSpPr>
        <xdr:cNvPr id="595" name="n_3mainValue【学校施設】&#10;一人当たり面積"/>
        <xdr:cNvSpPr txBox="1"/>
      </xdr:nvSpPr>
      <xdr:spPr>
        <a:xfrm>
          <a:off x="19310427" y="1075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7" name="直線コネクタ 6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8" name="テキスト ボックス 6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9" name="直線コネクタ 6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0" name="テキスト ボックス 6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3" name="直線コネクタ 6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4" name="テキスト ボックス 6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5" name="直線コネクタ 6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6" name="テキスト ボックス 6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8" name="テキスト ボックス 6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20" name="直線コネクタ 619"/>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21"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22" name="直線コネクタ 621"/>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23"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24" name="直線コネクタ 623"/>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625" name="【児童館】&#10;有形固定資産減価償却率平均値テキスト"/>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26" name="フローチャート: 判断 625"/>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27" name="フローチャート: 判断 626"/>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28" name="フローチャート: 判断 627"/>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29" name="フローチャート: 判断 628"/>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30" name="フローチャート: 判断 629"/>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4445</xdr:rowOff>
    </xdr:from>
    <xdr:to>
      <xdr:col>85</xdr:col>
      <xdr:colOff>177800</xdr:colOff>
      <xdr:row>85</xdr:row>
      <xdr:rowOff>106045</xdr:rowOff>
    </xdr:to>
    <xdr:sp macro="" textlink="">
      <xdr:nvSpPr>
        <xdr:cNvPr id="636" name="楕円 635"/>
        <xdr:cNvSpPr/>
      </xdr:nvSpPr>
      <xdr:spPr>
        <a:xfrm>
          <a:off x="162687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154322</xdr:rowOff>
    </xdr:from>
    <xdr:ext cx="405111" cy="259045"/>
    <xdr:sp macro="" textlink="">
      <xdr:nvSpPr>
        <xdr:cNvPr id="637" name="【児童館】&#10;有形固定資産減価償却率該当値テキスト"/>
        <xdr:cNvSpPr txBox="1"/>
      </xdr:nvSpPr>
      <xdr:spPr>
        <a:xfrm>
          <a:off x="16357600"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137795</xdr:rowOff>
    </xdr:from>
    <xdr:to>
      <xdr:col>81</xdr:col>
      <xdr:colOff>101600</xdr:colOff>
      <xdr:row>85</xdr:row>
      <xdr:rowOff>67945</xdr:rowOff>
    </xdr:to>
    <xdr:sp macro="" textlink="">
      <xdr:nvSpPr>
        <xdr:cNvPr id="638" name="楕円 637"/>
        <xdr:cNvSpPr/>
      </xdr:nvSpPr>
      <xdr:spPr>
        <a:xfrm>
          <a:off x="15430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17145</xdr:rowOff>
    </xdr:from>
    <xdr:to>
      <xdr:col>85</xdr:col>
      <xdr:colOff>127000</xdr:colOff>
      <xdr:row>85</xdr:row>
      <xdr:rowOff>55245</xdr:rowOff>
    </xdr:to>
    <xdr:cxnSp macro="">
      <xdr:nvCxnSpPr>
        <xdr:cNvPr id="639" name="直線コネクタ 638"/>
        <xdr:cNvCxnSpPr/>
      </xdr:nvCxnSpPr>
      <xdr:spPr>
        <a:xfrm>
          <a:off x="15481300" y="145903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101600</xdr:rowOff>
    </xdr:from>
    <xdr:to>
      <xdr:col>76</xdr:col>
      <xdr:colOff>165100</xdr:colOff>
      <xdr:row>85</xdr:row>
      <xdr:rowOff>31750</xdr:rowOff>
    </xdr:to>
    <xdr:sp macro="" textlink="">
      <xdr:nvSpPr>
        <xdr:cNvPr id="640" name="楕円 639"/>
        <xdr:cNvSpPr/>
      </xdr:nvSpPr>
      <xdr:spPr>
        <a:xfrm>
          <a:off x="14541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152400</xdr:rowOff>
    </xdr:from>
    <xdr:to>
      <xdr:col>81</xdr:col>
      <xdr:colOff>50800</xdr:colOff>
      <xdr:row>85</xdr:row>
      <xdr:rowOff>17145</xdr:rowOff>
    </xdr:to>
    <xdr:cxnSp macro="">
      <xdr:nvCxnSpPr>
        <xdr:cNvPr id="641" name="直線コネクタ 640"/>
        <xdr:cNvCxnSpPr/>
      </xdr:nvCxnSpPr>
      <xdr:spPr>
        <a:xfrm>
          <a:off x="14592300" y="145542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61595</xdr:rowOff>
    </xdr:from>
    <xdr:to>
      <xdr:col>72</xdr:col>
      <xdr:colOff>38100</xdr:colOff>
      <xdr:row>84</xdr:row>
      <xdr:rowOff>163195</xdr:rowOff>
    </xdr:to>
    <xdr:sp macro="" textlink="">
      <xdr:nvSpPr>
        <xdr:cNvPr id="642" name="楕円 641"/>
        <xdr:cNvSpPr/>
      </xdr:nvSpPr>
      <xdr:spPr>
        <a:xfrm>
          <a:off x="13652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112395</xdr:rowOff>
    </xdr:from>
    <xdr:to>
      <xdr:col>76</xdr:col>
      <xdr:colOff>114300</xdr:colOff>
      <xdr:row>84</xdr:row>
      <xdr:rowOff>152400</xdr:rowOff>
    </xdr:to>
    <xdr:cxnSp macro="">
      <xdr:nvCxnSpPr>
        <xdr:cNvPr id="643" name="直線コネクタ 642"/>
        <xdr:cNvCxnSpPr/>
      </xdr:nvCxnSpPr>
      <xdr:spPr>
        <a:xfrm>
          <a:off x="13703300" y="145141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44" name="n_1aveValue【児童館】&#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45" name="n_2aveValue【児童館】&#10;有形固定資産減価償却率"/>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78757</xdr:rowOff>
    </xdr:from>
    <xdr:ext cx="405111" cy="259045"/>
    <xdr:sp macro="" textlink="">
      <xdr:nvSpPr>
        <xdr:cNvPr id="646" name="n_3aveValue【児童館】&#10;有形固定資産減価償却率"/>
        <xdr:cNvSpPr txBox="1"/>
      </xdr:nvSpPr>
      <xdr:spPr>
        <a:xfrm>
          <a:off x="13500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647" name="n_4aveValue【児童館】&#10;有形固定資産減価償却率"/>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59072</xdr:rowOff>
    </xdr:from>
    <xdr:ext cx="405111" cy="259045"/>
    <xdr:sp macro="" textlink="">
      <xdr:nvSpPr>
        <xdr:cNvPr id="648" name="n_1mainValue【児童館】&#10;有形固定資産減価償却率"/>
        <xdr:cNvSpPr txBox="1"/>
      </xdr:nvSpPr>
      <xdr:spPr>
        <a:xfrm>
          <a:off x="152660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22877</xdr:rowOff>
    </xdr:from>
    <xdr:ext cx="405111" cy="259045"/>
    <xdr:sp macro="" textlink="">
      <xdr:nvSpPr>
        <xdr:cNvPr id="649" name="n_2mainValue【児童館】&#10;有形固定資産減価償却率"/>
        <xdr:cNvSpPr txBox="1"/>
      </xdr:nvSpPr>
      <xdr:spPr>
        <a:xfrm>
          <a:off x="14389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154322</xdr:rowOff>
    </xdr:from>
    <xdr:ext cx="405111" cy="259045"/>
    <xdr:sp macro="" textlink="">
      <xdr:nvSpPr>
        <xdr:cNvPr id="650" name="n_3mainValue【児童館】&#10;有形固定資産減価償却率"/>
        <xdr:cNvSpPr txBox="1"/>
      </xdr:nvSpPr>
      <xdr:spPr>
        <a:xfrm>
          <a:off x="135007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672" name="直線コネクタ 671"/>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3"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4" name="直線コネクタ 673"/>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675"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676" name="直線コネクタ 675"/>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xdr:rowOff>
    </xdr:from>
    <xdr:ext cx="469744" cy="259045"/>
    <xdr:sp macro="" textlink="">
      <xdr:nvSpPr>
        <xdr:cNvPr id="677" name="【児童館】&#10;一人当たり面積平均値テキスト"/>
        <xdr:cNvSpPr txBox="1"/>
      </xdr:nvSpPr>
      <xdr:spPr>
        <a:xfrm>
          <a:off x="22199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78" name="フローチャート: 判断 677"/>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679" name="フローチャート: 判断 678"/>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680" name="フローチャート: 判断 679"/>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681" name="フローチャート: 判断 680"/>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682" name="フローチャート: 判断 681"/>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88" name="楕円 687"/>
        <xdr:cNvSpPr/>
      </xdr:nvSpPr>
      <xdr:spPr>
        <a:xfrm>
          <a:off x="22110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35323</xdr:rowOff>
    </xdr:from>
    <xdr:ext cx="469744" cy="259045"/>
    <xdr:sp macro="" textlink="">
      <xdr:nvSpPr>
        <xdr:cNvPr id="689" name="【児童館】&#10;一人当たり面積該当値テキスト"/>
        <xdr:cNvSpPr txBox="1"/>
      </xdr:nvSpPr>
      <xdr:spPr>
        <a:xfrm>
          <a:off x="22199600" y="144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xdr:rowOff>
    </xdr:from>
    <xdr:to>
      <xdr:col>112</xdr:col>
      <xdr:colOff>38100</xdr:colOff>
      <xdr:row>85</xdr:row>
      <xdr:rowOff>114046</xdr:rowOff>
    </xdr:to>
    <xdr:sp macro="" textlink="">
      <xdr:nvSpPr>
        <xdr:cNvPr id="690" name="楕円 689"/>
        <xdr:cNvSpPr/>
      </xdr:nvSpPr>
      <xdr:spPr>
        <a:xfrm>
          <a:off x="21272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63246</xdr:rowOff>
    </xdr:from>
    <xdr:to>
      <xdr:col>116</xdr:col>
      <xdr:colOff>63500</xdr:colOff>
      <xdr:row>85</xdr:row>
      <xdr:rowOff>63246</xdr:rowOff>
    </xdr:to>
    <xdr:cxnSp macro="">
      <xdr:nvCxnSpPr>
        <xdr:cNvPr id="691" name="直線コネクタ 690"/>
        <xdr:cNvCxnSpPr/>
      </xdr:nvCxnSpPr>
      <xdr:spPr>
        <a:xfrm>
          <a:off x="21323300" y="1463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xdr:rowOff>
    </xdr:from>
    <xdr:to>
      <xdr:col>107</xdr:col>
      <xdr:colOff>101600</xdr:colOff>
      <xdr:row>85</xdr:row>
      <xdr:rowOff>114046</xdr:rowOff>
    </xdr:to>
    <xdr:sp macro="" textlink="">
      <xdr:nvSpPr>
        <xdr:cNvPr id="692" name="楕円 691"/>
        <xdr:cNvSpPr/>
      </xdr:nvSpPr>
      <xdr:spPr>
        <a:xfrm>
          <a:off x="20383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63246</xdr:rowOff>
    </xdr:from>
    <xdr:to>
      <xdr:col>111</xdr:col>
      <xdr:colOff>177800</xdr:colOff>
      <xdr:row>85</xdr:row>
      <xdr:rowOff>63246</xdr:rowOff>
    </xdr:to>
    <xdr:cxnSp macro="">
      <xdr:nvCxnSpPr>
        <xdr:cNvPr id="693" name="直線コネクタ 692"/>
        <xdr:cNvCxnSpPr/>
      </xdr:nvCxnSpPr>
      <xdr:spPr>
        <a:xfrm>
          <a:off x="20434300" y="1463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694" name="楕円 693"/>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63246</xdr:rowOff>
    </xdr:from>
    <xdr:to>
      <xdr:col>107</xdr:col>
      <xdr:colOff>50800</xdr:colOff>
      <xdr:row>85</xdr:row>
      <xdr:rowOff>72389</xdr:rowOff>
    </xdr:to>
    <xdr:cxnSp macro="">
      <xdr:nvCxnSpPr>
        <xdr:cNvPr id="695" name="直線コネクタ 694"/>
        <xdr:cNvCxnSpPr/>
      </xdr:nvCxnSpPr>
      <xdr:spPr>
        <a:xfrm flipV="1">
          <a:off x="19545300" y="14636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132605</xdr:rowOff>
    </xdr:from>
    <xdr:ext cx="469744" cy="259045"/>
    <xdr:sp macro="" textlink="">
      <xdr:nvSpPr>
        <xdr:cNvPr id="696" name="n_1aveValue【児童館】&#10;一人当たり面積"/>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697" name="n_2aveValue【児童館】&#10;一人当たり面積"/>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698" name="n_3aveValue【児童館】&#10;一人当たり面積"/>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699" name="n_4ave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130573</xdr:rowOff>
    </xdr:from>
    <xdr:ext cx="469744" cy="259045"/>
    <xdr:sp macro="" textlink="">
      <xdr:nvSpPr>
        <xdr:cNvPr id="700" name="n_1mainValue【児童館】&#10;一人当たり面積"/>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130573</xdr:rowOff>
    </xdr:from>
    <xdr:ext cx="469744" cy="259045"/>
    <xdr:sp macro="" textlink="">
      <xdr:nvSpPr>
        <xdr:cNvPr id="701" name="n_2mainValue【児童館】&#10;一人当たり面積"/>
        <xdr:cNvSpPr txBox="1"/>
      </xdr:nvSpPr>
      <xdr:spPr>
        <a:xfrm>
          <a:off x="20199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139716</xdr:rowOff>
    </xdr:from>
    <xdr:ext cx="469744" cy="259045"/>
    <xdr:sp macro="" textlink="">
      <xdr:nvSpPr>
        <xdr:cNvPr id="702" name="n_3mainValue【児童館】&#10;一人当たり面積"/>
        <xdr:cNvSpPr txBox="1"/>
      </xdr:nvSpPr>
      <xdr:spPr>
        <a:xfrm>
          <a:off x="19310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4" name="直線コネクタ 71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5" name="テキスト ボックス 714"/>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6" name="直線コネクタ 71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7" name="テキスト ボックス 71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8" name="直線コネクタ 71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9" name="テキスト ボックス 71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0" name="直線コネクタ 71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1" name="テキスト ボックス 72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3" name="テキスト ボックス 72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25" name="直線コネクタ 724"/>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26"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27" name="直線コネクタ 726"/>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28"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29" name="直線コネクタ 728"/>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730" name="【公民館】&#10;有形固定資産減価償却率平均値テキスト"/>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31" name="フローチャート: 判断 730"/>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32" name="フローチャート: 判断 731"/>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733" name="フローチャート: 判断 732"/>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34" name="フローチャート: 判断 733"/>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735" name="フローチャート: 判断 734"/>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741" name="楕円 740"/>
        <xdr:cNvSpPr/>
      </xdr:nvSpPr>
      <xdr:spPr>
        <a:xfrm>
          <a:off x="162687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8399</xdr:rowOff>
    </xdr:from>
    <xdr:ext cx="405111" cy="259045"/>
    <xdr:sp macro="" textlink="">
      <xdr:nvSpPr>
        <xdr:cNvPr id="742" name="【公民館】&#10;有形固定資産減価償却率該当値テキスト"/>
        <xdr:cNvSpPr txBox="1"/>
      </xdr:nvSpPr>
      <xdr:spPr>
        <a:xfrm>
          <a:off x="16357600" y="1783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157987</xdr:rowOff>
    </xdr:from>
    <xdr:to>
      <xdr:col>81</xdr:col>
      <xdr:colOff>101600</xdr:colOff>
      <xdr:row>104</xdr:row>
      <xdr:rowOff>88137</xdr:rowOff>
    </xdr:to>
    <xdr:sp macro="" textlink="">
      <xdr:nvSpPr>
        <xdr:cNvPr id="743" name="楕円 742"/>
        <xdr:cNvSpPr/>
      </xdr:nvSpPr>
      <xdr:spPr>
        <a:xfrm>
          <a:off x="154305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37337</xdr:rowOff>
    </xdr:from>
    <xdr:to>
      <xdr:col>85</xdr:col>
      <xdr:colOff>127000</xdr:colOff>
      <xdr:row>104</xdr:row>
      <xdr:rowOff>80772</xdr:rowOff>
    </xdr:to>
    <xdr:cxnSp macro="">
      <xdr:nvCxnSpPr>
        <xdr:cNvPr id="744" name="直線コネクタ 743"/>
        <xdr:cNvCxnSpPr/>
      </xdr:nvCxnSpPr>
      <xdr:spPr>
        <a:xfrm>
          <a:off x="15481300" y="17868137"/>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45" name="楕円 744"/>
        <xdr:cNvSpPr/>
      </xdr:nvSpPr>
      <xdr:spPr>
        <a:xfrm>
          <a:off x="14541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167639</xdr:rowOff>
    </xdr:from>
    <xdr:to>
      <xdr:col>81</xdr:col>
      <xdr:colOff>50800</xdr:colOff>
      <xdr:row>104</xdr:row>
      <xdr:rowOff>37337</xdr:rowOff>
    </xdr:to>
    <xdr:cxnSp macro="">
      <xdr:nvCxnSpPr>
        <xdr:cNvPr id="746" name="直線コネクタ 745"/>
        <xdr:cNvCxnSpPr/>
      </xdr:nvCxnSpPr>
      <xdr:spPr>
        <a:xfrm>
          <a:off x="14592300" y="1782698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73406</xdr:rowOff>
    </xdr:from>
    <xdr:to>
      <xdr:col>72</xdr:col>
      <xdr:colOff>38100</xdr:colOff>
      <xdr:row>104</xdr:row>
      <xdr:rowOff>3556</xdr:rowOff>
    </xdr:to>
    <xdr:sp macro="" textlink="">
      <xdr:nvSpPr>
        <xdr:cNvPr id="747" name="楕円 746"/>
        <xdr:cNvSpPr/>
      </xdr:nvSpPr>
      <xdr:spPr>
        <a:xfrm>
          <a:off x="13652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124206</xdr:rowOff>
    </xdr:from>
    <xdr:to>
      <xdr:col>76</xdr:col>
      <xdr:colOff>114300</xdr:colOff>
      <xdr:row>103</xdr:row>
      <xdr:rowOff>167639</xdr:rowOff>
    </xdr:to>
    <xdr:cxnSp macro="">
      <xdr:nvCxnSpPr>
        <xdr:cNvPr id="748" name="直線コネクタ 747"/>
        <xdr:cNvCxnSpPr/>
      </xdr:nvCxnSpPr>
      <xdr:spPr>
        <a:xfrm>
          <a:off x="13703300" y="17783556"/>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749" name="n_1aveValue【公民館】&#10;有形固定資産減価償却率"/>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750" name="n_2aveValue【公民館】&#10;有形固定資産減価償却率"/>
        <xdr:cNvSpPr txBox="1"/>
      </xdr:nvSpPr>
      <xdr:spPr>
        <a:xfrm>
          <a:off x="14389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751" name="n_3aveValue【公民館】&#10;有形固定資産減価償却率"/>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752"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79264</xdr:rowOff>
    </xdr:from>
    <xdr:ext cx="405111" cy="259045"/>
    <xdr:sp macro="" textlink="">
      <xdr:nvSpPr>
        <xdr:cNvPr id="753" name="n_1mainValue【公民館】&#10;有形固定資産減価償却率"/>
        <xdr:cNvSpPr txBox="1"/>
      </xdr:nvSpPr>
      <xdr:spPr>
        <a:xfrm>
          <a:off x="152660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754" name="n_2mainValue【公民館】&#10;有形固定資産減価償却率"/>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166133</xdr:rowOff>
    </xdr:from>
    <xdr:ext cx="405111" cy="259045"/>
    <xdr:sp macro="" textlink="">
      <xdr:nvSpPr>
        <xdr:cNvPr id="755" name="n_3mainValue【公民館】&#10;有形固定資産減価償却率"/>
        <xdr:cNvSpPr txBox="1"/>
      </xdr:nvSpPr>
      <xdr:spPr>
        <a:xfrm>
          <a:off x="13500744" y="178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779" name="直線コネクタ 778"/>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80"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81" name="直線コネクタ 780"/>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782"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783" name="直線コネクタ 782"/>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84"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85" name="フローチャート: 判断 78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86" name="フローチャート: 判断 785"/>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87" name="フローチャート: 判断 786"/>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88" name="フローチャート: 判断 787"/>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789" name="フローチャート: 判断 788"/>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95" name="楕円 794"/>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796" name="【公民館】&#10;一人当たり面積該当値テキスト"/>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797" name="楕円 796"/>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87630</xdr:rowOff>
    </xdr:to>
    <xdr:cxnSp macro="">
      <xdr:nvCxnSpPr>
        <xdr:cNvPr id="798" name="直線コネクタ 797"/>
        <xdr:cNvCxnSpPr/>
      </xdr:nvCxnSpPr>
      <xdr:spPr>
        <a:xfrm>
          <a:off x="21323300" y="1843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799" name="楕円 798"/>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87630</xdr:rowOff>
    </xdr:to>
    <xdr:cxnSp macro="">
      <xdr:nvCxnSpPr>
        <xdr:cNvPr id="800" name="直線コネクタ 799"/>
        <xdr:cNvCxnSpPr/>
      </xdr:nvCxnSpPr>
      <xdr:spPr>
        <a:xfrm>
          <a:off x="20434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801" name="楕円 800"/>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87630</xdr:rowOff>
    </xdr:to>
    <xdr:cxnSp macro="">
      <xdr:nvCxnSpPr>
        <xdr:cNvPr id="802" name="直線コネクタ 801"/>
        <xdr:cNvCxnSpPr/>
      </xdr:nvCxnSpPr>
      <xdr:spPr>
        <a:xfrm>
          <a:off x="19545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03"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04"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805"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806" name="n_4aveValue【公民館】&#10;一人当たり面積"/>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807"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808" name="n_2mainValue【公民館】&#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809" name="n_3mainValue【公民館】&#10;一人当たり面積"/>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較して特に有形固定資産原価償却率が高くなっている施設は、学校施設、児童館、公民館であり、特に低くなっている施設は公営住宅、認定こども園・幼稚園・保育所である。学校施設に関して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から小学校・中学校の耐震化を行い、さらに長寿命化計画を策定し今後も老朽化対策に取り組んでいく。また、児童館や公民館についても建築されてから年月が経っているものが多いため、地域との調整を行いながら、利用率や老朽化の状態などを見極めながら順次整備を行っていく予定である。公営住宅については「東大阪市公営住宅等長寿命化計画」を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年度に策定したところであり、同計画に基づいて老朽化した公営住宅の集約と新しい公営住宅の建設を進めており、</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年度は大規模団地の建替を行った。認定こども園・幼稚園・保育所については、老朽化や在園児数の減少が見られた幼稚園・保育所を統合し、</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に公立こども園を</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園開設し、続いて令和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にもう</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園が開設することになっている。</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も市内施設については老朽化対策と複合化の観点から維持管理に取り組んでいく。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488,618
469,779
61.78
207,461,906
204,202,055
2,914,042
109,402,288
191,206,974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31931</xdr:rowOff>
    </xdr:from>
    <xdr:to>
      <xdr:col>24</xdr:col>
      <xdr:colOff>114300</xdr:colOff>
      <xdr:row>38</xdr:row>
      <xdr:rowOff>133531</xdr:rowOff>
    </xdr:to>
    <xdr:sp macro="" textlink="">
      <xdr:nvSpPr>
        <xdr:cNvPr id="74" name="楕円 73"/>
        <xdr:cNvSpPr/>
      </xdr:nvSpPr>
      <xdr:spPr>
        <a:xfrm>
          <a:off x="45847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10358</xdr:rowOff>
    </xdr:from>
    <xdr:ext cx="405111" cy="259045"/>
    <xdr:sp macro="" textlink="">
      <xdr:nvSpPr>
        <xdr:cNvPr id="75" name="【図書館】&#10;有形固定資産減価償却率該当値テキスト"/>
        <xdr:cNvSpPr txBox="1"/>
      </xdr:nvSpPr>
      <xdr:spPr>
        <a:xfrm>
          <a:off x="4673600"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170724</xdr:rowOff>
    </xdr:from>
    <xdr:to>
      <xdr:col>20</xdr:col>
      <xdr:colOff>38100</xdr:colOff>
      <xdr:row>38</xdr:row>
      <xdr:rowOff>100874</xdr:rowOff>
    </xdr:to>
    <xdr:sp macro="" textlink="">
      <xdr:nvSpPr>
        <xdr:cNvPr id="76" name="楕円 75"/>
        <xdr:cNvSpPr/>
      </xdr:nvSpPr>
      <xdr:spPr>
        <a:xfrm>
          <a:off x="3746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50074</xdr:rowOff>
    </xdr:from>
    <xdr:to>
      <xdr:col>24</xdr:col>
      <xdr:colOff>63500</xdr:colOff>
      <xdr:row>38</xdr:row>
      <xdr:rowOff>82731</xdr:rowOff>
    </xdr:to>
    <xdr:cxnSp macro="">
      <xdr:nvCxnSpPr>
        <xdr:cNvPr id="77" name="直線コネクタ 76"/>
        <xdr:cNvCxnSpPr/>
      </xdr:nvCxnSpPr>
      <xdr:spPr>
        <a:xfrm>
          <a:off x="3797300" y="65651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138067</xdr:rowOff>
    </xdr:from>
    <xdr:to>
      <xdr:col>15</xdr:col>
      <xdr:colOff>101600</xdr:colOff>
      <xdr:row>38</xdr:row>
      <xdr:rowOff>68218</xdr:rowOff>
    </xdr:to>
    <xdr:sp macro="" textlink="">
      <xdr:nvSpPr>
        <xdr:cNvPr id="78" name="楕円 77"/>
        <xdr:cNvSpPr/>
      </xdr:nvSpPr>
      <xdr:spPr>
        <a:xfrm>
          <a:off x="2857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17417</xdr:rowOff>
    </xdr:from>
    <xdr:to>
      <xdr:col>19</xdr:col>
      <xdr:colOff>177800</xdr:colOff>
      <xdr:row>38</xdr:row>
      <xdr:rowOff>50074</xdr:rowOff>
    </xdr:to>
    <xdr:cxnSp macro="">
      <xdr:nvCxnSpPr>
        <xdr:cNvPr id="79" name="直線コネクタ 78"/>
        <xdr:cNvCxnSpPr/>
      </xdr:nvCxnSpPr>
      <xdr:spPr>
        <a:xfrm>
          <a:off x="2908300" y="65325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107043</xdr:rowOff>
    </xdr:from>
    <xdr:to>
      <xdr:col>10</xdr:col>
      <xdr:colOff>165100</xdr:colOff>
      <xdr:row>38</xdr:row>
      <xdr:rowOff>37193</xdr:rowOff>
    </xdr:to>
    <xdr:sp macro="" textlink="">
      <xdr:nvSpPr>
        <xdr:cNvPr id="80" name="楕円 79"/>
        <xdr:cNvSpPr/>
      </xdr:nvSpPr>
      <xdr:spPr>
        <a:xfrm>
          <a:off x="1968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157843</xdr:rowOff>
    </xdr:from>
    <xdr:to>
      <xdr:col>15</xdr:col>
      <xdr:colOff>50800</xdr:colOff>
      <xdr:row>38</xdr:row>
      <xdr:rowOff>17417</xdr:rowOff>
    </xdr:to>
    <xdr:cxnSp macro="">
      <xdr:nvCxnSpPr>
        <xdr:cNvPr id="81" name="直線コネクタ 80"/>
        <xdr:cNvCxnSpPr/>
      </xdr:nvCxnSpPr>
      <xdr:spPr>
        <a:xfrm>
          <a:off x="2019300" y="65014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2"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3" name="n_2ave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4" name="n_3ave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92001</xdr:rowOff>
    </xdr:from>
    <xdr:ext cx="405111" cy="259045"/>
    <xdr:sp macro="" textlink="">
      <xdr:nvSpPr>
        <xdr:cNvPr id="86" name="n_1mainValue【図書館】&#10;有形固定資産減価償却率"/>
        <xdr:cNvSpPr txBox="1"/>
      </xdr:nvSpPr>
      <xdr:spPr>
        <a:xfrm>
          <a:off x="3582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59344</xdr:rowOff>
    </xdr:from>
    <xdr:ext cx="405111" cy="259045"/>
    <xdr:sp macro="" textlink="">
      <xdr:nvSpPr>
        <xdr:cNvPr id="87" name="n_2mainValue【図書館】&#10;有形固定資産減価償却率"/>
        <xdr:cNvSpPr txBox="1"/>
      </xdr:nvSpPr>
      <xdr:spPr>
        <a:xfrm>
          <a:off x="2705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28320</xdr:rowOff>
    </xdr:from>
    <xdr:ext cx="405111" cy="259045"/>
    <xdr:sp macro="" textlink="">
      <xdr:nvSpPr>
        <xdr:cNvPr id="88" name="n_3mainValue【図書館】&#10;有形固定資産減価償却率"/>
        <xdr:cNvSpPr txBox="1"/>
      </xdr:nvSpPr>
      <xdr:spPr>
        <a:xfrm>
          <a:off x="1816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5"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6" name="楕円 125"/>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31767</xdr:rowOff>
    </xdr:from>
    <xdr:ext cx="469744" cy="259045"/>
    <xdr:sp macro="" textlink="">
      <xdr:nvSpPr>
        <xdr:cNvPr id="127" name="【図書館】&#10;一人当たり面積該当値テキスト"/>
        <xdr:cNvSpPr txBox="1"/>
      </xdr:nvSpPr>
      <xdr:spPr>
        <a:xfrm>
          <a:off x="10515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28" name="楕円 127"/>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40</xdr:row>
      <xdr:rowOff>167640</xdr:rowOff>
    </xdr:to>
    <xdr:cxnSp macro="">
      <xdr:nvCxnSpPr>
        <xdr:cNvPr id="129" name="直線コネクタ 128"/>
        <xdr:cNvCxnSpPr/>
      </xdr:nvCxnSpPr>
      <xdr:spPr>
        <a:xfrm>
          <a:off x="9639300" y="702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0" name="楕円 129"/>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31" name="直線コネクタ 130"/>
        <xdr:cNvCxnSpPr/>
      </xdr:nvCxnSpPr>
      <xdr:spPr>
        <a:xfrm>
          <a:off x="8750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2" name="楕円 131"/>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40</xdr:row>
      <xdr:rowOff>167640</xdr:rowOff>
    </xdr:to>
    <xdr:cxnSp macro="">
      <xdr:nvCxnSpPr>
        <xdr:cNvPr id="133" name="直線コネクタ 132"/>
        <xdr:cNvCxnSpPr/>
      </xdr:nvCxnSpPr>
      <xdr:spPr>
        <a:xfrm>
          <a:off x="7861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4"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5"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36" name="n_3aveValue【図書館】&#10;一人当たり面積"/>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38"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39" name="n_2mainValue【図書館】&#10;一人当たり面積"/>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0" name="n_3mainValue【図書館】&#10;一人当たり面積"/>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0" name="【体育館・プール】&#10;有形固定資産減価償却率平均値テキスト"/>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81" name="楕円 180"/>
        <xdr:cNvSpPr/>
      </xdr:nvSpPr>
      <xdr:spPr>
        <a:xfrm>
          <a:off x="4584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43832</xdr:rowOff>
    </xdr:from>
    <xdr:ext cx="405111" cy="259045"/>
    <xdr:sp macro="" textlink="">
      <xdr:nvSpPr>
        <xdr:cNvPr id="182" name="【体育館・プール】&#10;有形固定資産減価償却率該当値テキスト"/>
        <xdr:cNvSpPr txBox="1"/>
      </xdr:nvSpPr>
      <xdr:spPr>
        <a:xfrm>
          <a:off x="4673600"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25400</xdr:rowOff>
    </xdr:from>
    <xdr:to>
      <xdr:col>20</xdr:col>
      <xdr:colOff>38100</xdr:colOff>
      <xdr:row>59</xdr:row>
      <xdr:rowOff>127000</xdr:rowOff>
    </xdr:to>
    <xdr:sp macro="" textlink="">
      <xdr:nvSpPr>
        <xdr:cNvPr id="183" name="楕円 182"/>
        <xdr:cNvSpPr/>
      </xdr:nvSpPr>
      <xdr:spPr>
        <a:xfrm>
          <a:off x="3746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76200</xdr:rowOff>
    </xdr:from>
    <xdr:to>
      <xdr:col>24</xdr:col>
      <xdr:colOff>63500</xdr:colOff>
      <xdr:row>59</xdr:row>
      <xdr:rowOff>116205</xdr:rowOff>
    </xdr:to>
    <xdr:cxnSp macro="">
      <xdr:nvCxnSpPr>
        <xdr:cNvPr id="184" name="直線コネクタ 183"/>
        <xdr:cNvCxnSpPr/>
      </xdr:nvCxnSpPr>
      <xdr:spPr>
        <a:xfrm>
          <a:off x="3797300" y="101917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154940</xdr:rowOff>
    </xdr:from>
    <xdr:to>
      <xdr:col>15</xdr:col>
      <xdr:colOff>101600</xdr:colOff>
      <xdr:row>59</xdr:row>
      <xdr:rowOff>85090</xdr:rowOff>
    </xdr:to>
    <xdr:sp macro="" textlink="">
      <xdr:nvSpPr>
        <xdr:cNvPr id="185" name="楕円 184"/>
        <xdr:cNvSpPr/>
      </xdr:nvSpPr>
      <xdr:spPr>
        <a:xfrm>
          <a:off x="2857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34290</xdr:rowOff>
    </xdr:from>
    <xdr:to>
      <xdr:col>19</xdr:col>
      <xdr:colOff>177800</xdr:colOff>
      <xdr:row>59</xdr:row>
      <xdr:rowOff>76200</xdr:rowOff>
    </xdr:to>
    <xdr:cxnSp macro="">
      <xdr:nvCxnSpPr>
        <xdr:cNvPr id="186" name="直線コネクタ 185"/>
        <xdr:cNvCxnSpPr/>
      </xdr:nvCxnSpPr>
      <xdr:spPr>
        <a:xfrm>
          <a:off x="2908300" y="10149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114935</xdr:rowOff>
    </xdr:from>
    <xdr:to>
      <xdr:col>10</xdr:col>
      <xdr:colOff>165100</xdr:colOff>
      <xdr:row>59</xdr:row>
      <xdr:rowOff>45085</xdr:rowOff>
    </xdr:to>
    <xdr:sp macro="" textlink="">
      <xdr:nvSpPr>
        <xdr:cNvPr id="187" name="楕円 186"/>
        <xdr:cNvSpPr/>
      </xdr:nvSpPr>
      <xdr:spPr>
        <a:xfrm>
          <a:off x="1968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165735</xdr:rowOff>
    </xdr:from>
    <xdr:to>
      <xdr:col>15</xdr:col>
      <xdr:colOff>50800</xdr:colOff>
      <xdr:row>59</xdr:row>
      <xdr:rowOff>34290</xdr:rowOff>
    </xdr:to>
    <xdr:cxnSp macro="">
      <xdr:nvCxnSpPr>
        <xdr:cNvPr id="188" name="直線コネクタ 187"/>
        <xdr:cNvCxnSpPr/>
      </xdr:nvCxnSpPr>
      <xdr:spPr>
        <a:xfrm>
          <a:off x="2019300" y="101098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89" name="n_1ave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0" name="n_2aveValue【体育館・プール】&#10;有形固定資産減価償却率"/>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1" name="n_3aveValue【体育館・プー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118127</xdr:rowOff>
    </xdr:from>
    <xdr:ext cx="405111" cy="259045"/>
    <xdr:sp macro="" textlink="">
      <xdr:nvSpPr>
        <xdr:cNvPr id="193" name="n_1mainValue【体育館・プール】&#10;有形固定資産減価償却率"/>
        <xdr:cNvSpPr txBox="1"/>
      </xdr:nvSpPr>
      <xdr:spPr>
        <a:xfrm>
          <a:off x="35820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76217</xdr:rowOff>
    </xdr:from>
    <xdr:ext cx="405111" cy="259045"/>
    <xdr:sp macro="" textlink="">
      <xdr:nvSpPr>
        <xdr:cNvPr id="194" name="n_2mainValue【体育館・プール】&#10;有形固定資産減価償却率"/>
        <xdr:cNvSpPr txBox="1"/>
      </xdr:nvSpPr>
      <xdr:spPr>
        <a:xfrm>
          <a:off x="2705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36212</xdr:rowOff>
    </xdr:from>
    <xdr:ext cx="405111" cy="259045"/>
    <xdr:sp macro="" textlink="">
      <xdr:nvSpPr>
        <xdr:cNvPr id="195" name="n_3mainValue【体育館・プール】&#10;有形固定資産減価償却率"/>
        <xdr:cNvSpPr txBox="1"/>
      </xdr:nvSpPr>
      <xdr:spPr>
        <a:xfrm>
          <a:off x="1816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22"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42926</xdr:rowOff>
    </xdr:from>
    <xdr:to>
      <xdr:col>55</xdr:col>
      <xdr:colOff>50800</xdr:colOff>
      <xdr:row>63</xdr:row>
      <xdr:rowOff>144526</xdr:rowOff>
    </xdr:to>
    <xdr:sp macro="" textlink="">
      <xdr:nvSpPr>
        <xdr:cNvPr id="233" name="楕円 232"/>
        <xdr:cNvSpPr/>
      </xdr:nvSpPr>
      <xdr:spPr>
        <a:xfrm>
          <a:off x="104267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129303</xdr:rowOff>
    </xdr:from>
    <xdr:ext cx="469744" cy="259045"/>
    <xdr:sp macro="" textlink="">
      <xdr:nvSpPr>
        <xdr:cNvPr id="234" name="【体育館・プール】&#10;一人当たり面積該当値テキスト"/>
        <xdr:cNvSpPr txBox="1"/>
      </xdr:nvSpPr>
      <xdr:spPr>
        <a:xfrm>
          <a:off x="10515600" y="1075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42926</xdr:rowOff>
    </xdr:from>
    <xdr:to>
      <xdr:col>50</xdr:col>
      <xdr:colOff>165100</xdr:colOff>
      <xdr:row>63</xdr:row>
      <xdr:rowOff>144526</xdr:rowOff>
    </xdr:to>
    <xdr:sp macro="" textlink="">
      <xdr:nvSpPr>
        <xdr:cNvPr id="235" name="楕円 234"/>
        <xdr:cNvSpPr/>
      </xdr:nvSpPr>
      <xdr:spPr>
        <a:xfrm>
          <a:off x="9588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93726</xdr:rowOff>
    </xdr:from>
    <xdr:to>
      <xdr:col>55</xdr:col>
      <xdr:colOff>0</xdr:colOff>
      <xdr:row>63</xdr:row>
      <xdr:rowOff>93726</xdr:rowOff>
    </xdr:to>
    <xdr:cxnSp macro="">
      <xdr:nvCxnSpPr>
        <xdr:cNvPr id="236" name="直線コネクタ 235"/>
        <xdr:cNvCxnSpPr/>
      </xdr:nvCxnSpPr>
      <xdr:spPr>
        <a:xfrm>
          <a:off x="9639300" y="1089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42926</xdr:rowOff>
    </xdr:from>
    <xdr:to>
      <xdr:col>46</xdr:col>
      <xdr:colOff>38100</xdr:colOff>
      <xdr:row>63</xdr:row>
      <xdr:rowOff>144526</xdr:rowOff>
    </xdr:to>
    <xdr:sp macro="" textlink="">
      <xdr:nvSpPr>
        <xdr:cNvPr id="237" name="楕円 236"/>
        <xdr:cNvSpPr/>
      </xdr:nvSpPr>
      <xdr:spPr>
        <a:xfrm>
          <a:off x="8699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93726</xdr:rowOff>
    </xdr:from>
    <xdr:to>
      <xdr:col>50</xdr:col>
      <xdr:colOff>114300</xdr:colOff>
      <xdr:row>63</xdr:row>
      <xdr:rowOff>93726</xdr:rowOff>
    </xdr:to>
    <xdr:cxnSp macro="">
      <xdr:nvCxnSpPr>
        <xdr:cNvPr id="238" name="直線コネクタ 237"/>
        <xdr:cNvCxnSpPr/>
      </xdr:nvCxnSpPr>
      <xdr:spPr>
        <a:xfrm>
          <a:off x="8750300" y="1089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45212</xdr:rowOff>
    </xdr:from>
    <xdr:to>
      <xdr:col>41</xdr:col>
      <xdr:colOff>101600</xdr:colOff>
      <xdr:row>63</xdr:row>
      <xdr:rowOff>146812</xdr:rowOff>
    </xdr:to>
    <xdr:sp macro="" textlink="">
      <xdr:nvSpPr>
        <xdr:cNvPr id="239" name="楕円 238"/>
        <xdr:cNvSpPr/>
      </xdr:nvSpPr>
      <xdr:spPr>
        <a:xfrm>
          <a:off x="78105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93726</xdr:rowOff>
    </xdr:from>
    <xdr:to>
      <xdr:col>45</xdr:col>
      <xdr:colOff>177800</xdr:colOff>
      <xdr:row>63</xdr:row>
      <xdr:rowOff>96012</xdr:rowOff>
    </xdr:to>
    <xdr:cxnSp macro="">
      <xdr:nvCxnSpPr>
        <xdr:cNvPr id="240" name="直線コネクタ 239"/>
        <xdr:cNvCxnSpPr/>
      </xdr:nvCxnSpPr>
      <xdr:spPr>
        <a:xfrm flipV="1">
          <a:off x="7861300" y="108950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4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42"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43" name="n_3aveValue【体育館・プール】&#10;一人当たり面積"/>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135653</xdr:rowOff>
    </xdr:from>
    <xdr:ext cx="469744" cy="259045"/>
    <xdr:sp macro="" textlink="">
      <xdr:nvSpPr>
        <xdr:cNvPr id="245" name="n_1mainValue【体育館・プール】&#10;一人当たり面積"/>
        <xdr:cNvSpPr txBox="1"/>
      </xdr:nvSpPr>
      <xdr:spPr>
        <a:xfrm>
          <a:off x="93917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135653</xdr:rowOff>
    </xdr:from>
    <xdr:ext cx="469744" cy="259045"/>
    <xdr:sp macro="" textlink="">
      <xdr:nvSpPr>
        <xdr:cNvPr id="246" name="n_2mainValue【体育館・プール】&#10;一人当たり面積"/>
        <xdr:cNvSpPr txBox="1"/>
      </xdr:nvSpPr>
      <xdr:spPr>
        <a:xfrm>
          <a:off x="8515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137939</xdr:rowOff>
    </xdr:from>
    <xdr:ext cx="469744" cy="259045"/>
    <xdr:sp macro="" textlink="">
      <xdr:nvSpPr>
        <xdr:cNvPr id="247" name="n_3mainValue【体育館・プール】&#10;一人当たり面積"/>
        <xdr:cNvSpPr txBox="1"/>
      </xdr:nvSpPr>
      <xdr:spPr>
        <a:xfrm>
          <a:off x="7626427" y="1093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93345</xdr:rowOff>
    </xdr:from>
    <xdr:to>
      <xdr:col>24</xdr:col>
      <xdr:colOff>62865</xdr:colOff>
      <xdr:row>85</xdr:row>
      <xdr:rowOff>57150</xdr:rowOff>
    </xdr:to>
    <xdr:cxnSp macro="">
      <xdr:nvCxnSpPr>
        <xdr:cNvPr id="272" name="直線コネクタ 271"/>
        <xdr:cNvCxnSpPr/>
      </xdr:nvCxnSpPr>
      <xdr:spPr>
        <a:xfrm flipV="1">
          <a:off x="4634865" y="13637895"/>
          <a:ext cx="0" cy="992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60977</xdr:rowOff>
    </xdr:from>
    <xdr:ext cx="405111" cy="259045"/>
    <xdr:sp macro="" textlink="">
      <xdr:nvSpPr>
        <xdr:cNvPr id="273" name="【福祉施設】&#10;有形固定資産減価償却率最小値テキスト"/>
        <xdr:cNvSpPr txBox="1"/>
      </xdr:nvSpPr>
      <xdr:spPr>
        <a:xfrm>
          <a:off x="4673600"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57150</xdr:rowOff>
    </xdr:from>
    <xdr:to>
      <xdr:col>24</xdr:col>
      <xdr:colOff>152400</xdr:colOff>
      <xdr:row>85</xdr:row>
      <xdr:rowOff>57150</xdr:rowOff>
    </xdr:to>
    <xdr:cxnSp macro="">
      <xdr:nvCxnSpPr>
        <xdr:cNvPr id="274" name="直線コネクタ 273"/>
        <xdr:cNvCxnSpPr/>
      </xdr:nvCxnSpPr>
      <xdr:spPr>
        <a:xfrm>
          <a:off x="4546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40022</xdr:rowOff>
    </xdr:from>
    <xdr:ext cx="405111" cy="259045"/>
    <xdr:sp macro="" textlink="">
      <xdr:nvSpPr>
        <xdr:cNvPr id="275" name="【福祉施設】&#10;有形固定資産減価償却率最大値テキスト"/>
        <xdr:cNvSpPr txBox="1"/>
      </xdr:nvSpPr>
      <xdr:spPr>
        <a:xfrm>
          <a:off x="4673600" y="1341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93345</xdr:rowOff>
    </xdr:from>
    <xdr:to>
      <xdr:col>24</xdr:col>
      <xdr:colOff>152400</xdr:colOff>
      <xdr:row>79</xdr:row>
      <xdr:rowOff>93345</xdr:rowOff>
    </xdr:to>
    <xdr:cxnSp macro="">
      <xdr:nvCxnSpPr>
        <xdr:cNvPr id="276" name="直線コネクタ 275"/>
        <xdr:cNvCxnSpPr/>
      </xdr:nvCxnSpPr>
      <xdr:spPr>
        <a:xfrm>
          <a:off x="4546600" y="1363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1922</xdr:rowOff>
    </xdr:from>
    <xdr:ext cx="405111" cy="259045"/>
    <xdr:sp macro="" textlink="">
      <xdr:nvSpPr>
        <xdr:cNvPr id="277" name="【福祉施設】&#10;有形固定資産減価償却率平均値テキスト"/>
        <xdr:cNvSpPr txBox="1"/>
      </xdr:nvSpPr>
      <xdr:spPr>
        <a:xfrm>
          <a:off x="4673600" y="1388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23495</xdr:rowOff>
    </xdr:from>
    <xdr:to>
      <xdr:col>24</xdr:col>
      <xdr:colOff>114300</xdr:colOff>
      <xdr:row>81</xdr:row>
      <xdr:rowOff>125095</xdr:rowOff>
    </xdr:to>
    <xdr:sp macro="" textlink="">
      <xdr:nvSpPr>
        <xdr:cNvPr id="278" name="フローチャート: 判断 277"/>
        <xdr:cNvSpPr/>
      </xdr:nvSpPr>
      <xdr:spPr>
        <a:xfrm>
          <a:off x="45847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6350</xdr:rowOff>
    </xdr:from>
    <xdr:to>
      <xdr:col>20</xdr:col>
      <xdr:colOff>38100</xdr:colOff>
      <xdr:row>81</xdr:row>
      <xdr:rowOff>107950</xdr:rowOff>
    </xdr:to>
    <xdr:sp macro="" textlink="">
      <xdr:nvSpPr>
        <xdr:cNvPr id="279" name="フローチャート: 判断 278"/>
        <xdr:cNvSpPr/>
      </xdr:nvSpPr>
      <xdr:spPr>
        <a:xfrm>
          <a:off x="3746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145414</xdr:rowOff>
    </xdr:from>
    <xdr:to>
      <xdr:col>15</xdr:col>
      <xdr:colOff>101600</xdr:colOff>
      <xdr:row>81</xdr:row>
      <xdr:rowOff>75564</xdr:rowOff>
    </xdr:to>
    <xdr:sp macro="" textlink="">
      <xdr:nvSpPr>
        <xdr:cNvPr id="280" name="フローチャート: 判断 279"/>
        <xdr:cNvSpPr/>
      </xdr:nvSpPr>
      <xdr:spPr>
        <a:xfrm>
          <a:off x="2857500" y="1386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1" name="フローチャート: 判断 280"/>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82" name="フローチャート: 判断 281"/>
        <xdr:cNvSpPr/>
      </xdr:nvSpPr>
      <xdr:spPr>
        <a:xfrm>
          <a:off x="1079500" y="138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59689</xdr:rowOff>
    </xdr:from>
    <xdr:to>
      <xdr:col>24</xdr:col>
      <xdr:colOff>114300</xdr:colOff>
      <xdr:row>79</xdr:row>
      <xdr:rowOff>161289</xdr:rowOff>
    </xdr:to>
    <xdr:sp macro="" textlink="">
      <xdr:nvSpPr>
        <xdr:cNvPr id="288" name="楕円 287"/>
        <xdr:cNvSpPr/>
      </xdr:nvSpPr>
      <xdr:spPr>
        <a:xfrm>
          <a:off x="45847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167021</xdr:rowOff>
    </xdr:from>
    <xdr:ext cx="405111" cy="259045"/>
    <xdr:sp macro="" textlink="">
      <xdr:nvSpPr>
        <xdr:cNvPr id="289" name="【福祉施設】&#10;有形固定資産減価償却率該当値テキスト"/>
        <xdr:cNvSpPr txBox="1"/>
      </xdr:nvSpPr>
      <xdr:spPr>
        <a:xfrm>
          <a:off x="4673600" y="13540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21589</xdr:rowOff>
    </xdr:from>
    <xdr:to>
      <xdr:col>20</xdr:col>
      <xdr:colOff>38100</xdr:colOff>
      <xdr:row>79</xdr:row>
      <xdr:rowOff>123189</xdr:rowOff>
    </xdr:to>
    <xdr:sp macro="" textlink="">
      <xdr:nvSpPr>
        <xdr:cNvPr id="290" name="楕円 289"/>
        <xdr:cNvSpPr/>
      </xdr:nvSpPr>
      <xdr:spPr>
        <a:xfrm>
          <a:off x="3746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72389</xdr:rowOff>
    </xdr:from>
    <xdr:to>
      <xdr:col>24</xdr:col>
      <xdr:colOff>63500</xdr:colOff>
      <xdr:row>79</xdr:row>
      <xdr:rowOff>110489</xdr:rowOff>
    </xdr:to>
    <xdr:cxnSp macro="">
      <xdr:nvCxnSpPr>
        <xdr:cNvPr id="291" name="直線コネクタ 290"/>
        <xdr:cNvCxnSpPr/>
      </xdr:nvCxnSpPr>
      <xdr:spPr>
        <a:xfrm>
          <a:off x="3797300" y="136169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154939</xdr:rowOff>
    </xdr:from>
    <xdr:to>
      <xdr:col>15</xdr:col>
      <xdr:colOff>101600</xdr:colOff>
      <xdr:row>79</xdr:row>
      <xdr:rowOff>85089</xdr:rowOff>
    </xdr:to>
    <xdr:sp macro="" textlink="">
      <xdr:nvSpPr>
        <xdr:cNvPr id="292" name="楕円 291"/>
        <xdr:cNvSpPr/>
      </xdr:nvSpPr>
      <xdr:spPr>
        <a:xfrm>
          <a:off x="2857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34289</xdr:rowOff>
    </xdr:from>
    <xdr:to>
      <xdr:col>19</xdr:col>
      <xdr:colOff>177800</xdr:colOff>
      <xdr:row>79</xdr:row>
      <xdr:rowOff>72389</xdr:rowOff>
    </xdr:to>
    <xdr:cxnSp macro="">
      <xdr:nvCxnSpPr>
        <xdr:cNvPr id="293" name="直線コネクタ 292"/>
        <xdr:cNvCxnSpPr/>
      </xdr:nvCxnSpPr>
      <xdr:spPr>
        <a:xfrm>
          <a:off x="2908300" y="13578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151130</xdr:rowOff>
    </xdr:from>
    <xdr:to>
      <xdr:col>10</xdr:col>
      <xdr:colOff>165100</xdr:colOff>
      <xdr:row>79</xdr:row>
      <xdr:rowOff>81280</xdr:rowOff>
    </xdr:to>
    <xdr:sp macro="" textlink="">
      <xdr:nvSpPr>
        <xdr:cNvPr id="294" name="楕円 293"/>
        <xdr:cNvSpPr/>
      </xdr:nvSpPr>
      <xdr:spPr>
        <a:xfrm>
          <a:off x="1968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30480</xdr:rowOff>
    </xdr:from>
    <xdr:to>
      <xdr:col>15</xdr:col>
      <xdr:colOff>50800</xdr:colOff>
      <xdr:row>79</xdr:row>
      <xdr:rowOff>34289</xdr:rowOff>
    </xdr:to>
    <xdr:cxnSp macro="">
      <xdr:nvCxnSpPr>
        <xdr:cNvPr id="295" name="直線コネクタ 294"/>
        <xdr:cNvCxnSpPr/>
      </xdr:nvCxnSpPr>
      <xdr:spPr>
        <a:xfrm>
          <a:off x="2019300" y="13575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99077</xdr:rowOff>
    </xdr:from>
    <xdr:ext cx="405111" cy="259045"/>
    <xdr:sp macro="" textlink="">
      <xdr:nvSpPr>
        <xdr:cNvPr id="296" name="n_1aveValue【福祉施設】&#10;有形固定資産減価償却率"/>
        <xdr:cNvSpPr txBox="1"/>
      </xdr:nvSpPr>
      <xdr:spPr>
        <a:xfrm>
          <a:off x="35820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66691</xdr:rowOff>
    </xdr:from>
    <xdr:ext cx="405111" cy="259045"/>
    <xdr:sp macro="" textlink="">
      <xdr:nvSpPr>
        <xdr:cNvPr id="297" name="n_2aveValue【福祉施設】&#10;有形固定資産減価償却率"/>
        <xdr:cNvSpPr txBox="1"/>
      </xdr:nvSpPr>
      <xdr:spPr>
        <a:xfrm>
          <a:off x="2705744" y="1395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64788</xdr:rowOff>
    </xdr:from>
    <xdr:ext cx="405111" cy="259045"/>
    <xdr:sp macro="" textlink="">
      <xdr:nvSpPr>
        <xdr:cNvPr id="298" name="n_3aveValue【福祉施設】&#10;有形固定資産減価償却率"/>
        <xdr:cNvSpPr txBox="1"/>
      </xdr:nvSpPr>
      <xdr:spPr>
        <a:xfrm>
          <a:off x="1816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299" name="n_4aveValue【福祉施設】&#10;有形固定資産減価償却率"/>
        <xdr:cNvSpPr txBox="1"/>
      </xdr:nvSpPr>
      <xdr:spPr>
        <a:xfrm>
          <a:off x="927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139716</xdr:rowOff>
    </xdr:from>
    <xdr:ext cx="405111" cy="259045"/>
    <xdr:sp macro="" textlink="">
      <xdr:nvSpPr>
        <xdr:cNvPr id="300" name="n_1mainValue【福祉施設】&#10;有形固定資産減価償却率"/>
        <xdr:cNvSpPr txBox="1"/>
      </xdr:nvSpPr>
      <xdr:spPr>
        <a:xfrm>
          <a:off x="35820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101616</xdr:rowOff>
    </xdr:from>
    <xdr:ext cx="405111" cy="259045"/>
    <xdr:sp macro="" textlink="">
      <xdr:nvSpPr>
        <xdr:cNvPr id="301" name="n_2mainValue【福祉施設】&#10;有形固定資産減価償却率"/>
        <xdr:cNvSpPr txBox="1"/>
      </xdr:nvSpPr>
      <xdr:spPr>
        <a:xfrm>
          <a:off x="27057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97807</xdr:rowOff>
    </xdr:from>
    <xdr:ext cx="405111" cy="259045"/>
    <xdr:sp macro="" textlink="">
      <xdr:nvSpPr>
        <xdr:cNvPr id="302" name="n_3mainValue【福祉施設】&#10;有形固定資産減価償却率"/>
        <xdr:cNvSpPr txBox="1"/>
      </xdr:nvSpPr>
      <xdr:spPr>
        <a:xfrm>
          <a:off x="1816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3" name="直線コネクタ 31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4" name="テキスト ボックス 31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5" name="直線コネクタ 31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6" name="テキスト ボックス 31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7" name="直線コネクタ 31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8" name="テキスト ボックス 31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9" name="直線コネクタ 31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0" name="テキスト ボックス 31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1" name="直線コネクタ 32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2" name="テキスト ボックス 32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3" name="直線コネクタ 32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4" name="テキスト ボックス 32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8" name="直線コネクタ 327"/>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9"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30" name="直線コネクタ 329"/>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31"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2" name="直線コネクタ 331"/>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33"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4" name="フローチャート: 判断 333"/>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5" name="フローチャート: 判断 334"/>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6" name="フローチャート: 判断 335"/>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7" name="フローチャート: 判断 336"/>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8" name="フローチャート: 判断 337"/>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22679</xdr:rowOff>
    </xdr:from>
    <xdr:to>
      <xdr:col>55</xdr:col>
      <xdr:colOff>50800</xdr:colOff>
      <xdr:row>83</xdr:row>
      <xdr:rowOff>124279</xdr:rowOff>
    </xdr:to>
    <xdr:sp macro="" textlink="">
      <xdr:nvSpPr>
        <xdr:cNvPr id="344" name="楕円 343"/>
        <xdr:cNvSpPr/>
      </xdr:nvSpPr>
      <xdr:spPr>
        <a:xfrm>
          <a:off x="104267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45556</xdr:rowOff>
    </xdr:from>
    <xdr:ext cx="469744" cy="259045"/>
    <xdr:sp macro="" textlink="">
      <xdr:nvSpPr>
        <xdr:cNvPr id="345" name="【福祉施設】&#10;一人当たり面積該当値テキスト"/>
        <xdr:cNvSpPr txBox="1"/>
      </xdr:nvSpPr>
      <xdr:spPr>
        <a:xfrm>
          <a:off x="10515600"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22679</xdr:rowOff>
    </xdr:from>
    <xdr:to>
      <xdr:col>50</xdr:col>
      <xdr:colOff>165100</xdr:colOff>
      <xdr:row>83</xdr:row>
      <xdr:rowOff>124279</xdr:rowOff>
    </xdr:to>
    <xdr:sp macro="" textlink="">
      <xdr:nvSpPr>
        <xdr:cNvPr id="346" name="楕円 345"/>
        <xdr:cNvSpPr/>
      </xdr:nvSpPr>
      <xdr:spPr>
        <a:xfrm>
          <a:off x="95885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73479</xdr:rowOff>
    </xdr:from>
    <xdr:to>
      <xdr:col>55</xdr:col>
      <xdr:colOff>0</xdr:colOff>
      <xdr:row>83</xdr:row>
      <xdr:rowOff>73479</xdr:rowOff>
    </xdr:to>
    <xdr:cxnSp macro="">
      <xdr:nvCxnSpPr>
        <xdr:cNvPr id="347" name="直線コネクタ 346"/>
        <xdr:cNvCxnSpPr/>
      </xdr:nvCxnSpPr>
      <xdr:spPr>
        <a:xfrm>
          <a:off x="9639300" y="14303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22679</xdr:rowOff>
    </xdr:from>
    <xdr:to>
      <xdr:col>46</xdr:col>
      <xdr:colOff>38100</xdr:colOff>
      <xdr:row>83</xdr:row>
      <xdr:rowOff>124279</xdr:rowOff>
    </xdr:to>
    <xdr:sp macro="" textlink="">
      <xdr:nvSpPr>
        <xdr:cNvPr id="348" name="楕円 347"/>
        <xdr:cNvSpPr/>
      </xdr:nvSpPr>
      <xdr:spPr>
        <a:xfrm>
          <a:off x="86995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73479</xdr:rowOff>
    </xdr:from>
    <xdr:to>
      <xdr:col>50</xdr:col>
      <xdr:colOff>114300</xdr:colOff>
      <xdr:row>83</xdr:row>
      <xdr:rowOff>73479</xdr:rowOff>
    </xdr:to>
    <xdr:cxnSp macro="">
      <xdr:nvCxnSpPr>
        <xdr:cNvPr id="349" name="直線コネクタ 348"/>
        <xdr:cNvCxnSpPr/>
      </xdr:nvCxnSpPr>
      <xdr:spPr>
        <a:xfrm>
          <a:off x="8750300" y="14303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22679</xdr:rowOff>
    </xdr:from>
    <xdr:to>
      <xdr:col>41</xdr:col>
      <xdr:colOff>101600</xdr:colOff>
      <xdr:row>83</xdr:row>
      <xdr:rowOff>124279</xdr:rowOff>
    </xdr:to>
    <xdr:sp macro="" textlink="">
      <xdr:nvSpPr>
        <xdr:cNvPr id="350" name="楕円 349"/>
        <xdr:cNvSpPr/>
      </xdr:nvSpPr>
      <xdr:spPr>
        <a:xfrm>
          <a:off x="78105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73479</xdr:rowOff>
    </xdr:from>
    <xdr:to>
      <xdr:col>45</xdr:col>
      <xdr:colOff>177800</xdr:colOff>
      <xdr:row>83</xdr:row>
      <xdr:rowOff>73479</xdr:rowOff>
    </xdr:to>
    <xdr:cxnSp macro="">
      <xdr:nvCxnSpPr>
        <xdr:cNvPr id="351" name="直線コネクタ 350"/>
        <xdr:cNvCxnSpPr/>
      </xdr:nvCxnSpPr>
      <xdr:spPr>
        <a:xfrm>
          <a:off x="7861300" y="14303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52"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53"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54" name="n_3aveValue【福祉施設】&#10;一人当たり面積"/>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5"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140806</xdr:rowOff>
    </xdr:from>
    <xdr:ext cx="469744" cy="259045"/>
    <xdr:sp macro="" textlink="">
      <xdr:nvSpPr>
        <xdr:cNvPr id="356" name="n_1mainValue【福祉施設】&#10;一人当たり面積"/>
        <xdr:cNvSpPr txBox="1"/>
      </xdr:nvSpPr>
      <xdr:spPr>
        <a:xfrm>
          <a:off x="93917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140806</xdr:rowOff>
    </xdr:from>
    <xdr:ext cx="469744" cy="259045"/>
    <xdr:sp macro="" textlink="">
      <xdr:nvSpPr>
        <xdr:cNvPr id="357" name="n_2mainValue【福祉施設】&#10;一人当たり面積"/>
        <xdr:cNvSpPr txBox="1"/>
      </xdr:nvSpPr>
      <xdr:spPr>
        <a:xfrm>
          <a:off x="85154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140806</xdr:rowOff>
    </xdr:from>
    <xdr:ext cx="469744" cy="259045"/>
    <xdr:sp macro="" textlink="">
      <xdr:nvSpPr>
        <xdr:cNvPr id="358" name="n_3mainValue【福祉施設】&#10;一人当たり面積"/>
        <xdr:cNvSpPr txBox="1"/>
      </xdr:nvSpPr>
      <xdr:spPr>
        <a:xfrm>
          <a:off x="76264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4" name="直線コネクタ 383"/>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6" name="直線コネクタ 38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7"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8" name="直線コネクタ 387"/>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389" name="【市民会館】&#10;有形固定資産減価償却率平均値テキスト"/>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90" name="フローチャート: 判断 389"/>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91" name="フローチャート: 判断 390"/>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2" name="フローチャート: 判断 391"/>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3" name="フローチャート: 判断 392"/>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4" name="フローチャート: 判断 393"/>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85816</xdr:rowOff>
    </xdr:from>
    <xdr:to>
      <xdr:col>24</xdr:col>
      <xdr:colOff>114300</xdr:colOff>
      <xdr:row>101</xdr:row>
      <xdr:rowOff>15966</xdr:rowOff>
    </xdr:to>
    <xdr:sp macro="" textlink="">
      <xdr:nvSpPr>
        <xdr:cNvPr id="400" name="楕円 399"/>
        <xdr:cNvSpPr/>
      </xdr:nvSpPr>
      <xdr:spPr>
        <a:xfrm>
          <a:off x="4584700" y="172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38843</xdr:rowOff>
    </xdr:from>
    <xdr:ext cx="405111" cy="259045"/>
    <xdr:sp macro="" textlink="">
      <xdr:nvSpPr>
        <xdr:cNvPr id="401" name="【市民会館】&#10;有形固定資産減価償却率該当値テキスト"/>
        <xdr:cNvSpPr txBox="1"/>
      </xdr:nvSpPr>
      <xdr:spPr>
        <a:xfrm>
          <a:off x="4673600" y="17183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138068</xdr:rowOff>
    </xdr:from>
    <xdr:to>
      <xdr:col>20</xdr:col>
      <xdr:colOff>38100</xdr:colOff>
      <xdr:row>104</xdr:row>
      <xdr:rowOff>68218</xdr:rowOff>
    </xdr:to>
    <xdr:sp macro="" textlink="">
      <xdr:nvSpPr>
        <xdr:cNvPr id="402" name="楕円 401"/>
        <xdr:cNvSpPr/>
      </xdr:nvSpPr>
      <xdr:spPr>
        <a:xfrm>
          <a:off x="3746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136616</xdr:rowOff>
    </xdr:from>
    <xdr:to>
      <xdr:col>24</xdr:col>
      <xdr:colOff>63500</xdr:colOff>
      <xdr:row>104</xdr:row>
      <xdr:rowOff>17418</xdr:rowOff>
    </xdr:to>
    <xdr:cxnSp macro="">
      <xdr:nvCxnSpPr>
        <xdr:cNvPr id="403" name="直線コネクタ 402"/>
        <xdr:cNvCxnSpPr/>
      </xdr:nvCxnSpPr>
      <xdr:spPr>
        <a:xfrm flipV="1">
          <a:off x="3797300" y="17281616"/>
          <a:ext cx="838200" cy="56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105411</xdr:rowOff>
    </xdr:from>
    <xdr:to>
      <xdr:col>15</xdr:col>
      <xdr:colOff>101600</xdr:colOff>
      <xdr:row>104</xdr:row>
      <xdr:rowOff>35561</xdr:rowOff>
    </xdr:to>
    <xdr:sp macro="" textlink="">
      <xdr:nvSpPr>
        <xdr:cNvPr id="404" name="楕円 403"/>
        <xdr:cNvSpPr/>
      </xdr:nvSpPr>
      <xdr:spPr>
        <a:xfrm>
          <a:off x="2857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156211</xdr:rowOff>
    </xdr:from>
    <xdr:to>
      <xdr:col>19</xdr:col>
      <xdr:colOff>177800</xdr:colOff>
      <xdr:row>104</xdr:row>
      <xdr:rowOff>17418</xdr:rowOff>
    </xdr:to>
    <xdr:cxnSp macro="">
      <xdr:nvCxnSpPr>
        <xdr:cNvPr id="405" name="直線コネクタ 404"/>
        <xdr:cNvCxnSpPr/>
      </xdr:nvCxnSpPr>
      <xdr:spPr>
        <a:xfrm>
          <a:off x="2908300" y="178155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72752</xdr:rowOff>
    </xdr:from>
    <xdr:to>
      <xdr:col>10</xdr:col>
      <xdr:colOff>165100</xdr:colOff>
      <xdr:row>104</xdr:row>
      <xdr:rowOff>2902</xdr:rowOff>
    </xdr:to>
    <xdr:sp macro="" textlink="">
      <xdr:nvSpPr>
        <xdr:cNvPr id="406" name="楕円 405"/>
        <xdr:cNvSpPr/>
      </xdr:nvSpPr>
      <xdr:spPr>
        <a:xfrm>
          <a:off x="1968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123552</xdr:rowOff>
    </xdr:from>
    <xdr:to>
      <xdr:col>15</xdr:col>
      <xdr:colOff>50800</xdr:colOff>
      <xdr:row>103</xdr:row>
      <xdr:rowOff>156211</xdr:rowOff>
    </xdr:to>
    <xdr:cxnSp macro="">
      <xdr:nvCxnSpPr>
        <xdr:cNvPr id="407" name="直線コネクタ 406"/>
        <xdr:cNvCxnSpPr/>
      </xdr:nvCxnSpPr>
      <xdr:spPr>
        <a:xfrm>
          <a:off x="2019300" y="177829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08" name="n_1aveValue【市民会館】&#10;有形固定資産減価償却率"/>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119759</xdr:rowOff>
    </xdr:from>
    <xdr:ext cx="405111" cy="259045"/>
    <xdr:sp macro="" textlink="">
      <xdr:nvSpPr>
        <xdr:cNvPr id="409" name="n_2aveValue【市民会館】&#10;有形固定資産減価償却率"/>
        <xdr:cNvSpPr txBox="1"/>
      </xdr:nvSpPr>
      <xdr:spPr>
        <a:xfrm>
          <a:off x="2705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88735</xdr:rowOff>
    </xdr:from>
    <xdr:ext cx="405111" cy="259045"/>
    <xdr:sp macro="" textlink="">
      <xdr:nvSpPr>
        <xdr:cNvPr id="410" name="n_3aveValue【市民会館】&#10;有形固定資産減価償却率"/>
        <xdr:cNvSpPr txBox="1"/>
      </xdr:nvSpPr>
      <xdr:spPr>
        <a:xfrm>
          <a:off x="1816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11"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84745</xdr:rowOff>
    </xdr:from>
    <xdr:ext cx="405111" cy="259045"/>
    <xdr:sp macro="" textlink="">
      <xdr:nvSpPr>
        <xdr:cNvPr id="412" name="n_1mainValue【市民会館】&#10;有形固定資産減価償却率"/>
        <xdr:cNvSpPr txBox="1"/>
      </xdr:nvSpPr>
      <xdr:spPr>
        <a:xfrm>
          <a:off x="35820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52088</xdr:rowOff>
    </xdr:from>
    <xdr:ext cx="405111" cy="259045"/>
    <xdr:sp macro="" textlink="">
      <xdr:nvSpPr>
        <xdr:cNvPr id="413" name="n_2mainValue【市民会館】&#10;有形固定資産減価償却率"/>
        <xdr:cNvSpPr txBox="1"/>
      </xdr:nvSpPr>
      <xdr:spPr>
        <a:xfrm>
          <a:off x="2705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19429</xdr:rowOff>
    </xdr:from>
    <xdr:ext cx="405111" cy="259045"/>
    <xdr:sp macro="" textlink="">
      <xdr:nvSpPr>
        <xdr:cNvPr id="414" name="n_3mainValue【市民会館】&#10;有形固定資産減価償却率"/>
        <xdr:cNvSpPr txBox="1"/>
      </xdr:nvSpPr>
      <xdr:spPr>
        <a:xfrm>
          <a:off x="18167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5" name="直線コネクタ 42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6" name="テキスト ボックス 425"/>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7" name="直線コネクタ 4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8" name="テキスト ボックス 42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9" name="直線コネクタ 42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30" name="テキスト ボックス 42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4" name="直線コネクタ 433"/>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5"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6" name="直線コネクタ 435"/>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7"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8" name="直線コネクタ 437"/>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39"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40" name="フローチャート: 判断 439"/>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41" name="フローチャート: 判断 440"/>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2" name="フローチャート: 判断 441"/>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3" name="フローチャート: 判断 442"/>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4" name="フローチャート: 判断 443"/>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122555</xdr:rowOff>
    </xdr:from>
    <xdr:to>
      <xdr:col>55</xdr:col>
      <xdr:colOff>50800</xdr:colOff>
      <xdr:row>106</xdr:row>
      <xdr:rowOff>52705</xdr:rowOff>
    </xdr:to>
    <xdr:sp macro="" textlink="">
      <xdr:nvSpPr>
        <xdr:cNvPr id="450" name="楕円 449"/>
        <xdr:cNvSpPr/>
      </xdr:nvSpPr>
      <xdr:spPr>
        <a:xfrm>
          <a:off x="104267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100982</xdr:rowOff>
    </xdr:from>
    <xdr:ext cx="469744" cy="259045"/>
    <xdr:sp macro="" textlink="">
      <xdr:nvSpPr>
        <xdr:cNvPr id="451" name="【市民会館】&#10;一人当たり面積該当値テキスト"/>
        <xdr:cNvSpPr txBox="1"/>
      </xdr:nvSpPr>
      <xdr:spPr>
        <a:xfrm>
          <a:off x="10515600"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122555</xdr:rowOff>
    </xdr:from>
    <xdr:to>
      <xdr:col>50</xdr:col>
      <xdr:colOff>165100</xdr:colOff>
      <xdr:row>107</xdr:row>
      <xdr:rowOff>52705</xdr:rowOff>
    </xdr:to>
    <xdr:sp macro="" textlink="">
      <xdr:nvSpPr>
        <xdr:cNvPr id="452" name="楕円 451"/>
        <xdr:cNvSpPr/>
      </xdr:nvSpPr>
      <xdr:spPr>
        <a:xfrm>
          <a:off x="9588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1905</xdr:rowOff>
    </xdr:from>
    <xdr:to>
      <xdr:col>55</xdr:col>
      <xdr:colOff>0</xdr:colOff>
      <xdr:row>107</xdr:row>
      <xdr:rowOff>1905</xdr:rowOff>
    </xdr:to>
    <xdr:cxnSp macro="">
      <xdr:nvCxnSpPr>
        <xdr:cNvPr id="453" name="直線コネクタ 452"/>
        <xdr:cNvCxnSpPr/>
      </xdr:nvCxnSpPr>
      <xdr:spPr>
        <a:xfrm flipV="1">
          <a:off x="9639300" y="1817560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122555</xdr:rowOff>
    </xdr:from>
    <xdr:to>
      <xdr:col>46</xdr:col>
      <xdr:colOff>38100</xdr:colOff>
      <xdr:row>107</xdr:row>
      <xdr:rowOff>52705</xdr:rowOff>
    </xdr:to>
    <xdr:sp macro="" textlink="">
      <xdr:nvSpPr>
        <xdr:cNvPr id="454" name="楕円 453"/>
        <xdr:cNvSpPr/>
      </xdr:nvSpPr>
      <xdr:spPr>
        <a:xfrm>
          <a:off x="8699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xdr:rowOff>
    </xdr:from>
    <xdr:to>
      <xdr:col>50</xdr:col>
      <xdr:colOff>114300</xdr:colOff>
      <xdr:row>107</xdr:row>
      <xdr:rowOff>1905</xdr:rowOff>
    </xdr:to>
    <xdr:cxnSp macro="">
      <xdr:nvCxnSpPr>
        <xdr:cNvPr id="455" name="直線コネクタ 454"/>
        <xdr:cNvCxnSpPr/>
      </xdr:nvCxnSpPr>
      <xdr:spPr>
        <a:xfrm>
          <a:off x="8750300" y="1834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122555</xdr:rowOff>
    </xdr:from>
    <xdr:to>
      <xdr:col>41</xdr:col>
      <xdr:colOff>101600</xdr:colOff>
      <xdr:row>107</xdr:row>
      <xdr:rowOff>52705</xdr:rowOff>
    </xdr:to>
    <xdr:sp macro="" textlink="">
      <xdr:nvSpPr>
        <xdr:cNvPr id="456" name="楕円 455"/>
        <xdr:cNvSpPr/>
      </xdr:nvSpPr>
      <xdr:spPr>
        <a:xfrm>
          <a:off x="7810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xdr:rowOff>
    </xdr:from>
    <xdr:to>
      <xdr:col>45</xdr:col>
      <xdr:colOff>177800</xdr:colOff>
      <xdr:row>107</xdr:row>
      <xdr:rowOff>1905</xdr:rowOff>
    </xdr:to>
    <xdr:cxnSp macro="">
      <xdr:nvCxnSpPr>
        <xdr:cNvPr id="457" name="直線コネクタ 456"/>
        <xdr:cNvCxnSpPr/>
      </xdr:nvCxnSpPr>
      <xdr:spPr>
        <a:xfrm>
          <a:off x="7861300" y="1834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58"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59"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60"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61"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43832</xdr:rowOff>
    </xdr:from>
    <xdr:ext cx="469744" cy="259045"/>
    <xdr:sp macro="" textlink="">
      <xdr:nvSpPr>
        <xdr:cNvPr id="462" name="n_1mainValue【市民会館】&#10;一人当たり面積"/>
        <xdr:cNvSpPr txBox="1"/>
      </xdr:nvSpPr>
      <xdr:spPr>
        <a:xfrm>
          <a:off x="93917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43832</xdr:rowOff>
    </xdr:from>
    <xdr:ext cx="469744" cy="259045"/>
    <xdr:sp macro="" textlink="">
      <xdr:nvSpPr>
        <xdr:cNvPr id="463" name="n_2mainValue【市民会館】&#10;一人当たり面積"/>
        <xdr:cNvSpPr txBox="1"/>
      </xdr:nvSpPr>
      <xdr:spPr>
        <a:xfrm>
          <a:off x="8515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43832</xdr:rowOff>
    </xdr:from>
    <xdr:ext cx="469744" cy="259045"/>
    <xdr:sp macro="" textlink="">
      <xdr:nvSpPr>
        <xdr:cNvPr id="464" name="n_3mainValue【市民会館】&#10;一人当たり面積"/>
        <xdr:cNvSpPr txBox="1"/>
      </xdr:nvSpPr>
      <xdr:spPr>
        <a:xfrm>
          <a:off x="7626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90" name="直線コネクタ 489"/>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91"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2" name="直線コネクタ 491"/>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3"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4" name="直線コネクタ 493"/>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95" name="【一般廃棄物処理施設】&#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6" name="フローチャート: 判断 495"/>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7" name="フローチャート: 判断 496"/>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8" name="フローチャート: 判断 497"/>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9" name="フローチャート: 判断 498"/>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00" name="フローチャート: 判断 499"/>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506" name="楕円 505"/>
        <xdr:cNvSpPr/>
      </xdr:nvSpPr>
      <xdr:spPr>
        <a:xfrm>
          <a:off x="162687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149514</xdr:rowOff>
    </xdr:from>
    <xdr:ext cx="405111" cy="259045"/>
    <xdr:sp macro="" textlink="">
      <xdr:nvSpPr>
        <xdr:cNvPr id="507" name="【一般廃棄物処理施設】&#10;有形固定資産減価償却率該当値テキスト"/>
        <xdr:cNvSpPr txBox="1"/>
      </xdr:nvSpPr>
      <xdr:spPr>
        <a:xfrm>
          <a:off x="16357600" y="615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90714</xdr:rowOff>
    </xdr:from>
    <xdr:to>
      <xdr:col>81</xdr:col>
      <xdr:colOff>101600</xdr:colOff>
      <xdr:row>37</xdr:row>
      <xdr:rowOff>20864</xdr:rowOff>
    </xdr:to>
    <xdr:sp macro="" textlink="">
      <xdr:nvSpPr>
        <xdr:cNvPr id="508" name="楕円 507"/>
        <xdr:cNvSpPr/>
      </xdr:nvSpPr>
      <xdr:spPr>
        <a:xfrm>
          <a:off x="15430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141514</xdr:rowOff>
    </xdr:from>
    <xdr:to>
      <xdr:col>85</xdr:col>
      <xdr:colOff>127000</xdr:colOff>
      <xdr:row>37</xdr:row>
      <xdr:rowOff>5987</xdr:rowOff>
    </xdr:to>
    <xdr:cxnSp macro="">
      <xdr:nvCxnSpPr>
        <xdr:cNvPr id="509" name="直線コネクタ 508"/>
        <xdr:cNvCxnSpPr/>
      </xdr:nvCxnSpPr>
      <xdr:spPr>
        <a:xfrm>
          <a:off x="15481300" y="63137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51526</xdr:rowOff>
    </xdr:from>
    <xdr:to>
      <xdr:col>76</xdr:col>
      <xdr:colOff>165100</xdr:colOff>
      <xdr:row>36</xdr:row>
      <xdr:rowOff>153126</xdr:rowOff>
    </xdr:to>
    <xdr:sp macro="" textlink="">
      <xdr:nvSpPr>
        <xdr:cNvPr id="510" name="楕円 509"/>
        <xdr:cNvSpPr/>
      </xdr:nvSpPr>
      <xdr:spPr>
        <a:xfrm>
          <a:off x="14541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102326</xdr:rowOff>
    </xdr:from>
    <xdr:to>
      <xdr:col>81</xdr:col>
      <xdr:colOff>50800</xdr:colOff>
      <xdr:row>36</xdr:row>
      <xdr:rowOff>141514</xdr:rowOff>
    </xdr:to>
    <xdr:cxnSp macro="">
      <xdr:nvCxnSpPr>
        <xdr:cNvPr id="511" name="直線コネクタ 510"/>
        <xdr:cNvCxnSpPr/>
      </xdr:nvCxnSpPr>
      <xdr:spPr>
        <a:xfrm>
          <a:off x="14592300" y="62745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907</xdr:rowOff>
    </xdr:from>
    <xdr:to>
      <xdr:col>72</xdr:col>
      <xdr:colOff>38100</xdr:colOff>
      <xdr:row>36</xdr:row>
      <xdr:rowOff>102507</xdr:rowOff>
    </xdr:to>
    <xdr:sp macro="" textlink="">
      <xdr:nvSpPr>
        <xdr:cNvPr id="512" name="楕円 511"/>
        <xdr:cNvSpPr/>
      </xdr:nvSpPr>
      <xdr:spPr>
        <a:xfrm>
          <a:off x="13652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51707</xdr:rowOff>
    </xdr:from>
    <xdr:to>
      <xdr:col>76</xdr:col>
      <xdr:colOff>114300</xdr:colOff>
      <xdr:row>36</xdr:row>
      <xdr:rowOff>102326</xdr:rowOff>
    </xdr:to>
    <xdr:cxnSp macro="">
      <xdr:nvCxnSpPr>
        <xdr:cNvPr id="513" name="直線コネクタ 512"/>
        <xdr:cNvCxnSpPr/>
      </xdr:nvCxnSpPr>
      <xdr:spPr>
        <a:xfrm>
          <a:off x="13703300" y="622390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14" name="n_1aveValue【一般廃棄物処理施設】&#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15" name="n_2aveValue【一般廃棄物処理施設】&#10;有形固定資産減価償却率"/>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16" name="n_3aveValue【一般廃棄物処理施設】&#10;有形固定資産減価償却率"/>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7"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37391</xdr:rowOff>
    </xdr:from>
    <xdr:ext cx="405111" cy="259045"/>
    <xdr:sp macro="" textlink="">
      <xdr:nvSpPr>
        <xdr:cNvPr id="518" name="n_1mainValue【一般廃棄物処理施設】&#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169653</xdr:rowOff>
    </xdr:from>
    <xdr:ext cx="405111" cy="259045"/>
    <xdr:sp macro="" textlink="">
      <xdr:nvSpPr>
        <xdr:cNvPr id="519" name="n_2mainValue【一般廃棄物処理施設】&#10;有形固定資産減価償却率"/>
        <xdr:cNvSpPr txBox="1"/>
      </xdr:nvSpPr>
      <xdr:spPr>
        <a:xfrm>
          <a:off x="14389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119034</xdr:rowOff>
    </xdr:from>
    <xdr:ext cx="405111" cy="259045"/>
    <xdr:sp macro="" textlink="">
      <xdr:nvSpPr>
        <xdr:cNvPr id="520" name="n_3mainValue【一般廃棄物処理施設】&#10;有形固定資産減価償却率"/>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6" name="テキスト ボックス 5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8" name="テキスト ボックス 53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4" name="直線コネクタ 543"/>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5"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6" name="直線コネクタ 545"/>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7"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8" name="直線コネクタ 547"/>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49" name="【一般廃棄物処理施設】&#10;一人当たり有形固定資産（償却資産）額平均値テキスト"/>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50" name="フローチャート: 判断 549"/>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51" name="フローチャート: 判断 550"/>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2" name="フローチャート: 判断 551"/>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3" name="フローチャート: 判断 552"/>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4" name="フローチャート: 判断 553"/>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141743</xdr:rowOff>
    </xdr:from>
    <xdr:to>
      <xdr:col>116</xdr:col>
      <xdr:colOff>114300</xdr:colOff>
      <xdr:row>41</xdr:row>
      <xdr:rowOff>71893</xdr:rowOff>
    </xdr:to>
    <xdr:sp macro="" textlink="">
      <xdr:nvSpPr>
        <xdr:cNvPr id="560" name="楕円 559"/>
        <xdr:cNvSpPr/>
      </xdr:nvSpPr>
      <xdr:spPr>
        <a:xfrm>
          <a:off x="22110700" y="69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120170</xdr:rowOff>
    </xdr:from>
    <xdr:ext cx="534377" cy="259045"/>
    <xdr:sp macro="" textlink="">
      <xdr:nvSpPr>
        <xdr:cNvPr id="561" name="【一般廃棄物処理施設】&#10;一人当たり有形固定資産（償却資産）額該当値テキスト"/>
        <xdr:cNvSpPr txBox="1"/>
      </xdr:nvSpPr>
      <xdr:spPr>
        <a:xfrm>
          <a:off x="22199600" y="697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145423</xdr:rowOff>
    </xdr:from>
    <xdr:to>
      <xdr:col>112</xdr:col>
      <xdr:colOff>38100</xdr:colOff>
      <xdr:row>41</xdr:row>
      <xdr:rowOff>75573</xdr:rowOff>
    </xdr:to>
    <xdr:sp macro="" textlink="">
      <xdr:nvSpPr>
        <xdr:cNvPr id="562" name="楕円 561"/>
        <xdr:cNvSpPr/>
      </xdr:nvSpPr>
      <xdr:spPr>
        <a:xfrm>
          <a:off x="21272500" y="700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21093</xdr:rowOff>
    </xdr:from>
    <xdr:to>
      <xdr:col>116</xdr:col>
      <xdr:colOff>63500</xdr:colOff>
      <xdr:row>41</xdr:row>
      <xdr:rowOff>24773</xdr:rowOff>
    </xdr:to>
    <xdr:cxnSp macro="">
      <xdr:nvCxnSpPr>
        <xdr:cNvPr id="563" name="直線コネクタ 562"/>
        <xdr:cNvCxnSpPr/>
      </xdr:nvCxnSpPr>
      <xdr:spPr>
        <a:xfrm flipV="1">
          <a:off x="21323300" y="7050543"/>
          <a:ext cx="8382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149682</xdr:rowOff>
    </xdr:from>
    <xdr:to>
      <xdr:col>107</xdr:col>
      <xdr:colOff>101600</xdr:colOff>
      <xdr:row>41</xdr:row>
      <xdr:rowOff>79832</xdr:rowOff>
    </xdr:to>
    <xdr:sp macro="" textlink="">
      <xdr:nvSpPr>
        <xdr:cNvPr id="564" name="楕円 563"/>
        <xdr:cNvSpPr/>
      </xdr:nvSpPr>
      <xdr:spPr>
        <a:xfrm>
          <a:off x="20383500" y="70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24773</xdr:rowOff>
    </xdr:from>
    <xdr:to>
      <xdr:col>111</xdr:col>
      <xdr:colOff>177800</xdr:colOff>
      <xdr:row>41</xdr:row>
      <xdr:rowOff>29032</xdr:rowOff>
    </xdr:to>
    <xdr:cxnSp macro="">
      <xdr:nvCxnSpPr>
        <xdr:cNvPr id="565" name="直線コネクタ 564"/>
        <xdr:cNvCxnSpPr/>
      </xdr:nvCxnSpPr>
      <xdr:spPr>
        <a:xfrm flipV="1">
          <a:off x="20434300" y="7054223"/>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146619</xdr:rowOff>
    </xdr:from>
    <xdr:to>
      <xdr:col>102</xdr:col>
      <xdr:colOff>165100</xdr:colOff>
      <xdr:row>41</xdr:row>
      <xdr:rowOff>76769</xdr:rowOff>
    </xdr:to>
    <xdr:sp macro="" textlink="">
      <xdr:nvSpPr>
        <xdr:cNvPr id="566" name="楕円 565"/>
        <xdr:cNvSpPr/>
      </xdr:nvSpPr>
      <xdr:spPr>
        <a:xfrm>
          <a:off x="19494500" y="700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25969</xdr:rowOff>
    </xdr:from>
    <xdr:to>
      <xdr:col>107</xdr:col>
      <xdr:colOff>50800</xdr:colOff>
      <xdr:row>41</xdr:row>
      <xdr:rowOff>29032</xdr:rowOff>
    </xdr:to>
    <xdr:cxnSp macro="">
      <xdr:nvCxnSpPr>
        <xdr:cNvPr id="567" name="直線コネクタ 566"/>
        <xdr:cNvCxnSpPr/>
      </xdr:nvCxnSpPr>
      <xdr:spPr>
        <a:xfrm>
          <a:off x="19545300" y="7055419"/>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68" name="n_1aveValue【一般廃棄物処理施設】&#10;一人当たり有形固定資産（償却資産）額"/>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69" name="n_2aveValue【一般廃棄物処理施設】&#10;一人当たり有形固定資産（償却資産）額"/>
        <xdr:cNvSpPr txBox="1"/>
      </xdr:nvSpPr>
      <xdr:spPr>
        <a:xfrm>
          <a:off x="20167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70" name="n_3aveValue【一般廃棄物処理施設】&#10;一人当たり有形固定資産（償却資産）額"/>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71"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66700</xdr:rowOff>
    </xdr:from>
    <xdr:ext cx="534377" cy="259045"/>
    <xdr:sp macro="" textlink="">
      <xdr:nvSpPr>
        <xdr:cNvPr id="572" name="n_1mainValue【一般廃棄物処理施設】&#10;一人当たり有形固定資産（償却資産）額"/>
        <xdr:cNvSpPr txBox="1"/>
      </xdr:nvSpPr>
      <xdr:spPr>
        <a:xfrm>
          <a:off x="21043411" y="709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70959</xdr:rowOff>
    </xdr:from>
    <xdr:ext cx="534377" cy="259045"/>
    <xdr:sp macro="" textlink="">
      <xdr:nvSpPr>
        <xdr:cNvPr id="573" name="n_2mainValue【一般廃棄物処理施設】&#10;一人当たり有形固定資産（償却資産）額"/>
        <xdr:cNvSpPr txBox="1"/>
      </xdr:nvSpPr>
      <xdr:spPr>
        <a:xfrm>
          <a:off x="20167111" y="710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67896</xdr:rowOff>
    </xdr:from>
    <xdr:ext cx="534377" cy="259045"/>
    <xdr:sp macro="" textlink="">
      <xdr:nvSpPr>
        <xdr:cNvPr id="574" name="n_3mainValue【一般廃棄物処理施設】&#10;一人当たり有形固定資産（償却資産）額"/>
        <xdr:cNvSpPr txBox="1"/>
      </xdr:nvSpPr>
      <xdr:spPr>
        <a:xfrm>
          <a:off x="19278111" y="70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6" name="直線コネクタ 58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7" name="テキスト ボックス 58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8" name="直線コネクタ 58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9" name="テキスト ボックス 58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0" name="直線コネクタ 58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1" name="テキスト ボックス 59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2" name="直線コネクタ 59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3" name="テキスト ボックス 59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4" name="直線コネクタ 5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5" name="テキスト ボックス 59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7" name="直線コネクタ 596"/>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8"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9" name="直線コネクタ 598"/>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00"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01" name="直線コネクタ 600"/>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02" name="【保健センター・保健所】&#10;有形固定資産減価償却率平均値テキスト"/>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3" name="フローチャート: 判断 602"/>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4" name="フローチャート: 判断 603"/>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05" name="フローチャート: 判断 604"/>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06" name="フローチャート: 判断 605"/>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07" name="フローチャート: 判断 606"/>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613" name="楕円 612"/>
        <xdr:cNvSpPr/>
      </xdr:nvSpPr>
      <xdr:spPr>
        <a:xfrm>
          <a:off x="162687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32783</xdr:rowOff>
    </xdr:from>
    <xdr:ext cx="405111" cy="259045"/>
    <xdr:sp macro="" textlink="">
      <xdr:nvSpPr>
        <xdr:cNvPr id="614" name="【保健センター・保健所】&#10;有形固定資産減価償却率該当値テキスト"/>
        <xdr:cNvSpPr txBox="1"/>
      </xdr:nvSpPr>
      <xdr:spPr>
        <a:xfrm>
          <a:off x="16357600" y="1031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xdr:rowOff>
    </xdr:from>
    <xdr:to>
      <xdr:col>81</xdr:col>
      <xdr:colOff>101600</xdr:colOff>
      <xdr:row>60</xdr:row>
      <xdr:rowOff>103378</xdr:rowOff>
    </xdr:to>
    <xdr:sp macro="" textlink="">
      <xdr:nvSpPr>
        <xdr:cNvPr id="615" name="楕円 614"/>
        <xdr:cNvSpPr/>
      </xdr:nvSpPr>
      <xdr:spPr>
        <a:xfrm>
          <a:off x="15430500" y="102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52578</xdr:rowOff>
    </xdr:from>
    <xdr:to>
      <xdr:col>85</xdr:col>
      <xdr:colOff>127000</xdr:colOff>
      <xdr:row>60</xdr:row>
      <xdr:rowOff>105156</xdr:rowOff>
    </xdr:to>
    <xdr:cxnSp macro="">
      <xdr:nvCxnSpPr>
        <xdr:cNvPr id="616" name="直線コネクタ 615"/>
        <xdr:cNvCxnSpPr/>
      </xdr:nvCxnSpPr>
      <xdr:spPr>
        <a:xfrm>
          <a:off x="15481300" y="1033957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17" name="楕円 616"/>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52578</xdr:rowOff>
    </xdr:to>
    <xdr:cxnSp macro="">
      <xdr:nvCxnSpPr>
        <xdr:cNvPr id="618" name="直線コネクタ 617"/>
        <xdr:cNvCxnSpPr/>
      </xdr:nvCxnSpPr>
      <xdr:spPr>
        <a:xfrm>
          <a:off x="14592300" y="1028700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65786</xdr:rowOff>
    </xdr:from>
    <xdr:to>
      <xdr:col>72</xdr:col>
      <xdr:colOff>38100</xdr:colOff>
      <xdr:row>59</xdr:row>
      <xdr:rowOff>167386</xdr:rowOff>
    </xdr:to>
    <xdr:sp macro="" textlink="">
      <xdr:nvSpPr>
        <xdr:cNvPr id="619" name="楕円 618"/>
        <xdr:cNvSpPr/>
      </xdr:nvSpPr>
      <xdr:spPr>
        <a:xfrm>
          <a:off x="13652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116586</xdr:rowOff>
    </xdr:from>
    <xdr:to>
      <xdr:col>76</xdr:col>
      <xdr:colOff>114300</xdr:colOff>
      <xdr:row>60</xdr:row>
      <xdr:rowOff>0</xdr:rowOff>
    </xdr:to>
    <xdr:cxnSp macro="">
      <xdr:nvCxnSpPr>
        <xdr:cNvPr id="620" name="直線コネクタ 619"/>
        <xdr:cNvCxnSpPr/>
      </xdr:nvCxnSpPr>
      <xdr:spPr>
        <a:xfrm>
          <a:off x="13703300" y="102321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21" name="n_1aveValue【保健センター・保健所】&#10;有形固定資産減価償却率"/>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22"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23" name="n_3aveValue【保健センター・保健所】&#10;有形固定資産減価償却率"/>
        <xdr:cNvSpPr txBox="1"/>
      </xdr:nvSpPr>
      <xdr:spPr>
        <a:xfrm>
          <a:off x="13500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24"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94505</xdr:rowOff>
    </xdr:from>
    <xdr:ext cx="405111" cy="259045"/>
    <xdr:sp macro="" textlink="">
      <xdr:nvSpPr>
        <xdr:cNvPr id="625" name="n_1mainValue【保健センター・保健所】&#10;有形固定資産減価償却率"/>
        <xdr:cNvSpPr txBox="1"/>
      </xdr:nvSpPr>
      <xdr:spPr>
        <a:xfrm>
          <a:off x="15266044" y="1038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626" name="n_2mainValue【保健センター・保健所】&#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158513</xdr:rowOff>
    </xdr:from>
    <xdr:ext cx="405111" cy="259045"/>
    <xdr:sp macro="" textlink="">
      <xdr:nvSpPr>
        <xdr:cNvPr id="627" name="n_3mainValue【保健センター・保健所】&#10;有形固定資産減価償却率"/>
        <xdr:cNvSpPr txBox="1"/>
      </xdr:nvSpPr>
      <xdr:spPr>
        <a:xfrm>
          <a:off x="135007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51" name="直線コネクタ 650"/>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2"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3" name="直線コネクタ 652"/>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4"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5" name="直線コネクタ 65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56"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7" name="フローチャート: 判断 656"/>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8" name="フローチャート: 判断 657"/>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9" name="フローチャート: 判断 658"/>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60" name="フローチャート: 判断 659"/>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61" name="フローチャート: 判断 660"/>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25400</xdr:rowOff>
    </xdr:from>
    <xdr:to>
      <xdr:col>116</xdr:col>
      <xdr:colOff>114300</xdr:colOff>
      <xdr:row>63</xdr:row>
      <xdr:rowOff>127000</xdr:rowOff>
    </xdr:to>
    <xdr:sp macro="" textlink="">
      <xdr:nvSpPr>
        <xdr:cNvPr id="667" name="楕円 666"/>
        <xdr:cNvSpPr/>
      </xdr:nvSpPr>
      <xdr:spPr>
        <a:xfrm>
          <a:off x="22110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3827</xdr:rowOff>
    </xdr:from>
    <xdr:ext cx="469744" cy="259045"/>
    <xdr:sp macro="" textlink="">
      <xdr:nvSpPr>
        <xdr:cNvPr id="668" name="【保健センター・保健所】&#10;一人当たり面積該当値テキスト"/>
        <xdr:cNvSpPr txBox="1"/>
      </xdr:nvSpPr>
      <xdr:spPr>
        <a:xfrm>
          <a:off x="221996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25400</xdr:rowOff>
    </xdr:from>
    <xdr:to>
      <xdr:col>112</xdr:col>
      <xdr:colOff>38100</xdr:colOff>
      <xdr:row>63</xdr:row>
      <xdr:rowOff>127000</xdr:rowOff>
    </xdr:to>
    <xdr:sp macro="" textlink="">
      <xdr:nvSpPr>
        <xdr:cNvPr id="669" name="楕円 668"/>
        <xdr:cNvSpPr/>
      </xdr:nvSpPr>
      <xdr:spPr>
        <a:xfrm>
          <a:off x="21272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76200</xdr:rowOff>
    </xdr:from>
    <xdr:to>
      <xdr:col>116</xdr:col>
      <xdr:colOff>63500</xdr:colOff>
      <xdr:row>63</xdr:row>
      <xdr:rowOff>76200</xdr:rowOff>
    </xdr:to>
    <xdr:cxnSp macro="">
      <xdr:nvCxnSpPr>
        <xdr:cNvPr id="670" name="直線コネクタ 669"/>
        <xdr:cNvCxnSpPr/>
      </xdr:nvCxnSpPr>
      <xdr:spPr>
        <a:xfrm>
          <a:off x="21323300" y="1087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25400</xdr:rowOff>
    </xdr:from>
    <xdr:to>
      <xdr:col>107</xdr:col>
      <xdr:colOff>101600</xdr:colOff>
      <xdr:row>63</xdr:row>
      <xdr:rowOff>127000</xdr:rowOff>
    </xdr:to>
    <xdr:sp macro="" textlink="">
      <xdr:nvSpPr>
        <xdr:cNvPr id="671" name="楕円 670"/>
        <xdr:cNvSpPr/>
      </xdr:nvSpPr>
      <xdr:spPr>
        <a:xfrm>
          <a:off x="20383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76200</xdr:rowOff>
    </xdr:from>
    <xdr:to>
      <xdr:col>111</xdr:col>
      <xdr:colOff>177800</xdr:colOff>
      <xdr:row>63</xdr:row>
      <xdr:rowOff>76200</xdr:rowOff>
    </xdr:to>
    <xdr:cxnSp macro="">
      <xdr:nvCxnSpPr>
        <xdr:cNvPr id="672" name="直線コネクタ 671"/>
        <xdr:cNvCxnSpPr/>
      </xdr:nvCxnSpPr>
      <xdr:spPr>
        <a:xfrm>
          <a:off x="20434300" y="1087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25400</xdr:rowOff>
    </xdr:from>
    <xdr:to>
      <xdr:col>102</xdr:col>
      <xdr:colOff>165100</xdr:colOff>
      <xdr:row>63</xdr:row>
      <xdr:rowOff>127000</xdr:rowOff>
    </xdr:to>
    <xdr:sp macro="" textlink="">
      <xdr:nvSpPr>
        <xdr:cNvPr id="673" name="楕円 672"/>
        <xdr:cNvSpPr/>
      </xdr:nvSpPr>
      <xdr:spPr>
        <a:xfrm>
          <a:off x="19494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76200</xdr:rowOff>
    </xdr:from>
    <xdr:to>
      <xdr:col>107</xdr:col>
      <xdr:colOff>50800</xdr:colOff>
      <xdr:row>63</xdr:row>
      <xdr:rowOff>76200</xdr:rowOff>
    </xdr:to>
    <xdr:cxnSp macro="">
      <xdr:nvCxnSpPr>
        <xdr:cNvPr id="674" name="直線コネクタ 673"/>
        <xdr:cNvCxnSpPr/>
      </xdr:nvCxnSpPr>
      <xdr:spPr>
        <a:xfrm>
          <a:off x="19545300" y="1087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75"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76"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77" name="n_3ave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78"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118127</xdr:rowOff>
    </xdr:from>
    <xdr:ext cx="469744" cy="259045"/>
    <xdr:sp macro="" textlink="">
      <xdr:nvSpPr>
        <xdr:cNvPr id="679" name="n_1mainValue【保健センター・保健所】&#10;一人当たり面積"/>
        <xdr:cNvSpPr txBox="1"/>
      </xdr:nvSpPr>
      <xdr:spPr>
        <a:xfrm>
          <a:off x="210757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118127</xdr:rowOff>
    </xdr:from>
    <xdr:ext cx="469744" cy="259045"/>
    <xdr:sp macro="" textlink="">
      <xdr:nvSpPr>
        <xdr:cNvPr id="680" name="n_2mainValue【保健センター・保健所】&#10;一人当たり面積"/>
        <xdr:cNvSpPr txBox="1"/>
      </xdr:nvSpPr>
      <xdr:spPr>
        <a:xfrm>
          <a:off x="20199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118127</xdr:rowOff>
    </xdr:from>
    <xdr:ext cx="469744" cy="259045"/>
    <xdr:sp macro="" textlink="">
      <xdr:nvSpPr>
        <xdr:cNvPr id="681" name="n_3mainValue【保健センター・保健所】&#10;一人当たり面積"/>
        <xdr:cNvSpPr txBox="1"/>
      </xdr:nvSpPr>
      <xdr:spPr>
        <a:xfrm>
          <a:off x="19310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3" name="直線コネクタ 69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4" name="テキスト ボックス 69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5" name="直線コネクタ 69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6" name="テキスト ボックス 69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7" name="直線コネクタ 69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8" name="テキスト ボックス 69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9" name="直線コネクタ 69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0" name="テキスト ボックス 69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1" name="直線コネクタ 70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2" name="テキスト ボックス 70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4" name="テキスト ボックス 70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6" name="直線コネクタ 705"/>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7"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8" name="直線コネクタ 707"/>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9"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10" name="直線コネクタ 709"/>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11"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2" name="フローチャート: 判断 711"/>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3" name="フローチャート: 判断 712"/>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14" name="フローチャート: 判断 713"/>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15" name="フローチャート: 判断 714"/>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16" name="フローチャート: 判断 715"/>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57786</xdr:rowOff>
    </xdr:from>
    <xdr:to>
      <xdr:col>85</xdr:col>
      <xdr:colOff>177800</xdr:colOff>
      <xdr:row>79</xdr:row>
      <xdr:rowOff>159386</xdr:rowOff>
    </xdr:to>
    <xdr:sp macro="" textlink="">
      <xdr:nvSpPr>
        <xdr:cNvPr id="722" name="楕円 721"/>
        <xdr:cNvSpPr/>
      </xdr:nvSpPr>
      <xdr:spPr>
        <a:xfrm>
          <a:off x="162687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80663</xdr:rowOff>
    </xdr:from>
    <xdr:ext cx="405111" cy="259045"/>
    <xdr:sp macro="" textlink="">
      <xdr:nvSpPr>
        <xdr:cNvPr id="723" name="【消防施設】&#10;有形固定資産減価償却率該当値テキスト"/>
        <xdr:cNvSpPr txBox="1"/>
      </xdr:nvSpPr>
      <xdr:spPr>
        <a:xfrm>
          <a:off x="16357600"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xdr:rowOff>
    </xdr:from>
    <xdr:to>
      <xdr:col>81</xdr:col>
      <xdr:colOff>101600</xdr:colOff>
      <xdr:row>79</xdr:row>
      <xdr:rowOff>117475</xdr:rowOff>
    </xdr:to>
    <xdr:sp macro="" textlink="">
      <xdr:nvSpPr>
        <xdr:cNvPr id="724" name="楕円 723"/>
        <xdr:cNvSpPr/>
      </xdr:nvSpPr>
      <xdr:spPr>
        <a:xfrm>
          <a:off x="15430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66675</xdr:rowOff>
    </xdr:from>
    <xdr:to>
      <xdr:col>85</xdr:col>
      <xdr:colOff>127000</xdr:colOff>
      <xdr:row>79</xdr:row>
      <xdr:rowOff>108586</xdr:rowOff>
    </xdr:to>
    <xdr:cxnSp macro="">
      <xdr:nvCxnSpPr>
        <xdr:cNvPr id="725" name="直線コネクタ 724"/>
        <xdr:cNvCxnSpPr/>
      </xdr:nvCxnSpPr>
      <xdr:spPr>
        <a:xfrm>
          <a:off x="15481300" y="136112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145414</xdr:rowOff>
    </xdr:from>
    <xdr:to>
      <xdr:col>76</xdr:col>
      <xdr:colOff>165100</xdr:colOff>
      <xdr:row>79</xdr:row>
      <xdr:rowOff>75564</xdr:rowOff>
    </xdr:to>
    <xdr:sp macro="" textlink="">
      <xdr:nvSpPr>
        <xdr:cNvPr id="726" name="楕円 725"/>
        <xdr:cNvSpPr/>
      </xdr:nvSpPr>
      <xdr:spPr>
        <a:xfrm>
          <a:off x="14541500" y="135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24764</xdr:rowOff>
    </xdr:from>
    <xdr:to>
      <xdr:col>81</xdr:col>
      <xdr:colOff>50800</xdr:colOff>
      <xdr:row>79</xdr:row>
      <xdr:rowOff>66675</xdr:rowOff>
    </xdr:to>
    <xdr:cxnSp macro="">
      <xdr:nvCxnSpPr>
        <xdr:cNvPr id="727" name="直線コネクタ 726"/>
        <xdr:cNvCxnSpPr/>
      </xdr:nvCxnSpPr>
      <xdr:spPr>
        <a:xfrm>
          <a:off x="14592300" y="135693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40639</xdr:rowOff>
    </xdr:from>
    <xdr:to>
      <xdr:col>72</xdr:col>
      <xdr:colOff>38100</xdr:colOff>
      <xdr:row>80</xdr:row>
      <xdr:rowOff>142239</xdr:rowOff>
    </xdr:to>
    <xdr:sp macro="" textlink="">
      <xdr:nvSpPr>
        <xdr:cNvPr id="728" name="楕円 727"/>
        <xdr:cNvSpPr/>
      </xdr:nvSpPr>
      <xdr:spPr>
        <a:xfrm>
          <a:off x="13652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24764</xdr:rowOff>
    </xdr:from>
    <xdr:to>
      <xdr:col>76</xdr:col>
      <xdr:colOff>114300</xdr:colOff>
      <xdr:row>80</xdr:row>
      <xdr:rowOff>91439</xdr:rowOff>
    </xdr:to>
    <xdr:cxnSp macro="">
      <xdr:nvCxnSpPr>
        <xdr:cNvPr id="729" name="直線コネクタ 728"/>
        <xdr:cNvCxnSpPr/>
      </xdr:nvCxnSpPr>
      <xdr:spPr>
        <a:xfrm flipV="1">
          <a:off x="13703300" y="13569314"/>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30"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31" name="n_2aveValue【消防施設】&#10;有形固定資産減価償却率"/>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32" name="n_3aveValue【消防施設】&#10;有形固定資産減価償却率"/>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33"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134002</xdr:rowOff>
    </xdr:from>
    <xdr:ext cx="405111" cy="259045"/>
    <xdr:sp macro="" textlink="">
      <xdr:nvSpPr>
        <xdr:cNvPr id="734" name="n_1mainValue【消防施設】&#10;有形固定資産減価償却率"/>
        <xdr:cNvSpPr txBox="1"/>
      </xdr:nvSpPr>
      <xdr:spPr>
        <a:xfrm>
          <a:off x="152660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92091</xdr:rowOff>
    </xdr:from>
    <xdr:ext cx="405111" cy="259045"/>
    <xdr:sp macro="" textlink="">
      <xdr:nvSpPr>
        <xdr:cNvPr id="735" name="n_2mainValue【消防施設】&#10;有形固定資産減価償却率"/>
        <xdr:cNvSpPr txBox="1"/>
      </xdr:nvSpPr>
      <xdr:spPr>
        <a:xfrm>
          <a:off x="14389744" y="1329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158766</xdr:rowOff>
    </xdr:from>
    <xdr:ext cx="405111" cy="259045"/>
    <xdr:sp macro="" textlink="">
      <xdr:nvSpPr>
        <xdr:cNvPr id="736" name="n_3mainValue【消防施設】&#10;有形固定資産減価償却率"/>
        <xdr:cNvSpPr txBox="1"/>
      </xdr:nvSpPr>
      <xdr:spPr>
        <a:xfrm>
          <a:off x="13500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7" name="直線コネクタ 7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8" name="テキスト ボックス 7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9" name="直線コネクタ 7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0" name="テキスト ボックス 7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1" name="直線コネクタ 7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2" name="テキスト ボックス 7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3" name="直線コネクタ 7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4" name="テキスト ボックス 7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5" name="直線コネクタ 7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6" name="テキスト ボックス 7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7" name="直線コネクタ 7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8" name="テキスト ボックス 7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60" name="直線コネクタ 759"/>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61"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2" name="直線コネクタ 761"/>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63"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4" name="直線コネクタ 763"/>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65" name="【消防施設】&#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6" name="フローチャート: 判断 765"/>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7" name="フローチャート: 判断 766"/>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68" name="フローチャート: 判断 767"/>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69" name="フローチャート: 判断 768"/>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70" name="フローチャート: 判断 769"/>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1" name="テキスト ボックス 7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2" name="テキスト ボックス 7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3" name="テキスト ボックス 7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4" name="テキスト ボックス 7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5" name="テキスト ボックス 7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776" name="楕円 775"/>
        <xdr:cNvSpPr/>
      </xdr:nvSpPr>
      <xdr:spPr>
        <a:xfrm>
          <a:off x="221107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168927</xdr:rowOff>
    </xdr:from>
    <xdr:ext cx="469744" cy="259045"/>
    <xdr:sp macro="" textlink="">
      <xdr:nvSpPr>
        <xdr:cNvPr id="777" name="【消防施設】&#10;一人当たり面積該当値テキスト"/>
        <xdr:cNvSpPr txBox="1"/>
      </xdr:nvSpPr>
      <xdr:spPr>
        <a:xfrm>
          <a:off x="221996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19050</xdr:rowOff>
    </xdr:from>
    <xdr:to>
      <xdr:col>112</xdr:col>
      <xdr:colOff>38100</xdr:colOff>
      <xdr:row>83</xdr:row>
      <xdr:rowOff>120650</xdr:rowOff>
    </xdr:to>
    <xdr:sp macro="" textlink="">
      <xdr:nvSpPr>
        <xdr:cNvPr id="778" name="楕円 777"/>
        <xdr:cNvSpPr/>
      </xdr:nvSpPr>
      <xdr:spPr>
        <a:xfrm>
          <a:off x="21272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69850</xdr:rowOff>
    </xdr:from>
    <xdr:to>
      <xdr:col>116</xdr:col>
      <xdr:colOff>63500</xdr:colOff>
      <xdr:row>83</xdr:row>
      <xdr:rowOff>69850</xdr:rowOff>
    </xdr:to>
    <xdr:cxnSp macro="">
      <xdr:nvCxnSpPr>
        <xdr:cNvPr id="779" name="直線コネクタ 778"/>
        <xdr:cNvCxnSpPr/>
      </xdr:nvCxnSpPr>
      <xdr:spPr>
        <a:xfrm>
          <a:off x="21323300" y="1430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19050</xdr:rowOff>
    </xdr:from>
    <xdr:to>
      <xdr:col>107</xdr:col>
      <xdr:colOff>101600</xdr:colOff>
      <xdr:row>83</xdr:row>
      <xdr:rowOff>120650</xdr:rowOff>
    </xdr:to>
    <xdr:sp macro="" textlink="">
      <xdr:nvSpPr>
        <xdr:cNvPr id="780" name="楕円 779"/>
        <xdr:cNvSpPr/>
      </xdr:nvSpPr>
      <xdr:spPr>
        <a:xfrm>
          <a:off x="20383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69850</xdr:rowOff>
    </xdr:from>
    <xdr:to>
      <xdr:col>111</xdr:col>
      <xdr:colOff>177800</xdr:colOff>
      <xdr:row>83</xdr:row>
      <xdr:rowOff>69850</xdr:rowOff>
    </xdr:to>
    <xdr:cxnSp macro="">
      <xdr:nvCxnSpPr>
        <xdr:cNvPr id="781" name="直線コネクタ 780"/>
        <xdr:cNvCxnSpPr/>
      </xdr:nvCxnSpPr>
      <xdr:spPr>
        <a:xfrm>
          <a:off x="20434300" y="1430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69850</xdr:rowOff>
    </xdr:from>
    <xdr:to>
      <xdr:col>102</xdr:col>
      <xdr:colOff>165100</xdr:colOff>
      <xdr:row>84</xdr:row>
      <xdr:rowOff>0</xdr:rowOff>
    </xdr:to>
    <xdr:sp macro="" textlink="">
      <xdr:nvSpPr>
        <xdr:cNvPr id="782" name="楕円 781"/>
        <xdr:cNvSpPr/>
      </xdr:nvSpPr>
      <xdr:spPr>
        <a:xfrm>
          <a:off x="19494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69850</xdr:rowOff>
    </xdr:from>
    <xdr:to>
      <xdr:col>107</xdr:col>
      <xdr:colOff>50800</xdr:colOff>
      <xdr:row>83</xdr:row>
      <xdr:rowOff>120650</xdr:rowOff>
    </xdr:to>
    <xdr:cxnSp macro="">
      <xdr:nvCxnSpPr>
        <xdr:cNvPr id="783" name="直線コネクタ 782"/>
        <xdr:cNvCxnSpPr/>
      </xdr:nvCxnSpPr>
      <xdr:spPr>
        <a:xfrm flipV="1">
          <a:off x="19545300" y="1430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84" name="n_1ave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85" name="n_2aveValue【消防施設】&#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786" name="n_3aveValue【消防施設】&#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87"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111777</xdr:rowOff>
    </xdr:from>
    <xdr:ext cx="469744" cy="259045"/>
    <xdr:sp macro="" textlink="">
      <xdr:nvSpPr>
        <xdr:cNvPr id="788" name="n_1mainValue【消防施設】&#10;一人当たり面積"/>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111777</xdr:rowOff>
    </xdr:from>
    <xdr:ext cx="469744" cy="259045"/>
    <xdr:sp macro="" textlink="">
      <xdr:nvSpPr>
        <xdr:cNvPr id="789" name="n_2mainValue【消防施設】&#10;一人当たり面積"/>
        <xdr:cNvSpPr txBox="1"/>
      </xdr:nvSpPr>
      <xdr:spPr>
        <a:xfrm>
          <a:off x="20199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162577</xdr:rowOff>
    </xdr:from>
    <xdr:ext cx="469744" cy="259045"/>
    <xdr:sp macro="" textlink="">
      <xdr:nvSpPr>
        <xdr:cNvPr id="790" name="n_3mainValue【消防施設】&#10;一人当たり面積"/>
        <xdr:cNvSpPr txBox="1"/>
      </xdr:nvSpPr>
      <xdr:spPr>
        <a:xfrm>
          <a:off x="19310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1" name="正方形/長方形 7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2" name="正方形/長方形 7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3" name="正方形/長方形 7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4" name="正方形/長方形 7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5" name="正方形/長方形 7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6" name="正方形/長方形 7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7" name="正方形/長方形 7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8" name="正方形/長方形 7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9" name="テキスト ボックス 7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0" name="直線コネクタ 7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1" name="テキスト ボックス 80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2" name="直線コネクタ 8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3" name="テキスト ボックス 80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4" name="直線コネクタ 8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5" name="テキスト ボックス 8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6" name="直線コネクタ 8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7" name="テキスト ボックス 8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8" name="直線コネクタ 8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9" name="テキスト ボックス 8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0" name="直線コネクタ 8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1" name="テキスト ボックス 8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2" name="直線コネクタ 8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3" name="テキスト ボックス 81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4" name="直線コネクタ 8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6" name="直線コネクタ 815"/>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7"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8" name="直線コネクタ 817"/>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9"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20" name="直線コネクタ 819"/>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821" name="【庁舎】&#10;有形固定資産減価償却率平均値テキスト"/>
        <xdr:cNvSpPr txBox="1"/>
      </xdr:nvSpPr>
      <xdr:spPr>
        <a:xfrm>
          <a:off x="16357600"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2" name="フローチャート: 判断 821"/>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3" name="フローチャート: 判断 822"/>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24" name="フローチャート: 判断 823"/>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25" name="フローチャート: 判断 824"/>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6" name="フローチャート: 判断 825"/>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7" name="テキスト ボックス 8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8" name="テキスト ボックス 8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9" name="テキスト ボックス 8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0" name="テキスト ボックス 8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1" name="テキスト ボックス 8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17236</xdr:rowOff>
    </xdr:from>
    <xdr:to>
      <xdr:col>85</xdr:col>
      <xdr:colOff>177800</xdr:colOff>
      <xdr:row>104</xdr:row>
      <xdr:rowOff>118836</xdr:rowOff>
    </xdr:to>
    <xdr:sp macro="" textlink="">
      <xdr:nvSpPr>
        <xdr:cNvPr id="832" name="楕円 831"/>
        <xdr:cNvSpPr/>
      </xdr:nvSpPr>
      <xdr:spPr>
        <a:xfrm>
          <a:off x="162687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40113</xdr:rowOff>
    </xdr:from>
    <xdr:ext cx="405111" cy="259045"/>
    <xdr:sp macro="" textlink="">
      <xdr:nvSpPr>
        <xdr:cNvPr id="833" name="【庁舎】&#10;有形固定資産減価償却率該当値テキスト"/>
        <xdr:cNvSpPr txBox="1"/>
      </xdr:nvSpPr>
      <xdr:spPr>
        <a:xfrm>
          <a:off x="16357600" y="176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7438</xdr:rowOff>
    </xdr:from>
    <xdr:to>
      <xdr:col>81</xdr:col>
      <xdr:colOff>101600</xdr:colOff>
      <xdr:row>104</xdr:row>
      <xdr:rowOff>109038</xdr:rowOff>
    </xdr:to>
    <xdr:sp macro="" textlink="">
      <xdr:nvSpPr>
        <xdr:cNvPr id="834" name="楕円 833"/>
        <xdr:cNvSpPr/>
      </xdr:nvSpPr>
      <xdr:spPr>
        <a:xfrm>
          <a:off x="15430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58238</xdr:rowOff>
    </xdr:from>
    <xdr:to>
      <xdr:col>85</xdr:col>
      <xdr:colOff>127000</xdr:colOff>
      <xdr:row>104</xdr:row>
      <xdr:rowOff>68036</xdr:rowOff>
    </xdr:to>
    <xdr:cxnSp macro="">
      <xdr:nvCxnSpPr>
        <xdr:cNvPr id="835" name="直線コネクタ 834"/>
        <xdr:cNvCxnSpPr/>
      </xdr:nvCxnSpPr>
      <xdr:spPr>
        <a:xfrm>
          <a:off x="15481300" y="1788903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836" name="楕円 835"/>
        <xdr:cNvSpPr/>
      </xdr:nvSpPr>
      <xdr:spPr>
        <a:xfrm>
          <a:off x="14541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2721</xdr:rowOff>
    </xdr:from>
    <xdr:to>
      <xdr:col>81</xdr:col>
      <xdr:colOff>50800</xdr:colOff>
      <xdr:row>104</xdr:row>
      <xdr:rowOff>58238</xdr:rowOff>
    </xdr:to>
    <xdr:cxnSp macro="">
      <xdr:nvCxnSpPr>
        <xdr:cNvPr id="837" name="直線コネクタ 836"/>
        <xdr:cNvCxnSpPr/>
      </xdr:nvCxnSpPr>
      <xdr:spPr>
        <a:xfrm>
          <a:off x="14592300" y="1783352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69487</xdr:rowOff>
    </xdr:from>
    <xdr:to>
      <xdr:col>72</xdr:col>
      <xdr:colOff>38100</xdr:colOff>
      <xdr:row>103</xdr:row>
      <xdr:rowOff>171087</xdr:rowOff>
    </xdr:to>
    <xdr:sp macro="" textlink="">
      <xdr:nvSpPr>
        <xdr:cNvPr id="838" name="楕円 837"/>
        <xdr:cNvSpPr/>
      </xdr:nvSpPr>
      <xdr:spPr>
        <a:xfrm>
          <a:off x="13652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120287</xdr:rowOff>
    </xdr:from>
    <xdr:to>
      <xdr:col>76</xdr:col>
      <xdr:colOff>114300</xdr:colOff>
      <xdr:row>104</xdr:row>
      <xdr:rowOff>2721</xdr:rowOff>
    </xdr:to>
    <xdr:cxnSp macro="">
      <xdr:nvCxnSpPr>
        <xdr:cNvPr id="839" name="直線コネクタ 838"/>
        <xdr:cNvCxnSpPr/>
      </xdr:nvCxnSpPr>
      <xdr:spPr>
        <a:xfrm>
          <a:off x="13703300" y="1777963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40" name="n_1aveValue【庁舎】&#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41" name="n_2aveValue【庁舎】&#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167113</xdr:rowOff>
    </xdr:from>
    <xdr:ext cx="405111" cy="259045"/>
    <xdr:sp macro="" textlink="">
      <xdr:nvSpPr>
        <xdr:cNvPr id="842" name="n_3aveValue【庁舎】&#10;有形固定資産減価償却率"/>
        <xdr:cNvSpPr txBox="1"/>
      </xdr:nvSpPr>
      <xdr:spPr>
        <a:xfrm>
          <a:off x="13500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3"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125565</xdr:rowOff>
    </xdr:from>
    <xdr:ext cx="405111" cy="259045"/>
    <xdr:sp macro="" textlink="">
      <xdr:nvSpPr>
        <xdr:cNvPr id="844" name="n_1main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70048</xdr:rowOff>
    </xdr:from>
    <xdr:ext cx="405111" cy="259045"/>
    <xdr:sp macro="" textlink="">
      <xdr:nvSpPr>
        <xdr:cNvPr id="845" name="n_2mainValue【庁舎】&#10;有形固定資産減価償却率"/>
        <xdr:cNvSpPr txBox="1"/>
      </xdr:nvSpPr>
      <xdr:spPr>
        <a:xfrm>
          <a:off x="14389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16164</xdr:rowOff>
    </xdr:from>
    <xdr:ext cx="405111" cy="259045"/>
    <xdr:sp macro="" textlink="">
      <xdr:nvSpPr>
        <xdr:cNvPr id="846" name="n_3mainValue【庁舎】&#10;有形固定資産減価償却率"/>
        <xdr:cNvSpPr txBox="1"/>
      </xdr:nvSpPr>
      <xdr:spPr>
        <a:xfrm>
          <a:off x="13500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7" name="正方形/長方形 8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8" name="正方形/長方形 8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9" name="正方形/長方形 8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0" name="正方形/長方形 8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1" name="正方形/長方形 8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2" name="正方形/長方形 8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3" name="正方形/長方形 8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4" name="正方形/長方形 8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5" name="テキスト ボックス 8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6" name="直線コネクタ 8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7" name="直線コネクタ 85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8" name="テキスト ボックス 85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9" name="直線コネクタ 85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0" name="テキスト ボックス 85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1" name="直線コネクタ 86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2" name="テキスト ボックス 86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3" name="直線コネクタ 86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4" name="テキスト ボックス 86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5" name="直線コネクタ 8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6" name="テキスト ボックス 8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8" name="直線コネクタ 867"/>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9"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70" name="直線コネクタ 869"/>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71"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2" name="直線コネクタ 871"/>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873" name="【庁舎】&#10;一人当たり面積平均値テキスト"/>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4" name="フローチャート: 判断 873"/>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5" name="フローチャート: 判断 874"/>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76" name="フローチャート: 判断 875"/>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7" name="フローチャート: 判断 876"/>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78" name="フローチャート: 判断 877"/>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9" name="テキスト ボックス 8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0" name="テキスト ボックス 8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1" name="テキスト ボックス 8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2" name="テキスト ボックス 8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3" name="テキスト ボックス 8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109982</xdr:rowOff>
    </xdr:from>
    <xdr:to>
      <xdr:col>116</xdr:col>
      <xdr:colOff>114300</xdr:colOff>
      <xdr:row>104</xdr:row>
      <xdr:rowOff>40132</xdr:rowOff>
    </xdr:to>
    <xdr:sp macro="" textlink="">
      <xdr:nvSpPr>
        <xdr:cNvPr id="884" name="楕円 883"/>
        <xdr:cNvSpPr/>
      </xdr:nvSpPr>
      <xdr:spPr>
        <a:xfrm>
          <a:off x="221107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132859</xdr:rowOff>
    </xdr:from>
    <xdr:ext cx="469744" cy="259045"/>
    <xdr:sp macro="" textlink="">
      <xdr:nvSpPr>
        <xdr:cNvPr id="885" name="【庁舎】&#10;一人当たり面積該当値テキスト"/>
        <xdr:cNvSpPr txBox="1"/>
      </xdr:nvSpPr>
      <xdr:spPr>
        <a:xfrm>
          <a:off x="22199600" y="176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59689</xdr:rowOff>
    </xdr:from>
    <xdr:to>
      <xdr:col>112</xdr:col>
      <xdr:colOff>38100</xdr:colOff>
      <xdr:row>103</xdr:row>
      <xdr:rowOff>161289</xdr:rowOff>
    </xdr:to>
    <xdr:sp macro="" textlink="">
      <xdr:nvSpPr>
        <xdr:cNvPr id="886" name="楕円 885"/>
        <xdr:cNvSpPr/>
      </xdr:nvSpPr>
      <xdr:spPr>
        <a:xfrm>
          <a:off x="2127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110489</xdr:rowOff>
    </xdr:from>
    <xdr:to>
      <xdr:col>116</xdr:col>
      <xdr:colOff>63500</xdr:colOff>
      <xdr:row>103</xdr:row>
      <xdr:rowOff>160782</xdr:rowOff>
    </xdr:to>
    <xdr:cxnSp macro="">
      <xdr:nvCxnSpPr>
        <xdr:cNvPr id="887" name="直線コネクタ 886"/>
        <xdr:cNvCxnSpPr/>
      </xdr:nvCxnSpPr>
      <xdr:spPr>
        <a:xfrm>
          <a:off x="21323300" y="177698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64263</xdr:rowOff>
    </xdr:from>
    <xdr:to>
      <xdr:col>107</xdr:col>
      <xdr:colOff>101600</xdr:colOff>
      <xdr:row>103</xdr:row>
      <xdr:rowOff>165863</xdr:rowOff>
    </xdr:to>
    <xdr:sp macro="" textlink="">
      <xdr:nvSpPr>
        <xdr:cNvPr id="888" name="楕円 887"/>
        <xdr:cNvSpPr/>
      </xdr:nvSpPr>
      <xdr:spPr>
        <a:xfrm>
          <a:off x="20383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110489</xdr:rowOff>
    </xdr:from>
    <xdr:to>
      <xdr:col>111</xdr:col>
      <xdr:colOff>177800</xdr:colOff>
      <xdr:row>103</xdr:row>
      <xdr:rowOff>115063</xdr:rowOff>
    </xdr:to>
    <xdr:cxnSp macro="">
      <xdr:nvCxnSpPr>
        <xdr:cNvPr id="889" name="直線コネクタ 888"/>
        <xdr:cNvCxnSpPr/>
      </xdr:nvCxnSpPr>
      <xdr:spPr>
        <a:xfrm flipV="1">
          <a:off x="20434300" y="177698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73406</xdr:rowOff>
    </xdr:from>
    <xdr:to>
      <xdr:col>102</xdr:col>
      <xdr:colOff>165100</xdr:colOff>
      <xdr:row>104</xdr:row>
      <xdr:rowOff>3556</xdr:rowOff>
    </xdr:to>
    <xdr:sp macro="" textlink="">
      <xdr:nvSpPr>
        <xdr:cNvPr id="890" name="楕円 889"/>
        <xdr:cNvSpPr/>
      </xdr:nvSpPr>
      <xdr:spPr>
        <a:xfrm>
          <a:off x="19494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115063</xdr:rowOff>
    </xdr:from>
    <xdr:to>
      <xdr:col>107</xdr:col>
      <xdr:colOff>50800</xdr:colOff>
      <xdr:row>103</xdr:row>
      <xdr:rowOff>124206</xdr:rowOff>
    </xdr:to>
    <xdr:cxnSp macro="">
      <xdr:nvCxnSpPr>
        <xdr:cNvPr id="891" name="直線コネクタ 890"/>
        <xdr:cNvCxnSpPr/>
      </xdr:nvCxnSpPr>
      <xdr:spPr>
        <a:xfrm flipV="1">
          <a:off x="19545300" y="177744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892" name="n_1aveValue【庁舎】&#10;一人当たり面積"/>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893" name="n_2aveValue【庁舎】&#10;一人当たり面積"/>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894"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95"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6366</xdr:rowOff>
    </xdr:from>
    <xdr:ext cx="469744" cy="259045"/>
    <xdr:sp macro="" textlink="">
      <xdr:nvSpPr>
        <xdr:cNvPr id="896" name="n_1mainValue【庁舎】&#10;一人当たり面積"/>
        <xdr:cNvSpPr txBox="1"/>
      </xdr:nvSpPr>
      <xdr:spPr>
        <a:xfrm>
          <a:off x="210757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10940</xdr:rowOff>
    </xdr:from>
    <xdr:ext cx="469744" cy="259045"/>
    <xdr:sp macro="" textlink="">
      <xdr:nvSpPr>
        <xdr:cNvPr id="897" name="n_2mainValue【庁舎】&#10;一人当たり面積"/>
        <xdr:cNvSpPr txBox="1"/>
      </xdr:nvSpPr>
      <xdr:spPr>
        <a:xfrm>
          <a:off x="20199427" y="1749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20083</xdr:rowOff>
    </xdr:from>
    <xdr:ext cx="469744" cy="259045"/>
    <xdr:sp macro="" textlink="">
      <xdr:nvSpPr>
        <xdr:cNvPr id="898" name="n_3mainValue【庁舎】&#10;一人当たり面積"/>
        <xdr:cNvSpPr txBox="1"/>
      </xdr:nvSpPr>
      <xdr:spPr>
        <a:xfrm>
          <a:off x="19310427" y="1750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9" name="正方形/長方形 8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0" name="正方形/長方形 8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1" name="テキスト ボックス 9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ほとんどの類型において、有形固定資産減価償却率は類似団体内平均値を下回っているものの、体育館、図書館、保健センター・保健所については、類似団体内平均値を上回っている。これは昭和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年代に多くの施設が建設されていることから、耐用年数を経過しつつあるためである。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また、市民会館の類型において大きく減少しているのは、令和元年度に文化創造館の建て替えが行われたためである。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いずれの施設も、平成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年度に策定した保全計画（長期修繕計画）に基づいて、順次耐震改修をはじめとした修繕を行っていく予定であり、今後も適切な維持管理</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に努めていく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488,618
469,779
61.78
207,461,906
204,202,055
2,914,042
109,402,288
191,206,974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概ね横ばい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ペ</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ースで推移しているところではあるが、類似団体内平均値と比較すると、やや下回っている状況にある。これは社会保障関係経費の割合が大きいことが要因といえる。今後もなお厳しい状況が見込まれることから、着実に行財政改革の取組をすすめ、改善を図っていく必要が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143228</xdr:rowOff>
    </xdr:to>
    <xdr:cxnSp macro="">
      <xdr:nvCxnSpPr>
        <xdr:cNvPr id="69" name="直線コネクタ 68"/>
        <xdr:cNvCxnSpPr/>
      </xdr:nvCxnSpPr>
      <xdr:spPr>
        <a:xfrm flipV="1">
          <a:off x="4114800" y="715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143228</xdr:rowOff>
    </xdr:to>
    <xdr:cxnSp macro="">
      <xdr:nvCxnSpPr>
        <xdr:cNvPr id="72" name="直線コネクタ 71"/>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156633</xdr:rowOff>
    </xdr:to>
    <xdr:cxnSp macro="">
      <xdr:nvCxnSpPr>
        <xdr:cNvPr id="75" name="直線コネクタ 74"/>
        <xdr:cNvCxnSpPr/>
      </xdr:nvCxnSpPr>
      <xdr:spPr>
        <a:xfrm flipV="1">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77" name="テキスト ボックス 76"/>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8" name="直線コネクタ 77"/>
        <xdr:cNvCxnSpPr/>
      </xdr:nvCxnSpPr>
      <xdr:spPr>
        <a:xfrm flipV="1">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80" name="テキスト ボックス 79"/>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51099</xdr:rowOff>
    </xdr:from>
    <xdr:ext cx="762000" cy="259045"/>
    <xdr:sp macro="" textlink="">
      <xdr:nvSpPr>
        <xdr:cNvPr id="89" name="財政力該当値テキスト"/>
        <xdr:cNvSpPr txBox="1"/>
      </xdr:nvSpPr>
      <xdr:spPr>
        <a:xfrm>
          <a:off x="5041900" y="708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7355</xdr:rowOff>
    </xdr:from>
    <xdr:ext cx="736600" cy="259045"/>
    <xdr:sp macro="" textlink="">
      <xdr:nvSpPr>
        <xdr:cNvPr id="91" name="テキスト ボックス 90"/>
        <xdr:cNvSpPr txBox="1"/>
      </xdr:nvSpPr>
      <xdr:spPr>
        <a:xfrm>
          <a:off x="3733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7355</xdr:rowOff>
    </xdr:from>
    <xdr:ext cx="762000" cy="259045"/>
    <xdr:sp macro="" textlink="">
      <xdr:nvSpPr>
        <xdr:cNvPr id="93" name="テキスト ボックス 92"/>
        <xdr:cNvSpPr txBox="1"/>
      </xdr:nvSpPr>
      <xdr:spPr>
        <a:xfrm>
          <a:off x="2844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97" name="テキスト ボックス 96"/>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市税、地方交付税の増加により経常的な収入が増加したものの、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児童扶養手当の制度変更や幼児教育の無償化等により扶助費が増加し</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ポイント悪化</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95.4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％となった。類似団体内平均値</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％と比較しても依然高水準にあり、硬直化した財政状況にあるといえる。今後も引き続き事務事業の見直し等により歳出の抑制を図るとともに、歳入の確保に努め、一層の改善を図る。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128524</xdr:rowOff>
    </xdr:from>
    <xdr:to>
      <xdr:col>23</xdr:col>
      <xdr:colOff>133350</xdr:colOff>
      <xdr:row>65</xdr:row>
      <xdr:rowOff>152654</xdr:rowOff>
    </xdr:to>
    <xdr:cxnSp macro="">
      <xdr:nvCxnSpPr>
        <xdr:cNvPr id="130" name="直線コネクタ 129"/>
        <xdr:cNvCxnSpPr/>
      </xdr:nvCxnSpPr>
      <xdr:spPr>
        <a:xfrm>
          <a:off x="4114800" y="1127277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128524</xdr:rowOff>
    </xdr:from>
    <xdr:to>
      <xdr:col>19</xdr:col>
      <xdr:colOff>133350</xdr:colOff>
      <xdr:row>65</xdr:row>
      <xdr:rowOff>133350</xdr:rowOff>
    </xdr:to>
    <xdr:cxnSp macro="">
      <xdr:nvCxnSpPr>
        <xdr:cNvPr id="133" name="直線コネクタ 132"/>
        <xdr:cNvCxnSpPr/>
      </xdr:nvCxnSpPr>
      <xdr:spPr>
        <a:xfrm flipV="1">
          <a:off x="3225800" y="112727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65</xdr:row>
      <xdr:rowOff>138176</xdr:rowOff>
    </xdr:to>
    <xdr:cxnSp macro="">
      <xdr:nvCxnSpPr>
        <xdr:cNvPr id="136" name="直線コネクタ 135"/>
        <xdr:cNvCxnSpPr/>
      </xdr:nvCxnSpPr>
      <xdr:spPr>
        <a:xfrm flipV="1">
          <a:off x="2336800" y="112776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27178</xdr:rowOff>
    </xdr:from>
    <xdr:to>
      <xdr:col>11</xdr:col>
      <xdr:colOff>31750</xdr:colOff>
      <xdr:row>65</xdr:row>
      <xdr:rowOff>138176</xdr:rowOff>
    </xdr:to>
    <xdr:cxnSp macro="">
      <xdr:nvCxnSpPr>
        <xdr:cNvPr id="139" name="直線コネクタ 138"/>
        <xdr:cNvCxnSpPr/>
      </xdr:nvCxnSpPr>
      <xdr:spPr>
        <a:xfrm>
          <a:off x="1447800" y="1117142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49" name="楕円 148"/>
        <xdr:cNvSpPr/>
      </xdr:nvSpPr>
      <xdr:spPr>
        <a:xfrm>
          <a:off x="49022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73931</xdr:rowOff>
    </xdr:from>
    <xdr:ext cx="762000" cy="259045"/>
    <xdr:sp macro="" textlink="">
      <xdr:nvSpPr>
        <xdr:cNvPr id="150" name="財政構造の弾力性該当値テキスト"/>
        <xdr:cNvSpPr txBox="1"/>
      </xdr:nvSpPr>
      <xdr:spPr>
        <a:xfrm>
          <a:off x="5041900" y="112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51" name="楕円 150"/>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164101</xdr:rowOff>
    </xdr:from>
    <xdr:ext cx="736600" cy="259045"/>
    <xdr:sp macro="" textlink="">
      <xdr:nvSpPr>
        <xdr:cNvPr id="152" name="テキスト ボックス 151"/>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3" name="楕円 152"/>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4" name="テキスト ボックス 153"/>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87376</xdr:rowOff>
    </xdr:from>
    <xdr:to>
      <xdr:col>11</xdr:col>
      <xdr:colOff>82550</xdr:colOff>
      <xdr:row>66</xdr:row>
      <xdr:rowOff>17526</xdr:rowOff>
    </xdr:to>
    <xdr:sp macro="" textlink="">
      <xdr:nvSpPr>
        <xdr:cNvPr id="155" name="楕円 154"/>
        <xdr:cNvSpPr/>
      </xdr:nvSpPr>
      <xdr:spPr>
        <a:xfrm>
          <a:off x="2286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2303</xdr:rowOff>
    </xdr:from>
    <xdr:ext cx="762000" cy="259045"/>
    <xdr:sp macro="" textlink="">
      <xdr:nvSpPr>
        <xdr:cNvPr id="156" name="テキスト ボックス 155"/>
        <xdr:cNvSpPr txBox="1"/>
      </xdr:nvSpPr>
      <xdr:spPr>
        <a:xfrm>
          <a:off x="1955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147828</xdr:rowOff>
    </xdr:from>
    <xdr:to>
      <xdr:col>7</xdr:col>
      <xdr:colOff>31750</xdr:colOff>
      <xdr:row>65</xdr:row>
      <xdr:rowOff>77978</xdr:rowOff>
    </xdr:to>
    <xdr:sp macro="" textlink="">
      <xdr:nvSpPr>
        <xdr:cNvPr id="157" name="楕円 156"/>
        <xdr:cNvSpPr/>
      </xdr:nvSpPr>
      <xdr:spPr>
        <a:xfrm>
          <a:off x="1397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62755</xdr:rowOff>
    </xdr:from>
    <xdr:ext cx="762000" cy="259045"/>
    <xdr:sp macro="" textlink="">
      <xdr:nvSpPr>
        <xdr:cNvPr id="158" name="テキスト ボックス 157"/>
        <xdr:cNvSpPr txBox="1"/>
      </xdr:nvSpPr>
      <xdr:spPr>
        <a:xfrm>
          <a:off x="1066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[92,895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職員適正化計画や集中改革プランの実行に加え、職員の削減後も安易にアルバイトの雇用や委託に頼ることなく、創意工夫により、業務効率の向上を図った結果、類似団体内順位でも上位の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92,895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円となった。今後も民間で実施可能な事業については委託化を進めるなど、新たな</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財政改革プランを実行し、引き続きコストの縮減を図っていく方針である。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16436</xdr:rowOff>
    </xdr:from>
    <xdr:to>
      <xdr:col>23</xdr:col>
      <xdr:colOff>133350</xdr:colOff>
      <xdr:row>81</xdr:row>
      <xdr:rowOff>78018</xdr:rowOff>
    </xdr:to>
    <xdr:cxnSp macro="">
      <xdr:nvCxnSpPr>
        <xdr:cNvPr id="195" name="直線コネクタ 194"/>
        <xdr:cNvCxnSpPr/>
      </xdr:nvCxnSpPr>
      <xdr:spPr>
        <a:xfrm>
          <a:off x="4114800" y="13903886"/>
          <a:ext cx="838200" cy="6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164117</xdr:rowOff>
    </xdr:from>
    <xdr:to>
      <xdr:col>19</xdr:col>
      <xdr:colOff>133350</xdr:colOff>
      <xdr:row>81</xdr:row>
      <xdr:rowOff>16436</xdr:rowOff>
    </xdr:to>
    <xdr:cxnSp macro="">
      <xdr:nvCxnSpPr>
        <xdr:cNvPr id="198" name="直線コネクタ 197"/>
        <xdr:cNvCxnSpPr/>
      </xdr:nvCxnSpPr>
      <xdr:spPr>
        <a:xfrm>
          <a:off x="3225800" y="13880117"/>
          <a:ext cx="889000" cy="2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164117</xdr:rowOff>
    </xdr:from>
    <xdr:to>
      <xdr:col>15</xdr:col>
      <xdr:colOff>82550</xdr:colOff>
      <xdr:row>80</xdr:row>
      <xdr:rowOff>165359</xdr:rowOff>
    </xdr:to>
    <xdr:cxnSp macro="">
      <xdr:nvCxnSpPr>
        <xdr:cNvPr id="201" name="直線コネクタ 200"/>
        <xdr:cNvCxnSpPr/>
      </xdr:nvCxnSpPr>
      <xdr:spPr>
        <a:xfrm flipV="1">
          <a:off x="2336800" y="13880117"/>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165359</xdr:rowOff>
    </xdr:from>
    <xdr:to>
      <xdr:col>11</xdr:col>
      <xdr:colOff>31750</xdr:colOff>
      <xdr:row>81</xdr:row>
      <xdr:rowOff>1750</xdr:rowOff>
    </xdr:to>
    <xdr:cxnSp macro="">
      <xdr:nvCxnSpPr>
        <xdr:cNvPr id="204" name="直線コネクタ 203"/>
        <xdr:cNvCxnSpPr/>
      </xdr:nvCxnSpPr>
      <xdr:spPr>
        <a:xfrm flipV="1">
          <a:off x="1447800" y="13881359"/>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27218</xdr:rowOff>
    </xdr:from>
    <xdr:to>
      <xdr:col>23</xdr:col>
      <xdr:colOff>184150</xdr:colOff>
      <xdr:row>81</xdr:row>
      <xdr:rowOff>128818</xdr:rowOff>
    </xdr:to>
    <xdr:sp macro="" textlink="">
      <xdr:nvSpPr>
        <xdr:cNvPr id="214" name="楕円 213"/>
        <xdr:cNvSpPr/>
      </xdr:nvSpPr>
      <xdr:spPr>
        <a:xfrm>
          <a:off x="4902200" y="139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43745</xdr:rowOff>
    </xdr:from>
    <xdr:ext cx="762000" cy="259045"/>
    <xdr:sp macro="" textlink="">
      <xdr:nvSpPr>
        <xdr:cNvPr id="215" name="人件費・物件費等の状況該当値テキスト"/>
        <xdr:cNvSpPr txBox="1"/>
      </xdr:nvSpPr>
      <xdr:spPr>
        <a:xfrm>
          <a:off x="5041900" y="1375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137086</xdr:rowOff>
    </xdr:from>
    <xdr:to>
      <xdr:col>19</xdr:col>
      <xdr:colOff>184150</xdr:colOff>
      <xdr:row>81</xdr:row>
      <xdr:rowOff>67236</xdr:rowOff>
    </xdr:to>
    <xdr:sp macro="" textlink="">
      <xdr:nvSpPr>
        <xdr:cNvPr id="216" name="楕円 215"/>
        <xdr:cNvSpPr/>
      </xdr:nvSpPr>
      <xdr:spPr>
        <a:xfrm>
          <a:off x="4064000" y="138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77413</xdr:rowOff>
    </xdr:from>
    <xdr:ext cx="736600" cy="259045"/>
    <xdr:sp macro="" textlink="">
      <xdr:nvSpPr>
        <xdr:cNvPr id="217" name="テキスト ボックス 216"/>
        <xdr:cNvSpPr txBox="1"/>
      </xdr:nvSpPr>
      <xdr:spPr>
        <a:xfrm>
          <a:off x="3733800" y="1362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113317</xdr:rowOff>
    </xdr:from>
    <xdr:to>
      <xdr:col>15</xdr:col>
      <xdr:colOff>133350</xdr:colOff>
      <xdr:row>81</xdr:row>
      <xdr:rowOff>43467</xdr:rowOff>
    </xdr:to>
    <xdr:sp macro="" textlink="">
      <xdr:nvSpPr>
        <xdr:cNvPr id="218" name="楕円 217"/>
        <xdr:cNvSpPr/>
      </xdr:nvSpPr>
      <xdr:spPr>
        <a:xfrm>
          <a:off x="3175000" y="138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53644</xdr:rowOff>
    </xdr:from>
    <xdr:ext cx="762000" cy="259045"/>
    <xdr:sp macro="" textlink="">
      <xdr:nvSpPr>
        <xdr:cNvPr id="219" name="テキスト ボックス 218"/>
        <xdr:cNvSpPr txBox="1"/>
      </xdr:nvSpPr>
      <xdr:spPr>
        <a:xfrm>
          <a:off x="2844800" y="1359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114559</xdr:rowOff>
    </xdr:from>
    <xdr:to>
      <xdr:col>11</xdr:col>
      <xdr:colOff>82550</xdr:colOff>
      <xdr:row>81</xdr:row>
      <xdr:rowOff>44709</xdr:rowOff>
    </xdr:to>
    <xdr:sp macro="" textlink="">
      <xdr:nvSpPr>
        <xdr:cNvPr id="220" name="楕円 219"/>
        <xdr:cNvSpPr/>
      </xdr:nvSpPr>
      <xdr:spPr>
        <a:xfrm>
          <a:off x="2286000" y="138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54886</xdr:rowOff>
    </xdr:from>
    <xdr:ext cx="762000" cy="259045"/>
    <xdr:sp macro="" textlink="">
      <xdr:nvSpPr>
        <xdr:cNvPr id="221" name="テキスト ボックス 220"/>
        <xdr:cNvSpPr txBox="1"/>
      </xdr:nvSpPr>
      <xdr:spPr>
        <a:xfrm>
          <a:off x="1955800" y="1359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122400</xdr:rowOff>
    </xdr:from>
    <xdr:to>
      <xdr:col>7</xdr:col>
      <xdr:colOff>31750</xdr:colOff>
      <xdr:row>81</xdr:row>
      <xdr:rowOff>52550</xdr:rowOff>
    </xdr:to>
    <xdr:sp macro="" textlink="">
      <xdr:nvSpPr>
        <xdr:cNvPr id="222" name="楕円 221"/>
        <xdr:cNvSpPr/>
      </xdr:nvSpPr>
      <xdr:spPr>
        <a:xfrm>
          <a:off x="1397000" y="138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62727</xdr:rowOff>
    </xdr:from>
    <xdr:ext cx="762000" cy="259045"/>
    <xdr:sp macro="" textlink="">
      <xdr:nvSpPr>
        <xdr:cNvPr id="223" name="テキスト ボックス 222"/>
        <xdr:cNvSpPr txBox="1"/>
      </xdr:nvSpPr>
      <xdr:spPr>
        <a:xfrm>
          <a:off x="1066800" y="136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日</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及び平成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日に給料表の独自見直し（水準引き下げ）を行い、また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日</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に初任給基準の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号給引き下げ及びそれに伴う在職者調整（昇給抑制）を実施したところである。これらの見直しにより中長期的には効果が表れると見込んでいるが、依然として類似団体</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平均値を上回っている状況にあり、今後も適正な給与水準の確保に努める。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70909</xdr:rowOff>
    </xdr:from>
    <xdr:to>
      <xdr:col>81</xdr:col>
      <xdr:colOff>44450</xdr:colOff>
      <xdr:row>87</xdr:row>
      <xdr:rowOff>131234</xdr:rowOff>
    </xdr:to>
    <xdr:cxnSp macro="">
      <xdr:nvCxnSpPr>
        <xdr:cNvPr id="257" name="直線コネクタ 256"/>
        <xdr:cNvCxnSpPr/>
      </xdr:nvCxnSpPr>
      <xdr:spPr>
        <a:xfrm flipV="1">
          <a:off x="16179800" y="1498705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131234</xdr:rowOff>
    </xdr:to>
    <xdr:cxnSp macro="">
      <xdr:nvCxnSpPr>
        <xdr:cNvPr id="260" name="直線コネクタ 259"/>
        <xdr:cNvCxnSpPr/>
      </xdr:nvCxnSpPr>
      <xdr:spPr>
        <a:xfrm>
          <a:off x="15290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1059</xdr:rowOff>
    </xdr:from>
    <xdr:to>
      <xdr:col>72</xdr:col>
      <xdr:colOff>203200</xdr:colOff>
      <xdr:row>87</xdr:row>
      <xdr:rowOff>50800</xdr:rowOff>
    </xdr:to>
    <xdr:cxnSp macro="">
      <xdr:nvCxnSpPr>
        <xdr:cNvPr id="263" name="直線コネクタ 262"/>
        <xdr:cNvCxnSpPr/>
      </xdr:nvCxnSpPr>
      <xdr:spPr>
        <a:xfrm>
          <a:off x="14401800" y="14745759"/>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1059</xdr:rowOff>
    </xdr:from>
    <xdr:to>
      <xdr:col>68</xdr:col>
      <xdr:colOff>152400</xdr:colOff>
      <xdr:row>86</xdr:row>
      <xdr:rowOff>21166</xdr:rowOff>
    </xdr:to>
    <xdr:cxnSp macro="">
      <xdr:nvCxnSpPr>
        <xdr:cNvPr id="266" name="直線コネクタ 265"/>
        <xdr:cNvCxnSpPr/>
      </xdr:nvCxnSpPr>
      <xdr:spPr>
        <a:xfrm flipV="1">
          <a:off x="13512800" y="147457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76" name="楕円 275"/>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163636</xdr:rowOff>
    </xdr:from>
    <xdr:ext cx="762000" cy="259045"/>
    <xdr:sp macro="" textlink="">
      <xdr:nvSpPr>
        <xdr:cNvPr id="277" name="給与水準   （国との比較）該当値テキスト"/>
        <xdr:cNvSpPr txBox="1"/>
      </xdr:nvSpPr>
      <xdr:spPr>
        <a:xfrm>
          <a:off x="17106900" y="149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8" name="楕円 277"/>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9" name="テキスト ボックス 278"/>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82" name="楕円 281"/>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36636</xdr:rowOff>
    </xdr:from>
    <xdr:ext cx="762000" cy="259045"/>
    <xdr:sp macro="" textlink="">
      <xdr:nvSpPr>
        <xdr:cNvPr id="283" name="テキスト ボックス 282"/>
        <xdr:cNvSpPr txBox="1"/>
      </xdr:nvSpPr>
      <xdr:spPr>
        <a:xfrm>
          <a:off x="14020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4" name="楕円 283"/>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5" name="テキスト ボックス 284"/>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[5.56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これまで行財政</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改革</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の一環として、職員数の削減など人件費の総量抑制を進めてきた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結果、令和元年度は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5.56</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人となり類似団体内平均値を下回った数値となっている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また、現在も行財政改革プランに基づき職員数計画を策定し、着実に定員管理を行っている。職員数計画は、現業職種職員を除き、現在の執行体制の水準を維持することを基本とし、新たな行政課題等への対応については、民間活力の活用などを図った上で、必要な調整を加えることと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48048</xdr:rowOff>
    </xdr:from>
    <xdr:to>
      <xdr:col>81</xdr:col>
      <xdr:colOff>44450</xdr:colOff>
      <xdr:row>59</xdr:row>
      <xdr:rowOff>100330</xdr:rowOff>
    </xdr:to>
    <xdr:cxnSp macro="">
      <xdr:nvCxnSpPr>
        <xdr:cNvPr id="320" name="直線コネクタ 319"/>
        <xdr:cNvCxnSpPr/>
      </xdr:nvCxnSpPr>
      <xdr:spPr>
        <a:xfrm>
          <a:off x="16179800" y="10163598"/>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48048</xdr:rowOff>
    </xdr:from>
    <xdr:to>
      <xdr:col>77</xdr:col>
      <xdr:colOff>44450</xdr:colOff>
      <xdr:row>59</xdr:row>
      <xdr:rowOff>52070</xdr:rowOff>
    </xdr:to>
    <xdr:cxnSp macro="">
      <xdr:nvCxnSpPr>
        <xdr:cNvPr id="323" name="直線コネクタ 322"/>
        <xdr:cNvCxnSpPr/>
      </xdr:nvCxnSpPr>
      <xdr:spPr>
        <a:xfrm flipV="1">
          <a:off x="15290800" y="1016359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52070</xdr:rowOff>
    </xdr:from>
    <xdr:to>
      <xdr:col>72</xdr:col>
      <xdr:colOff>203200</xdr:colOff>
      <xdr:row>59</xdr:row>
      <xdr:rowOff>64135</xdr:rowOff>
    </xdr:to>
    <xdr:cxnSp macro="">
      <xdr:nvCxnSpPr>
        <xdr:cNvPr id="326" name="直線コネクタ 325"/>
        <xdr:cNvCxnSpPr/>
      </xdr:nvCxnSpPr>
      <xdr:spPr>
        <a:xfrm flipV="1">
          <a:off x="14401800" y="1016762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35983</xdr:rowOff>
    </xdr:from>
    <xdr:to>
      <xdr:col>68</xdr:col>
      <xdr:colOff>152400</xdr:colOff>
      <xdr:row>59</xdr:row>
      <xdr:rowOff>64135</xdr:rowOff>
    </xdr:to>
    <xdr:cxnSp macro="">
      <xdr:nvCxnSpPr>
        <xdr:cNvPr id="329" name="直線コネクタ 328"/>
        <xdr:cNvCxnSpPr/>
      </xdr:nvCxnSpPr>
      <xdr:spPr>
        <a:xfrm>
          <a:off x="13512800" y="1015153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49530</xdr:rowOff>
    </xdr:from>
    <xdr:to>
      <xdr:col>81</xdr:col>
      <xdr:colOff>95250</xdr:colOff>
      <xdr:row>59</xdr:row>
      <xdr:rowOff>151130</xdr:rowOff>
    </xdr:to>
    <xdr:sp macro="" textlink="">
      <xdr:nvSpPr>
        <xdr:cNvPr id="339" name="楕円 338"/>
        <xdr:cNvSpPr/>
      </xdr:nvSpPr>
      <xdr:spPr>
        <a:xfrm>
          <a:off x="16967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66057</xdr:rowOff>
    </xdr:from>
    <xdr:ext cx="762000" cy="259045"/>
    <xdr:sp macro="" textlink="">
      <xdr:nvSpPr>
        <xdr:cNvPr id="340" name="定員管理の状況該当値テキスト"/>
        <xdr:cNvSpPr txBox="1"/>
      </xdr:nvSpPr>
      <xdr:spPr>
        <a:xfrm>
          <a:off x="17106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168698</xdr:rowOff>
    </xdr:from>
    <xdr:to>
      <xdr:col>77</xdr:col>
      <xdr:colOff>95250</xdr:colOff>
      <xdr:row>59</xdr:row>
      <xdr:rowOff>98848</xdr:rowOff>
    </xdr:to>
    <xdr:sp macro="" textlink="">
      <xdr:nvSpPr>
        <xdr:cNvPr id="341" name="楕円 340"/>
        <xdr:cNvSpPr/>
      </xdr:nvSpPr>
      <xdr:spPr>
        <a:xfrm>
          <a:off x="16129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109025</xdr:rowOff>
    </xdr:from>
    <xdr:ext cx="736600" cy="259045"/>
    <xdr:sp macro="" textlink="">
      <xdr:nvSpPr>
        <xdr:cNvPr id="342" name="テキスト ボックス 341"/>
        <xdr:cNvSpPr txBox="1"/>
      </xdr:nvSpPr>
      <xdr:spPr>
        <a:xfrm>
          <a:off x="15798800" y="988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1270</xdr:rowOff>
    </xdr:from>
    <xdr:to>
      <xdr:col>73</xdr:col>
      <xdr:colOff>44450</xdr:colOff>
      <xdr:row>59</xdr:row>
      <xdr:rowOff>102870</xdr:rowOff>
    </xdr:to>
    <xdr:sp macro="" textlink="">
      <xdr:nvSpPr>
        <xdr:cNvPr id="343" name="楕円 342"/>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113047</xdr:rowOff>
    </xdr:from>
    <xdr:ext cx="762000" cy="259045"/>
    <xdr:sp macro="" textlink="">
      <xdr:nvSpPr>
        <xdr:cNvPr id="344" name="テキスト ボックス 343"/>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13335</xdr:rowOff>
    </xdr:from>
    <xdr:to>
      <xdr:col>68</xdr:col>
      <xdr:colOff>203200</xdr:colOff>
      <xdr:row>59</xdr:row>
      <xdr:rowOff>114935</xdr:rowOff>
    </xdr:to>
    <xdr:sp macro="" textlink="">
      <xdr:nvSpPr>
        <xdr:cNvPr id="345" name="楕円 344"/>
        <xdr:cNvSpPr/>
      </xdr:nvSpPr>
      <xdr:spPr>
        <a:xfrm>
          <a:off x="14351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125112</xdr:rowOff>
    </xdr:from>
    <xdr:ext cx="762000" cy="259045"/>
    <xdr:sp macro="" textlink="">
      <xdr:nvSpPr>
        <xdr:cNvPr id="346" name="テキスト ボックス 345"/>
        <xdr:cNvSpPr txBox="1"/>
      </xdr:nvSpPr>
      <xdr:spPr>
        <a:xfrm>
          <a:off x="14020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156633</xdr:rowOff>
    </xdr:from>
    <xdr:to>
      <xdr:col>64</xdr:col>
      <xdr:colOff>152400</xdr:colOff>
      <xdr:row>59</xdr:row>
      <xdr:rowOff>86783</xdr:rowOff>
    </xdr:to>
    <xdr:sp macro="" textlink="">
      <xdr:nvSpPr>
        <xdr:cNvPr id="347" name="楕円 346"/>
        <xdr:cNvSpPr/>
      </xdr:nvSpPr>
      <xdr:spPr>
        <a:xfrm>
          <a:off x="13462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96960</xdr:rowOff>
    </xdr:from>
    <xdr:ext cx="762000" cy="259045"/>
    <xdr:sp macro="" textlink="">
      <xdr:nvSpPr>
        <xdr:cNvPr id="348" name="テキスト ボックス 347"/>
        <xdr:cNvSpPr txBox="1"/>
      </xdr:nvSpPr>
      <xdr:spPr>
        <a:xfrm>
          <a:off x="13131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実質公債費比率について、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ポイント悪</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化した。過年度の償還の増加や、借換債の発行抑制による公債費の増加が大きな要因である。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べ</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健全な数値となっているが、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今後とも、緊急度・住民ニーズを的確に把握した事業の選択により、起債に大きく頼ることのない財政運営に努める。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66802</xdr:rowOff>
    </xdr:to>
    <xdr:cxnSp macro="">
      <xdr:nvCxnSpPr>
        <xdr:cNvPr id="380" name="直線コネクタ 379"/>
        <xdr:cNvCxnSpPr/>
      </xdr:nvCxnSpPr>
      <xdr:spPr>
        <a:xfrm>
          <a:off x="16179800" y="67437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170688</xdr:rowOff>
    </xdr:from>
    <xdr:to>
      <xdr:col>77</xdr:col>
      <xdr:colOff>44450</xdr:colOff>
      <xdr:row>39</xdr:row>
      <xdr:rowOff>57150</xdr:rowOff>
    </xdr:to>
    <xdr:cxnSp macro="">
      <xdr:nvCxnSpPr>
        <xdr:cNvPr id="383" name="直線コネクタ 382"/>
        <xdr:cNvCxnSpPr/>
      </xdr:nvCxnSpPr>
      <xdr:spPr>
        <a:xfrm>
          <a:off x="15290800" y="66857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170688</xdr:rowOff>
    </xdr:from>
    <xdr:to>
      <xdr:col>72</xdr:col>
      <xdr:colOff>203200</xdr:colOff>
      <xdr:row>39</xdr:row>
      <xdr:rowOff>28194</xdr:rowOff>
    </xdr:to>
    <xdr:cxnSp macro="">
      <xdr:nvCxnSpPr>
        <xdr:cNvPr id="386" name="直線コネクタ 385"/>
        <xdr:cNvCxnSpPr/>
      </xdr:nvCxnSpPr>
      <xdr:spPr>
        <a:xfrm flipV="1">
          <a:off x="14401800" y="66857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47498</xdr:rowOff>
    </xdr:to>
    <xdr:cxnSp macro="">
      <xdr:nvCxnSpPr>
        <xdr:cNvPr id="389" name="直線コネクタ 388"/>
        <xdr:cNvCxnSpPr/>
      </xdr:nvCxnSpPr>
      <xdr:spPr>
        <a:xfrm flipV="1">
          <a:off x="13512800" y="67147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16002</xdr:rowOff>
    </xdr:from>
    <xdr:to>
      <xdr:col>81</xdr:col>
      <xdr:colOff>95250</xdr:colOff>
      <xdr:row>39</xdr:row>
      <xdr:rowOff>117602</xdr:rowOff>
    </xdr:to>
    <xdr:sp macro="" textlink="">
      <xdr:nvSpPr>
        <xdr:cNvPr id="399" name="楕円 398"/>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32529</xdr:rowOff>
    </xdr:from>
    <xdr:ext cx="762000" cy="259045"/>
    <xdr:sp macro="" textlink="">
      <xdr:nvSpPr>
        <xdr:cNvPr id="400"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1" name="楕円 400"/>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2" name="テキスト ボックス 401"/>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119888</xdr:rowOff>
    </xdr:from>
    <xdr:to>
      <xdr:col>73</xdr:col>
      <xdr:colOff>44450</xdr:colOff>
      <xdr:row>39</xdr:row>
      <xdr:rowOff>50038</xdr:rowOff>
    </xdr:to>
    <xdr:sp macro="" textlink="">
      <xdr:nvSpPr>
        <xdr:cNvPr id="403" name="楕円 402"/>
        <xdr:cNvSpPr/>
      </xdr:nvSpPr>
      <xdr:spPr>
        <a:xfrm>
          <a:off x="15240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60215</xdr:rowOff>
    </xdr:from>
    <xdr:ext cx="762000" cy="259045"/>
    <xdr:sp macro="" textlink="">
      <xdr:nvSpPr>
        <xdr:cNvPr id="404" name="テキスト ボックス 403"/>
        <xdr:cNvSpPr txBox="1"/>
      </xdr:nvSpPr>
      <xdr:spPr>
        <a:xfrm>
          <a:off x="14909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148844</xdr:rowOff>
    </xdr:from>
    <xdr:to>
      <xdr:col>68</xdr:col>
      <xdr:colOff>203200</xdr:colOff>
      <xdr:row>39</xdr:row>
      <xdr:rowOff>78994</xdr:rowOff>
    </xdr:to>
    <xdr:sp macro="" textlink="">
      <xdr:nvSpPr>
        <xdr:cNvPr id="405" name="楕円 404"/>
        <xdr:cNvSpPr/>
      </xdr:nvSpPr>
      <xdr:spPr>
        <a:xfrm>
          <a:off x="14351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89171</xdr:rowOff>
    </xdr:from>
    <xdr:ext cx="762000" cy="259045"/>
    <xdr:sp macro="" textlink="">
      <xdr:nvSpPr>
        <xdr:cNvPr id="406" name="テキスト ボックス 405"/>
        <xdr:cNvSpPr txBox="1"/>
      </xdr:nvSpPr>
      <xdr:spPr>
        <a:xfrm>
          <a:off x="14020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168148</xdr:rowOff>
    </xdr:from>
    <xdr:to>
      <xdr:col>64</xdr:col>
      <xdr:colOff>152400</xdr:colOff>
      <xdr:row>39</xdr:row>
      <xdr:rowOff>98298</xdr:rowOff>
    </xdr:to>
    <xdr:sp macro="" textlink="">
      <xdr:nvSpPr>
        <xdr:cNvPr id="407" name="楕円 406"/>
        <xdr:cNvSpPr/>
      </xdr:nvSpPr>
      <xdr:spPr>
        <a:xfrm>
          <a:off x="13462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108475</xdr:rowOff>
    </xdr:from>
    <xdr:ext cx="762000" cy="259045"/>
    <xdr:sp macro="" textlink="">
      <xdr:nvSpPr>
        <xdr:cNvPr id="408" name="テキスト ボックス 407"/>
        <xdr:cNvSpPr txBox="1"/>
      </xdr:nvSpPr>
      <xdr:spPr>
        <a:xfrm>
          <a:off x="13131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や公営企業繰出見込額</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減少により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、将来負担比率は前年度から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改善の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％となった。類似団体内平均値と比べても健全な数値となっているが、今後も将来世代への負担が増加することのないよう健全な財政運営に努める。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13801</xdr:rowOff>
    </xdr:from>
    <xdr:to>
      <xdr:col>81</xdr:col>
      <xdr:colOff>44450</xdr:colOff>
      <xdr:row>14</xdr:row>
      <xdr:rowOff>25866</xdr:rowOff>
    </xdr:to>
    <xdr:cxnSp macro="">
      <xdr:nvCxnSpPr>
        <xdr:cNvPr id="442" name="直線コネクタ 441"/>
        <xdr:cNvCxnSpPr/>
      </xdr:nvCxnSpPr>
      <xdr:spPr>
        <a:xfrm flipV="1">
          <a:off x="16179800" y="241410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3"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25866</xdr:rowOff>
    </xdr:from>
    <xdr:to>
      <xdr:col>77</xdr:col>
      <xdr:colOff>44450</xdr:colOff>
      <xdr:row>14</xdr:row>
      <xdr:rowOff>40344</xdr:rowOff>
    </xdr:to>
    <xdr:cxnSp macro="">
      <xdr:nvCxnSpPr>
        <xdr:cNvPr id="445" name="直線コネクタ 444"/>
        <xdr:cNvCxnSpPr/>
      </xdr:nvCxnSpPr>
      <xdr:spPr>
        <a:xfrm flipV="1">
          <a:off x="15290800" y="242616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47" name="テキスト ボックス 446"/>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38735</xdr:rowOff>
    </xdr:from>
    <xdr:to>
      <xdr:col>72</xdr:col>
      <xdr:colOff>203200</xdr:colOff>
      <xdr:row>14</xdr:row>
      <xdr:rowOff>40344</xdr:rowOff>
    </xdr:to>
    <xdr:cxnSp macro="">
      <xdr:nvCxnSpPr>
        <xdr:cNvPr id="448" name="直線コネクタ 447"/>
        <xdr:cNvCxnSpPr/>
      </xdr:nvCxnSpPr>
      <xdr:spPr>
        <a:xfrm>
          <a:off x="14401800" y="243903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136923</xdr:rowOff>
    </xdr:from>
    <xdr:ext cx="762000" cy="259045"/>
    <xdr:sp macro="" textlink="">
      <xdr:nvSpPr>
        <xdr:cNvPr id="450" name="テキスト ボックス 449"/>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161925</xdr:rowOff>
    </xdr:from>
    <xdr:to>
      <xdr:col>68</xdr:col>
      <xdr:colOff>152400</xdr:colOff>
      <xdr:row>14</xdr:row>
      <xdr:rowOff>38735</xdr:rowOff>
    </xdr:to>
    <xdr:cxnSp macro="">
      <xdr:nvCxnSpPr>
        <xdr:cNvPr id="451" name="直線コネクタ 450"/>
        <xdr:cNvCxnSpPr/>
      </xdr:nvCxnSpPr>
      <xdr:spPr>
        <a:xfrm>
          <a:off x="13512800" y="23907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147379</xdr:rowOff>
    </xdr:from>
    <xdr:ext cx="762000" cy="259045"/>
    <xdr:sp macro="" textlink="">
      <xdr:nvSpPr>
        <xdr:cNvPr id="453" name="テキスト ボックス 452"/>
        <xdr:cNvSpPr txBox="1"/>
      </xdr:nvSpPr>
      <xdr:spPr>
        <a:xfrm>
          <a:off x="14020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167488</xdr:rowOff>
    </xdr:from>
    <xdr:ext cx="762000" cy="259045"/>
    <xdr:sp macro="" textlink="">
      <xdr:nvSpPr>
        <xdr:cNvPr id="455" name="テキスト ボックス 454"/>
        <xdr:cNvSpPr txBox="1"/>
      </xdr:nvSpPr>
      <xdr:spPr>
        <a:xfrm>
          <a:off x="13131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134451</xdr:rowOff>
    </xdr:from>
    <xdr:to>
      <xdr:col>81</xdr:col>
      <xdr:colOff>95250</xdr:colOff>
      <xdr:row>14</xdr:row>
      <xdr:rowOff>64601</xdr:rowOff>
    </xdr:to>
    <xdr:sp macro="" textlink="">
      <xdr:nvSpPr>
        <xdr:cNvPr id="461" name="楕円 460"/>
        <xdr:cNvSpPr/>
      </xdr:nvSpPr>
      <xdr:spPr>
        <a:xfrm>
          <a:off x="169672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55728</xdr:rowOff>
    </xdr:from>
    <xdr:ext cx="762000" cy="259045"/>
    <xdr:sp macro="" textlink="">
      <xdr:nvSpPr>
        <xdr:cNvPr id="462" name="将来負担の状況該当値テキスト"/>
        <xdr:cNvSpPr txBox="1"/>
      </xdr:nvSpPr>
      <xdr:spPr>
        <a:xfrm>
          <a:off x="17106900" y="228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146516</xdr:rowOff>
    </xdr:from>
    <xdr:to>
      <xdr:col>77</xdr:col>
      <xdr:colOff>95250</xdr:colOff>
      <xdr:row>14</xdr:row>
      <xdr:rowOff>76666</xdr:rowOff>
    </xdr:to>
    <xdr:sp macro="" textlink="">
      <xdr:nvSpPr>
        <xdr:cNvPr id="463" name="楕円 462"/>
        <xdr:cNvSpPr/>
      </xdr:nvSpPr>
      <xdr:spPr>
        <a:xfrm>
          <a:off x="161290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86843</xdr:rowOff>
    </xdr:from>
    <xdr:ext cx="736600" cy="259045"/>
    <xdr:sp macro="" textlink="">
      <xdr:nvSpPr>
        <xdr:cNvPr id="464" name="テキスト ボックス 463"/>
        <xdr:cNvSpPr txBox="1"/>
      </xdr:nvSpPr>
      <xdr:spPr>
        <a:xfrm>
          <a:off x="15798800" y="2144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160994</xdr:rowOff>
    </xdr:from>
    <xdr:to>
      <xdr:col>73</xdr:col>
      <xdr:colOff>44450</xdr:colOff>
      <xdr:row>14</xdr:row>
      <xdr:rowOff>91144</xdr:rowOff>
    </xdr:to>
    <xdr:sp macro="" textlink="">
      <xdr:nvSpPr>
        <xdr:cNvPr id="465" name="楕円 464"/>
        <xdr:cNvSpPr/>
      </xdr:nvSpPr>
      <xdr:spPr>
        <a:xfrm>
          <a:off x="15240000" y="23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101321</xdr:rowOff>
    </xdr:from>
    <xdr:ext cx="762000" cy="259045"/>
    <xdr:sp macro="" textlink="">
      <xdr:nvSpPr>
        <xdr:cNvPr id="466" name="テキスト ボックス 465"/>
        <xdr:cNvSpPr txBox="1"/>
      </xdr:nvSpPr>
      <xdr:spPr>
        <a:xfrm>
          <a:off x="14909800" y="21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159385</xdr:rowOff>
    </xdr:from>
    <xdr:to>
      <xdr:col>68</xdr:col>
      <xdr:colOff>203200</xdr:colOff>
      <xdr:row>14</xdr:row>
      <xdr:rowOff>89535</xdr:rowOff>
    </xdr:to>
    <xdr:sp macro="" textlink="">
      <xdr:nvSpPr>
        <xdr:cNvPr id="467" name="楕円 466"/>
        <xdr:cNvSpPr/>
      </xdr:nvSpPr>
      <xdr:spPr>
        <a:xfrm>
          <a:off x="143510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99712</xdr:rowOff>
    </xdr:from>
    <xdr:ext cx="762000" cy="259045"/>
    <xdr:sp macro="" textlink="">
      <xdr:nvSpPr>
        <xdr:cNvPr id="468" name="テキスト ボックス 467"/>
        <xdr:cNvSpPr txBox="1"/>
      </xdr:nvSpPr>
      <xdr:spPr>
        <a:xfrm>
          <a:off x="14020800" y="215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111125</xdr:rowOff>
    </xdr:from>
    <xdr:to>
      <xdr:col>64</xdr:col>
      <xdr:colOff>152400</xdr:colOff>
      <xdr:row>14</xdr:row>
      <xdr:rowOff>41275</xdr:rowOff>
    </xdr:to>
    <xdr:sp macro="" textlink="">
      <xdr:nvSpPr>
        <xdr:cNvPr id="469" name="楕円 468"/>
        <xdr:cNvSpPr/>
      </xdr:nvSpPr>
      <xdr:spPr>
        <a:xfrm>
          <a:off x="13462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51452</xdr:rowOff>
    </xdr:from>
    <xdr:ext cx="762000" cy="259045"/>
    <xdr:sp macro="" textlink="">
      <xdr:nvSpPr>
        <xdr:cNvPr id="470" name="テキスト ボックス 469"/>
        <xdr:cNvSpPr txBox="1"/>
      </xdr:nvSpPr>
      <xdr:spPr>
        <a:xfrm>
          <a:off x="13131800" y="210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488,618
469,779
61.78
207,461,906
204,202,055
2,914,042
109,402,288
191,206,974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退職手当の減少や職員数の減少などによる人件費の総量抑制などで、人件費にかかる経常収支比率は前年度より</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0.2</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減の</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22.2</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％となった。今後も民間でも実施可能な業務については積極的に委託化を進めるなど、一層の行財政改革により、人件費の抑制に努める。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43180</xdr:rowOff>
    </xdr:to>
    <xdr:cxnSp macro="">
      <xdr:nvCxnSpPr>
        <xdr:cNvPr id="66" name="直線コネクタ 65"/>
        <xdr:cNvCxnSpPr/>
      </xdr:nvCxnSpPr>
      <xdr:spPr>
        <a:xfrm flipV="1">
          <a:off x="3987800" y="6200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88900</xdr:rowOff>
    </xdr:to>
    <xdr:cxnSp macro="">
      <xdr:nvCxnSpPr>
        <xdr:cNvPr id="69" name="直線コネクタ 68"/>
        <xdr:cNvCxnSpPr/>
      </xdr:nvCxnSpPr>
      <xdr:spPr>
        <a:xfrm flipV="1">
          <a:off x="3098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111760</xdr:rowOff>
    </xdr:to>
    <xdr:cxnSp macro="">
      <xdr:nvCxnSpPr>
        <xdr:cNvPr id="72" name="直線コネクタ 71"/>
        <xdr:cNvCxnSpPr/>
      </xdr:nvCxnSpPr>
      <xdr:spPr>
        <a:xfrm flipV="1">
          <a:off x="2209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111760</xdr:rowOff>
    </xdr:to>
    <xdr:cxnSp macro="">
      <xdr:nvCxnSpPr>
        <xdr:cNvPr id="75" name="直線コネクタ 74"/>
        <xdr:cNvCxnSpPr/>
      </xdr:nvCxnSpPr>
      <xdr:spPr>
        <a:xfrm>
          <a:off x="1320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物件費にかかる経常収支比率については</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12.3</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％となり、行</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財政改</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革プランの着実な実行などにより類似団体内平均値の</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15.4</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％を下回っている。今後も更なる事務事業の見直しを行い、経費の削減に取り組んでいく。</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83457</xdr:rowOff>
    </xdr:from>
    <xdr:to>
      <xdr:col>82</xdr:col>
      <xdr:colOff>107950</xdr:colOff>
      <xdr:row>14</xdr:row>
      <xdr:rowOff>127000</xdr:rowOff>
    </xdr:to>
    <xdr:cxnSp macro="">
      <xdr:nvCxnSpPr>
        <xdr:cNvPr id="129" name="直線コネクタ 128"/>
        <xdr:cNvCxnSpPr/>
      </xdr:nvCxnSpPr>
      <xdr:spPr>
        <a:xfrm>
          <a:off x="15671800" y="24837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83457</xdr:rowOff>
    </xdr:to>
    <xdr:cxnSp macro="">
      <xdr:nvCxnSpPr>
        <xdr:cNvPr id="132" name="直線コネクタ 131"/>
        <xdr:cNvCxnSpPr/>
      </xdr:nvCxnSpPr>
      <xdr:spPr>
        <a:xfrm>
          <a:off x="14782800" y="245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xdr:rowOff>
    </xdr:from>
    <xdr:to>
      <xdr:col>73</xdr:col>
      <xdr:colOff>180975</xdr:colOff>
      <xdr:row>14</xdr:row>
      <xdr:rowOff>50800</xdr:rowOff>
    </xdr:to>
    <xdr:cxnSp macro="">
      <xdr:nvCxnSpPr>
        <xdr:cNvPr id="135" name="直線コネクタ 134"/>
        <xdr:cNvCxnSpPr/>
      </xdr:nvCxnSpPr>
      <xdr:spPr>
        <a:xfrm>
          <a:off x="13893800" y="2407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7257</xdr:rowOff>
    </xdr:to>
    <xdr:cxnSp macro="">
      <xdr:nvCxnSpPr>
        <xdr:cNvPr id="138" name="直線コネクタ 137"/>
        <xdr:cNvCxnSpPr/>
      </xdr:nvCxnSpPr>
      <xdr:spPr>
        <a:xfrm>
          <a:off x="13004800" y="237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32657</xdr:rowOff>
    </xdr:from>
    <xdr:to>
      <xdr:col>78</xdr:col>
      <xdr:colOff>120650</xdr:colOff>
      <xdr:row>14</xdr:row>
      <xdr:rowOff>134257</xdr:rowOff>
    </xdr:to>
    <xdr:sp macro="" textlink="">
      <xdr:nvSpPr>
        <xdr:cNvPr id="150" name="楕円 149"/>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51" name="テキスト ボックス 150"/>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2" name="楕円 151"/>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3" name="テキスト ボックス 152"/>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127907</xdr:rowOff>
    </xdr:from>
    <xdr:to>
      <xdr:col>69</xdr:col>
      <xdr:colOff>142875</xdr:colOff>
      <xdr:row>14</xdr:row>
      <xdr:rowOff>58057</xdr:rowOff>
    </xdr:to>
    <xdr:sp macro="" textlink="">
      <xdr:nvSpPr>
        <xdr:cNvPr id="154" name="楕円 153"/>
        <xdr:cNvSpPr/>
      </xdr:nvSpPr>
      <xdr:spPr>
        <a:xfrm>
          <a:off x="13843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55" name="テキスト ボックス 154"/>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6" name="楕円 155"/>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7" name="テキスト ボックス 156"/>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類似団体内平均値と比較し、扶助費に係る経常収支比率が突出して高くなっており、本市財政状況の硬直化の大きな要因となっている。</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年度においては前年度より</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0.7</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ポイント悪化</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し、</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19.6</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％となった。一因として、</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児童扶養手当の制度変更や幼児教育の無償化によるもの</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などがあげられる。依然として類似団体内平均値との乖離幅が大きいため、今後もより一層の適正化に努めていく必要がある。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59</xdr:row>
      <xdr:rowOff>64407</xdr:rowOff>
    </xdr:to>
    <xdr:cxnSp macro="">
      <xdr:nvCxnSpPr>
        <xdr:cNvPr id="192" name="直線コネクタ 191"/>
        <xdr:cNvCxnSpPr/>
      </xdr:nvCxnSpPr>
      <xdr:spPr>
        <a:xfrm>
          <a:off x="3987800" y="101037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59</xdr:row>
      <xdr:rowOff>53522</xdr:rowOff>
    </xdr:to>
    <xdr:cxnSp macro="">
      <xdr:nvCxnSpPr>
        <xdr:cNvPr id="195" name="直線コネクタ 194"/>
        <xdr:cNvCxnSpPr/>
      </xdr:nvCxnSpPr>
      <xdr:spPr>
        <a:xfrm flipV="1">
          <a:off x="3098800" y="10103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53522</xdr:rowOff>
    </xdr:to>
    <xdr:cxnSp macro="">
      <xdr:nvCxnSpPr>
        <xdr:cNvPr id="198" name="直線コネクタ 197"/>
        <xdr:cNvCxnSpPr/>
      </xdr:nvCxnSpPr>
      <xdr:spPr>
        <a:xfrm>
          <a:off x="2209800" y="10147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148772</xdr:rowOff>
    </xdr:from>
    <xdr:to>
      <xdr:col>11</xdr:col>
      <xdr:colOff>9525</xdr:colOff>
      <xdr:row>59</xdr:row>
      <xdr:rowOff>31750</xdr:rowOff>
    </xdr:to>
    <xdr:cxnSp macro="">
      <xdr:nvCxnSpPr>
        <xdr:cNvPr id="201" name="直線コネクタ 200"/>
        <xdr:cNvCxnSpPr/>
      </xdr:nvCxnSpPr>
      <xdr:spPr>
        <a:xfrm>
          <a:off x="1320800" y="10092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211" name="楕円 210"/>
        <xdr:cNvSpPr/>
      </xdr:nvSpPr>
      <xdr:spPr>
        <a:xfrm>
          <a:off x="47752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157134</xdr:rowOff>
    </xdr:from>
    <xdr:ext cx="762000" cy="259045"/>
    <xdr:sp macro="" textlink="">
      <xdr:nvSpPr>
        <xdr:cNvPr id="212" name="扶助費該当値テキスト"/>
        <xdr:cNvSpPr txBox="1"/>
      </xdr:nvSpPr>
      <xdr:spPr>
        <a:xfrm>
          <a:off x="4914900" y="1010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13" name="楕円 212"/>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4" name="テキスト ボックス 213"/>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2722</xdr:rowOff>
    </xdr:from>
    <xdr:to>
      <xdr:col>15</xdr:col>
      <xdr:colOff>149225</xdr:colOff>
      <xdr:row>59</xdr:row>
      <xdr:rowOff>104322</xdr:rowOff>
    </xdr:to>
    <xdr:sp macro="" textlink="">
      <xdr:nvSpPr>
        <xdr:cNvPr id="215" name="楕円 214"/>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89099</xdr:rowOff>
    </xdr:from>
    <xdr:ext cx="762000" cy="259045"/>
    <xdr:sp macro="" textlink="">
      <xdr:nvSpPr>
        <xdr:cNvPr id="216" name="テキスト ボックス 215"/>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7" name="楕円 216"/>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8" name="テキスト ボックス 217"/>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97972</xdr:rowOff>
    </xdr:from>
    <xdr:to>
      <xdr:col>6</xdr:col>
      <xdr:colOff>171450</xdr:colOff>
      <xdr:row>59</xdr:row>
      <xdr:rowOff>28122</xdr:rowOff>
    </xdr:to>
    <xdr:sp macro="" textlink="">
      <xdr:nvSpPr>
        <xdr:cNvPr id="219" name="楕円 218"/>
        <xdr:cNvSpPr/>
      </xdr:nvSpPr>
      <xdr:spPr>
        <a:xfrm>
          <a:off x="1270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12899</xdr:rowOff>
    </xdr:from>
    <xdr:ext cx="762000" cy="259045"/>
    <xdr:sp macro="" textlink="">
      <xdr:nvSpPr>
        <xdr:cNvPr id="220" name="テキスト ボックス 219"/>
        <xdr:cNvSpPr txBox="1"/>
      </xdr:nvSpPr>
      <xdr:spPr>
        <a:xfrm>
          <a:off x="939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その他の経常収支比率については、類似団体内平均値</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13.4</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％を下回る</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13.1</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％となった。内訳は、維持補修費で</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％、繰出金で</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11.9</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％となり前年度と比較して、維持補修費が</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0.1</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、繰出金が</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0.5</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今後も、これまでに整備した施設等の老朽化に伴い維持補修費の増加が見込まれることもあり、引き続き計画的な保全に努める。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120650</xdr:rowOff>
    </xdr:from>
    <xdr:to>
      <xdr:col>82</xdr:col>
      <xdr:colOff>107950</xdr:colOff>
      <xdr:row>58</xdr:row>
      <xdr:rowOff>38100</xdr:rowOff>
    </xdr:to>
    <xdr:cxnSp macro="">
      <xdr:nvCxnSpPr>
        <xdr:cNvPr id="253" name="直線コネクタ 252"/>
        <xdr:cNvCxnSpPr/>
      </xdr:nvCxnSpPr>
      <xdr:spPr>
        <a:xfrm>
          <a:off x="15671800" y="9893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120650</xdr:rowOff>
    </xdr:from>
    <xdr:to>
      <xdr:col>78</xdr:col>
      <xdr:colOff>69850</xdr:colOff>
      <xdr:row>58</xdr:row>
      <xdr:rowOff>0</xdr:rowOff>
    </xdr:to>
    <xdr:cxnSp macro="">
      <xdr:nvCxnSpPr>
        <xdr:cNvPr id="256" name="直線コネクタ 255"/>
        <xdr:cNvCxnSpPr/>
      </xdr:nvCxnSpPr>
      <xdr:spPr>
        <a:xfrm flipV="1">
          <a:off x="14782800" y="989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58</xdr:row>
      <xdr:rowOff>0</xdr:rowOff>
    </xdr:to>
    <xdr:cxnSp macro="">
      <xdr:nvCxnSpPr>
        <xdr:cNvPr id="259" name="直線コネクタ 258"/>
        <xdr:cNvCxnSpPr/>
      </xdr:nvCxnSpPr>
      <xdr:spPr>
        <a:xfrm>
          <a:off x="13893800" y="9880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107950</xdr:rowOff>
    </xdr:to>
    <xdr:cxnSp macro="">
      <xdr:nvCxnSpPr>
        <xdr:cNvPr id="262" name="直線コネクタ 261"/>
        <xdr:cNvCxnSpPr/>
      </xdr:nvCxnSpPr>
      <xdr:spPr>
        <a:xfrm>
          <a:off x="13004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72" name="楕円 271"/>
        <xdr:cNvSpPr/>
      </xdr:nvSpPr>
      <xdr:spPr>
        <a:xfrm>
          <a:off x="16459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3827</xdr:rowOff>
    </xdr:from>
    <xdr:ext cx="762000" cy="259045"/>
    <xdr:sp macro="" textlink="">
      <xdr:nvSpPr>
        <xdr:cNvPr id="273" name="その他該当値テキスト"/>
        <xdr:cNvSpPr txBox="1"/>
      </xdr:nvSpPr>
      <xdr:spPr>
        <a:xfrm>
          <a:off x="16598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69850</xdr:rowOff>
    </xdr:from>
    <xdr:to>
      <xdr:col>78</xdr:col>
      <xdr:colOff>120650</xdr:colOff>
      <xdr:row>58</xdr:row>
      <xdr:rowOff>0</xdr:rowOff>
    </xdr:to>
    <xdr:sp macro="" textlink="">
      <xdr:nvSpPr>
        <xdr:cNvPr id="274" name="楕円 273"/>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75" name="テキスト ボックス 274"/>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120650</xdr:rowOff>
    </xdr:from>
    <xdr:to>
      <xdr:col>74</xdr:col>
      <xdr:colOff>31750</xdr:colOff>
      <xdr:row>58</xdr:row>
      <xdr:rowOff>50800</xdr:rowOff>
    </xdr:to>
    <xdr:sp macro="" textlink="">
      <xdr:nvSpPr>
        <xdr:cNvPr id="276" name="楕円 275"/>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77" name="テキスト ボックス 276"/>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8" name="楕円 277"/>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79" name="テキスト ボックス 278"/>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80" name="楕円 279"/>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81" name="テキスト ボックス 280"/>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補助費等にかかる経常収支比率については、東大阪都市清掃施設組合第五工場の建設に</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伴う</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公債費償還のため、同組合への負担金が</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要因となり、前年度より</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0.1</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依然として類似団体内平均値との乖離幅が大きいため、今後もより一層の適正化に努めていく必要がある。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66040</xdr:rowOff>
    </xdr:to>
    <xdr:cxnSp macro="">
      <xdr:nvCxnSpPr>
        <xdr:cNvPr id="314" name="直線コネクタ 313"/>
        <xdr:cNvCxnSpPr/>
      </xdr:nvCxnSpPr>
      <xdr:spPr>
        <a:xfrm>
          <a:off x="15671800" y="6230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104140</xdr:rowOff>
    </xdr:to>
    <xdr:cxnSp macro="">
      <xdr:nvCxnSpPr>
        <xdr:cNvPr id="317" name="直線コネクタ 316"/>
        <xdr:cNvCxnSpPr/>
      </xdr:nvCxnSpPr>
      <xdr:spPr>
        <a:xfrm flipV="1">
          <a:off x="14782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165100</xdr:rowOff>
    </xdr:to>
    <xdr:cxnSp macro="">
      <xdr:nvCxnSpPr>
        <xdr:cNvPr id="320" name="直線コネクタ 319"/>
        <xdr:cNvCxnSpPr/>
      </xdr:nvCxnSpPr>
      <xdr:spPr>
        <a:xfrm flipV="1">
          <a:off x="13893800" y="6276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111760</xdr:rowOff>
    </xdr:from>
    <xdr:to>
      <xdr:col>69</xdr:col>
      <xdr:colOff>92075</xdr:colOff>
      <xdr:row>36</xdr:row>
      <xdr:rowOff>165100</xdr:rowOff>
    </xdr:to>
    <xdr:cxnSp macro="">
      <xdr:nvCxnSpPr>
        <xdr:cNvPr id="323" name="直線コネクタ 322"/>
        <xdr:cNvCxnSpPr/>
      </xdr:nvCxnSpPr>
      <xdr:spPr>
        <a:xfrm>
          <a:off x="13004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33" name="楕円 332"/>
        <xdr:cNvSpPr/>
      </xdr:nvSpPr>
      <xdr:spPr>
        <a:xfrm>
          <a:off x="16459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158767</xdr:rowOff>
    </xdr:from>
    <xdr:ext cx="762000" cy="259045"/>
    <xdr:sp macro="" textlink="">
      <xdr:nvSpPr>
        <xdr:cNvPr id="334" name="補助費等該当値テキスト"/>
        <xdr:cNvSpPr txBox="1"/>
      </xdr:nvSpPr>
      <xdr:spPr>
        <a:xfrm>
          <a:off x="16598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5" name="楕円 334"/>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93997</xdr:rowOff>
    </xdr:from>
    <xdr:ext cx="736600" cy="259045"/>
    <xdr:sp macro="" textlink="">
      <xdr:nvSpPr>
        <xdr:cNvPr id="336" name="テキスト ボックス 335"/>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7" name="楕円 336"/>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38" name="テキスト ボックス 337"/>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39" name="楕円 338"/>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40" name="テキスト ボックス 339"/>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41" name="楕円 340"/>
        <xdr:cNvSpPr/>
      </xdr:nvSpPr>
      <xdr:spPr>
        <a:xfrm>
          <a:off x="12954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147337</xdr:rowOff>
    </xdr:from>
    <xdr:ext cx="762000" cy="259045"/>
    <xdr:sp macro="" textlink="">
      <xdr:nvSpPr>
        <xdr:cNvPr id="342" name="テキスト ボックス 341"/>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においては前年度より</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ポイント改善</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し、</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15.5</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令和元年度も平成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年度に引き続き</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将来世代への負担圧縮を見据えた借換債の発行抑制</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を行ったが借換債の対象額が減少したことが</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大きな要因である。今後は花園ラグビー場の整備や文化創造館の建設等に伴う建設事業債の償還が開始され、公債費の負担が増加することが見込まれている。後年度世代に過度な負担を強いることのない市債の管理に努めていく必要があ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78</xdr:row>
      <xdr:rowOff>27939</xdr:rowOff>
    </xdr:to>
    <xdr:cxnSp macro="">
      <xdr:nvCxnSpPr>
        <xdr:cNvPr id="375" name="直線コネクタ 374"/>
        <xdr:cNvCxnSpPr/>
      </xdr:nvCxnSpPr>
      <xdr:spPr>
        <a:xfrm flipV="1">
          <a:off x="3987800" y="133096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78</xdr:row>
      <xdr:rowOff>27939</xdr:rowOff>
    </xdr:to>
    <xdr:cxnSp macro="">
      <xdr:nvCxnSpPr>
        <xdr:cNvPr id="378" name="直線コネクタ 377"/>
        <xdr:cNvCxnSpPr/>
      </xdr:nvCxnSpPr>
      <xdr:spPr>
        <a:xfrm>
          <a:off x="3098800" y="132638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69850</xdr:rowOff>
    </xdr:to>
    <xdr:cxnSp macro="">
      <xdr:nvCxnSpPr>
        <xdr:cNvPr id="381" name="直線コネクタ 380"/>
        <xdr:cNvCxnSpPr/>
      </xdr:nvCxnSpPr>
      <xdr:spPr>
        <a:xfrm flipV="1">
          <a:off x="2209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69850</xdr:rowOff>
    </xdr:to>
    <xdr:cxnSp macro="">
      <xdr:nvCxnSpPr>
        <xdr:cNvPr id="384" name="直線コネクタ 383"/>
        <xdr:cNvCxnSpPr/>
      </xdr:nvCxnSpPr>
      <xdr:spPr>
        <a:xfrm>
          <a:off x="1320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57150</xdr:rowOff>
    </xdr:from>
    <xdr:to>
      <xdr:col>24</xdr:col>
      <xdr:colOff>76200</xdr:colOff>
      <xdr:row>77</xdr:row>
      <xdr:rowOff>158750</xdr:rowOff>
    </xdr:to>
    <xdr:sp macro="" textlink="">
      <xdr:nvSpPr>
        <xdr:cNvPr id="394" name="楕円 393"/>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73677</xdr:rowOff>
    </xdr:from>
    <xdr:ext cx="762000" cy="259045"/>
    <xdr:sp macro="" textlink="">
      <xdr:nvSpPr>
        <xdr:cNvPr id="395" name="公債費該当値テキスト"/>
        <xdr:cNvSpPr txBox="1"/>
      </xdr:nvSpPr>
      <xdr:spPr>
        <a:xfrm>
          <a:off x="49149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148589</xdr:rowOff>
    </xdr:from>
    <xdr:to>
      <xdr:col>20</xdr:col>
      <xdr:colOff>38100</xdr:colOff>
      <xdr:row>78</xdr:row>
      <xdr:rowOff>78739</xdr:rowOff>
    </xdr:to>
    <xdr:sp macro="" textlink="">
      <xdr:nvSpPr>
        <xdr:cNvPr id="396" name="楕円 395"/>
        <xdr:cNvSpPr/>
      </xdr:nvSpPr>
      <xdr:spPr>
        <a:xfrm>
          <a:off x="3937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63516</xdr:rowOff>
    </xdr:from>
    <xdr:ext cx="736600" cy="259045"/>
    <xdr:sp macro="" textlink="">
      <xdr:nvSpPr>
        <xdr:cNvPr id="397" name="テキスト ボックス 396"/>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8" name="楕円 397"/>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99" name="テキスト ボックス 398"/>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400" name="楕円 399"/>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401" name="テキスト ボックス 400"/>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402" name="楕円 401"/>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123207</xdr:rowOff>
    </xdr:from>
    <xdr:ext cx="762000" cy="259045"/>
    <xdr:sp macro="" textlink="">
      <xdr:nvSpPr>
        <xdr:cNvPr id="403" name="テキスト ボックス 402"/>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公債費以外の経常収支比率については</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79.9</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％となり、前年度より</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1.7</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ポイント悪化し</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76.8</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％と比較しても依然高水準で硬直した状態であるといえる。主な内容として人件費、扶助費、補助費等の合計で</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54.5</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％となっており、前年度と比較して人件費は</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0.2</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0.4</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ポイントの悪化</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、補助費等は</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0.1</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ポイントの悪化</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となり、今後もより一層の行財政改革の推進に努める。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122428</xdr:rowOff>
    </xdr:to>
    <xdr:cxnSp macro="">
      <xdr:nvCxnSpPr>
        <xdr:cNvPr id="434" name="直線コネクタ 433"/>
        <xdr:cNvCxnSpPr/>
      </xdr:nvCxnSpPr>
      <xdr:spPr>
        <a:xfrm>
          <a:off x="15671800" y="134178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131572</xdr:rowOff>
    </xdr:to>
    <xdr:cxnSp macro="">
      <xdr:nvCxnSpPr>
        <xdr:cNvPr id="437" name="直線コネクタ 436"/>
        <xdr:cNvCxnSpPr/>
      </xdr:nvCxnSpPr>
      <xdr:spPr>
        <a:xfrm flipV="1">
          <a:off x="14782800" y="134178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78</xdr:row>
      <xdr:rowOff>131572</xdr:rowOff>
    </xdr:to>
    <xdr:cxnSp macro="">
      <xdr:nvCxnSpPr>
        <xdr:cNvPr id="440" name="直線コネクタ 439"/>
        <xdr:cNvCxnSpPr/>
      </xdr:nvCxnSpPr>
      <xdr:spPr>
        <a:xfrm>
          <a:off x="13893800" y="1350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131572</xdr:rowOff>
    </xdr:to>
    <xdr:cxnSp macro="">
      <xdr:nvCxnSpPr>
        <xdr:cNvPr id="443" name="直線コネクタ 442"/>
        <xdr:cNvCxnSpPr/>
      </xdr:nvCxnSpPr>
      <xdr:spPr>
        <a:xfrm>
          <a:off x="13004800" y="134040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53" name="楕円 452"/>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54" name="公債費以外該当値テキスト"/>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55" name="楕円 454"/>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56" name="テキスト ボックス 455"/>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57" name="楕円 456"/>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58" name="テキスト ボックス 457"/>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59" name="楕円 458"/>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60" name="テキスト ボックス 459"/>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61" name="楕円 460"/>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62" name="テキスト ボックス 461"/>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59319</xdr:rowOff>
    </xdr:from>
    <xdr:to>
      <xdr:col>29</xdr:col>
      <xdr:colOff>127000</xdr:colOff>
      <xdr:row>18</xdr:row>
      <xdr:rowOff>95804</xdr:rowOff>
    </xdr:to>
    <xdr:cxnSp macro="">
      <xdr:nvCxnSpPr>
        <xdr:cNvPr id="48" name="直線コネクタ 47"/>
        <xdr:cNvCxnSpPr/>
      </xdr:nvCxnSpPr>
      <xdr:spPr bwMode="auto">
        <a:xfrm flipV="1">
          <a:off x="5003800" y="3193044"/>
          <a:ext cx="647700" cy="3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79390</xdr:rowOff>
    </xdr:from>
    <xdr:to>
      <xdr:col>26</xdr:col>
      <xdr:colOff>50800</xdr:colOff>
      <xdr:row>18</xdr:row>
      <xdr:rowOff>95804</xdr:rowOff>
    </xdr:to>
    <xdr:cxnSp macro="">
      <xdr:nvCxnSpPr>
        <xdr:cNvPr id="51" name="直線コネクタ 50"/>
        <xdr:cNvCxnSpPr/>
      </xdr:nvCxnSpPr>
      <xdr:spPr bwMode="auto">
        <a:xfrm>
          <a:off x="4305300" y="3213115"/>
          <a:ext cx="698500" cy="16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72258</xdr:rowOff>
    </xdr:from>
    <xdr:to>
      <xdr:col>22</xdr:col>
      <xdr:colOff>114300</xdr:colOff>
      <xdr:row>18</xdr:row>
      <xdr:rowOff>79390</xdr:rowOff>
    </xdr:to>
    <xdr:cxnSp macro="">
      <xdr:nvCxnSpPr>
        <xdr:cNvPr id="54" name="直線コネクタ 53"/>
        <xdr:cNvCxnSpPr/>
      </xdr:nvCxnSpPr>
      <xdr:spPr bwMode="auto">
        <a:xfrm>
          <a:off x="3606800" y="3205983"/>
          <a:ext cx="698500" cy="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35728</xdr:rowOff>
    </xdr:from>
    <xdr:to>
      <xdr:col>18</xdr:col>
      <xdr:colOff>177800</xdr:colOff>
      <xdr:row>18</xdr:row>
      <xdr:rowOff>72258</xdr:rowOff>
    </xdr:to>
    <xdr:cxnSp macro="">
      <xdr:nvCxnSpPr>
        <xdr:cNvPr id="57" name="直線コネクタ 56"/>
        <xdr:cNvCxnSpPr/>
      </xdr:nvCxnSpPr>
      <xdr:spPr bwMode="auto">
        <a:xfrm>
          <a:off x="2908300" y="3169453"/>
          <a:ext cx="698500" cy="36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8519</xdr:rowOff>
    </xdr:from>
    <xdr:to>
      <xdr:col>29</xdr:col>
      <xdr:colOff>177800</xdr:colOff>
      <xdr:row>18</xdr:row>
      <xdr:rowOff>110119</xdr:rowOff>
    </xdr:to>
    <xdr:sp macro="" textlink="">
      <xdr:nvSpPr>
        <xdr:cNvPr id="67" name="楕円 66"/>
        <xdr:cNvSpPr/>
      </xdr:nvSpPr>
      <xdr:spPr bwMode="auto">
        <a:xfrm>
          <a:off x="5600700" y="3142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152046</xdr:rowOff>
    </xdr:from>
    <xdr:ext cx="762000" cy="259045"/>
    <xdr:sp macro="" textlink="">
      <xdr:nvSpPr>
        <xdr:cNvPr id="68" name="人口1人当たり決算額の推移該当値テキスト130"/>
        <xdr:cNvSpPr txBox="1"/>
      </xdr:nvSpPr>
      <xdr:spPr>
        <a:xfrm>
          <a:off x="5740400" y="31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45004</xdr:rowOff>
    </xdr:from>
    <xdr:to>
      <xdr:col>26</xdr:col>
      <xdr:colOff>101600</xdr:colOff>
      <xdr:row>18</xdr:row>
      <xdr:rowOff>146603</xdr:rowOff>
    </xdr:to>
    <xdr:sp macro="" textlink="">
      <xdr:nvSpPr>
        <xdr:cNvPr id="69" name="楕円 68"/>
        <xdr:cNvSpPr/>
      </xdr:nvSpPr>
      <xdr:spPr bwMode="auto">
        <a:xfrm>
          <a:off x="4953000" y="317872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131381</xdr:rowOff>
    </xdr:from>
    <xdr:ext cx="736600" cy="259045"/>
    <xdr:sp macro="" textlink="">
      <xdr:nvSpPr>
        <xdr:cNvPr id="70" name="テキスト ボックス 69"/>
        <xdr:cNvSpPr txBox="1"/>
      </xdr:nvSpPr>
      <xdr:spPr>
        <a:xfrm>
          <a:off x="4622800" y="3265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28590</xdr:rowOff>
    </xdr:from>
    <xdr:to>
      <xdr:col>22</xdr:col>
      <xdr:colOff>165100</xdr:colOff>
      <xdr:row>18</xdr:row>
      <xdr:rowOff>130191</xdr:rowOff>
    </xdr:to>
    <xdr:sp macro="" textlink="">
      <xdr:nvSpPr>
        <xdr:cNvPr id="71" name="楕円 70"/>
        <xdr:cNvSpPr/>
      </xdr:nvSpPr>
      <xdr:spPr bwMode="auto">
        <a:xfrm>
          <a:off x="4254500" y="31623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114967</xdr:rowOff>
    </xdr:from>
    <xdr:ext cx="762000" cy="259045"/>
    <xdr:sp macro="" textlink="">
      <xdr:nvSpPr>
        <xdr:cNvPr id="72" name="テキスト ボックス 71"/>
        <xdr:cNvSpPr txBox="1"/>
      </xdr:nvSpPr>
      <xdr:spPr>
        <a:xfrm>
          <a:off x="3924300" y="324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21458</xdr:rowOff>
    </xdr:from>
    <xdr:to>
      <xdr:col>19</xdr:col>
      <xdr:colOff>38100</xdr:colOff>
      <xdr:row>18</xdr:row>
      <xdr:rowOff>123058</xdr:rowOff>
    </xdr:to>
    <xdr:sp macro="" textlink="">
      <xdr:nvSpPr>
        <xdr:cNvPr id="73" name="楕円 72"/>
        <xdr:cNvSpPr/>
      </xdr:nvSpPr>
      <xdr:spPr bwMode="auto">
        <a:xfrm>
          <a:off x="3556000" y="315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107835</xdr:rowOff>
    </xdr:from>
    <xdr:ext cx="762000" cy="259045"/>
    <xdr:sp macro="" textlink="">
      <xdr:nvSpPr>
        <xdr:cNvPr id="74" name="テキスト ボックス 73"/>
        <xdr:cNvSpPr txBox="1"/>
      </xdr:nvSpPr>
      <xdr:spPr>
        <a:xfrm>
          <a:off x="3225800" y="324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156378</xdr:rowOff>
    </xdr:from>
    <xdr:to>
      <xdr:col>15</xdr:col>
      <xdr:colOff>101600</xdr:colOff>
      <xdr:row>18</xdr:row>
      <xdr:rowOff>86528</xdr:rowOff>
    </xdr:to>
    <xdr:sp macro="" textlink="">
      <xdr:nvSpPr>
        <xdr:cNvPr id="75" name="楕円 74"/>
        <xdr:cNvSpPr/>
      </xdr:nvSpPr>
      <xdr:spPr bwMode="auto">
        <a:xfrm>
          <a:off x="2857500" y="3118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71305</xdr:rowOff>
    </xdr:from>
    <xdr:ext cx="762000" cy="259045"/>
    <xdr:sp macro="" textlink="">
      <xdr:nvSpPr>
        <xdr:cNvPr id="76" name="テキスト ボックス 75"/>
        <xdr:cNvSpPr txBox="1"/>
      </xdr:nvSpPr>
      <xdr:spPr>
        <a:xfrm>
          <a:off x="2527300" y="320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317836</xdr:rowOff>
    </xdr:from>
    <xdr:to>
      <xdr:col>29</xdr:col>
      <xdr:colOff>127000</xdr:colOff>
      <xdr:row>36</xdr:row>
      <xdr:rowOff>89281</xdr:rowOff>
    </xdr:to>
    <xdr:cxnSp macro="">
      <xdr:nvCxnSpPr>
        <xdr:cNvPr id="108" name="直線コネクタ 107"/>
        <xdr:cNvCxnSpPr/>
      </xdr:nvCxnSpPr>
      <xdr:spPr bwMode="auto">
        <a:xfrm>
          <a:off x="5003800" y="6928186"/>
          <a:ext cx="647700" cy="1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317836</xdr:rowOff>
    </xdr:from>
    <xdr:to>
      <xdr:col>26</xdr:col>
      <xdr:colOff>50800</xdr:colOff>
      <xdr:row>36</xdr:row>
      <xdr:rowOff>161153</xdr:rowOff>
    </xdr:to>
    <xdr:cxnSp macro="">
      <xdr:nvCxnSpPr>
        <xdr:cNvPr id="111" name="直線コネクタ 110"/>
        <xdr:cNvCxnSpPr/>
      </xdr:nvCxnSpPr>
      <xdr:spPr bwMode="auto">
        <a:xfrm flipV="1">
          <a:off x="4305300" y="6928186"/>
          <a:ext cx="698500" cy="186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121010</xdr:rowOff>
    </xdr:from>
    <xdr:to>
      <xdr:col>22</xdr:col>
      <xdr:colOff>114300</xdr:colOff>
      <xdr:row>36</xdr:row>
      <xdr:rowOff>161153</xdr:rowOff>
    </xdr:to>
    <xdr:cxnSp macro="">
      <xdr:nvCxnSpPr>
        <xdr:cNvPr id="114" name="直線コネクタ 113"/>
        <xdr:cNvCxnSpPr/>
      </xdr:nvCxnSpPr>
      <xdr:spPr bwMode="auto">
        <a:xfrm>
          <a:off x="3606800" y="7074260"/>
          <a:ext cx="698500" cy="40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121010</xdr:rowOff>
    </xdr:from>
    <xdr:to>
      <xdr:col>18</xdr:col>
      <xdr:colOff>177800</xdr:colOff>
      <xdr:row>36</xdr:row>
      <xdr:rowOff>125674</xdr:rowOff>
    </xdr:to>
    <xdr:cxnSp macro="">
      <xdr:nvCxnSpPr>
        <xdr:cNvPr id="117" name="直線コネクタ 116"/>
        <xdr:cNvCxnSpPr/>
      </xdr:nvCxnSpPr>
      <xdr:spPr bwMode="auto">
        <a:xfrm flipV="1">
          <a:off x="2908300" y="7074260"/>
          <a:ext cx="698500" cy="4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38481</xdr:rowOff>
    </xdr:from>
    <xdr:to>
      <xdr:col>29</xdr:col>
      <xdr:colOff>177800</xdr:colOff>
      <xdr:row>36</xdr:row>
      <xdr:rowOff>140081</xdr:rowOff>
    </xdr:to>
    <xdr:sp macro="" textlink="">
      <xdr:nvSpPr>
        <xdr:cNvPr id="127" name="楕円 126"/>
        <xdr:cNvSpPr/>
      </xdr:nvSpPr>
      <xdr:spPr bwMode="auto">
        <a:xfrm>
          <a:off x="5600700" y="6991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10558</xdr:rowOff>
    </xdr:from>
    <xdr:ext cx="762000" cy="259045"/>
    <xdr:sp macro="" textlink="">
      <xdr:nvSpPr>
        <xdr:cNvPr id="128" name="人口1人当たり決算額の推移該当値テキスト445"/>
        <xdr:cNvSpPr txBox="1"/>
      </xdr:nvSpPr>
      <xdr:spPr>
        <a:xfrm>
          <a:off x="5740400" y="696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267036</xdr:rowOff>
    </xdr:from>
    <xdr:to>
      <xdr:col>26</xdr:col>
      <xdr:colOff>101600</xdr:colOff>
      <xdr:row>36</xdr:row>
      <xdr:rowOff>25736</xdr:rowOff>
    </xdr:to>
    <xdr:sp macro="" textlink="">
      <xdr:nvSpPr>
        <xdr:cNvPr id="129" name="楕円 128"/>
        <xdr:cNvSpPr/>
      </xdr:nvSpPr>
      <xdr:spPr bwMode="auto">
        <a:xfrm>
          <a:off x="4953000" y="6877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35913</xdr:rowOff>
    </xdr:from>
    <xdr:ext cx="736600" cy="259045"/>
    <xdr:sp macro="" textlink="">
      <xdr:nvSpPr>
        <xdr:cNvPr id="130" name="テキスト ボックス 129"/>
        <xdr:cNvSpPr txBox="1"/>
      </xdr:nvSpPr>
      <xdr:spPr>
        <a:xfrm>
          <a:off x="4622800" y="664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110353</xdr:rowOff>
    </xdr:from>
    <xdr:to>
      <xdr:col>22</xdr:col>
      <xdr:colOff>165100</xdr:colOff>
      <xdr:row>37</xdr:row>
      <xdr:rowOff>40503</xdr:rowOff>
    </xdr:to>
    <xdr:sp macro="" textlink="">
      <xdr:nvSpPr>
        <xdr:cNvPr id="131" name="楕円 130"/>
        <xdr:cNvSpPr/>
      </xdr:nvSpPr>
      <xdr:spPr bwMode="auto">
        <a:xfrm>
          <a:off x="4254500" y="7063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25280</xdr:rowOff>
    </xdr:from>
    <xdr:ext cx="762000" cy="259045"/>
    <xdr:sp macro="" textlink="">
      <xdr:nvSpPr>
        <xdr:cNvPr id="132" name="テキスト ボックス 131"/>
        <xdr:cNvSpPr txBox="1"/>
      </xdr:nvSpPr>
      <xdr:spPr>
        <a:xfrm>
          <a:off x="3924300" y="7149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70210</xdr:rowOff>
    </xdr:from>
    <xdr:to>
      <xdr:col>19</xdr:col>
      <xdr:colOff>38100</xdr:colOff>
      <xdr:row>37</xdr:row>
      <xdr:rowOff>360</xdr:rowOff>
    </xdr:to>
    <xdr:sp macro="" textlink="">
      <xdr:nvSpPr>
        <xdr:cNvPr id="133" name="楕円 132"/>
        <xdr:cNvSpPr/>
      </xdr:nvSpPr>
      <xdr:spPr bwMode="auto">
        <a:xfrm>
          <a:off x="3556000" y="7023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156587</xdr:rowOff>
    </xdr:from>
    <xdr:ext cx="762000" cy="259045"/>
    <xdr:sp macro="" textlink="">
      <xdr:nvSpPr>
        <xdr:cNvPr id="134" name="テキスト ボックス 133"/>
        <xdr:cNvSpPr txBox="1"/>
      </xdr:nvSpPr>
      <xdr:spPr>
        <a:xfrm>
          <a:off x="3225800" y="710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74874</xdr:rowOff>
    </xdr:from>
    <xdr:to>
      <xdr:col>15</xdr:col>
      <xdr:colOff>101600</xdr:colOff>
      <xdr:row>37</xdr:row>
      <xdr:rowOff>5024</xdr:rowOff>
    </xdr:to>
    <xdr:sp macro="" textlink="">
      <xdr:nvSpPr>
        <xdr:cNvPr id="135" name="楕円 134"/>
        <xdr:cNvSpPr/>
      </xdr:nvSpPr>
      <xdr:spPr bwMode="auto">
        <a:xfrm>
          <a:off x="2857500" y="7028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161251</xdr:rowOff>
    </xdr:from>
    <xdr:ext cx="762000" cy="259045"/>
    <xdr:sp macro="" textlink="">
      <xdr:nvSpPr>
        <xdr:cNvPr id="136" name="テキスト ボックス 135"/>
        <xdr:cNvSpPr txBox="1"/>
      </xdr:nvSpPr>
      <xdr:spPr>
        <a:xfrm>
          <a:off x="2527300" y="711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488,618
469,779
61.78
207,461,906
204,202,055
2,914,042
109,402,288
191,206,974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6274</xdr:rowOff>
    </xdr:from>
    <xdr:to>
      <xdr:col>24</xdr:col>
      <xdr:colOff>63500</xdr:colOff>
      <xdr:row>36</xdr:row>
      <xdr:rowOff>22352</xdr:rowOff>
    </xdr:to>
    <xdr:cxnSp macro="">
      <xdr:nvCxnSpPr>
        <xdr:cNvPr id="61" name="直線コネクタ 60"/>
        <xdr:cNvCxnSpPr/>
      </xdr:nvCxnSpPr>
      <xdr:spPr>
        <a:xfrm flipV="1">
          <a:off x="3797300" y="6178474"/>
          <a:ext cx="8382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3073</xdr:rowOff>
    </xdr:from>
    <xdr:to>
      <xdr:col>19</xdr:col>
      <xdr:colOff>177800</xdr:colOff>
      <xdr:row>36</xdr:row>
      <xdr:rowOff>22352</xdr:rowOff>
    </xdr:to>
    <xdr:cxnSp macro="">
      <xdr:nvCxnSpPr>
        <xdr:cNvPr id="64" name="直線コネクタ 63"/>
        <xdr:cNvCxnSpPr/>
      </xdr:nvCxnSpPr>
      <xdr:spPr>
        <a:xfrm>
          <a:off x="2908300" y="6175273"/>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3073</xdr:rowOff>
    </xdr:from>
    <xdr:to>
      <xdr:col>15</xdr:col>
      <xdr:colOff>50800</xdr:colOff>
      <xdr:row>36</xdr:row>
      <xdr:rowOff>6007</xdr:rowOff>
    </xdr:to>
    <xdr:cxnSp macro="">
      <xdr:nvCxnSpPr>
        <xdr:cNvPr id="67" name="直線コネクタ 66"/>
        <xdr:cNvCxnSpPr/>
      </xdr:nvCxnSpPr>
      <xdr:spPr>
        <a:xfrm flipV="1">
          <a:off x="2019300" y="6175273"/>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128499</xdr:rowOff>
    </xdr:from>
    <xdr:to>
      <xdr:col>10</xdr:col>
      <xdr:colOff>114300</xdr:colOff>
      <xdr:row>36</xdr:row>
      <xdr:rowOff>6007</xdr:rowOff>
    </xdr:to>
    <xdr:cxnSp macro="">
      <xdr:nvCxnSpPr>
        <xdr:cNvPr id="70" name="直線コネクタ 69"/>
        <xdr:cNvCxnSpPr/>
      </xdr:nvCxnSpPr>
      <xdr:spPr>
        <a:xfrm>
          <a:off x="1130300" y="6129249"/>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126924</xdr:rowOff>
    </xdr:from>
    <xdr:to>
      <xdr:col>24</xdr:col>
      <xdr:colOff>114300</xdr:colOff>
      <xdr:row>36</xdr:row>
      <xdr:rowOff>57074</xdr:rowOff>
    </xdr:to>
    <xdr:sp macro="" textlink="">
      <xdr:nvSpPr>
        <xdr:cNvPr id="80" name="楕円 79"/>
        <xdr:cNvSpPr/>
      </xdr:nvSpPr>
      <xdr:spPr>
        <a:xfrm>
          <a:off x="4584700" y="612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105351</xdr:rowOff>
    </xdr:from>
    <xdr:ext cx="534377" cy="259045"/>
    <xdr:sp macro="" textlink="">
      <xdr:nvSpPr>
        <xdr:cNvPr id="81" name="人件費該当値テキスト"/>
        <xdr:cNvSpPr txBox="1"/>
      </xdr:nvSpPr>
      <xdr:spPr>
        <a:xfrm>
          <a:off x="4686300"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143002</xdr:rowOff>
    </xdr:from>
    <xdr:to>
      <xdr:col>20</xdr:col>
      <xdr:colOff>38100</xdr:colOff>
      <xdr:row>36</xdr:row>
      <xdr:rowOff>73152</xdr:rowOff>
    </xdr:to>
    <xdr:sp macro="" textlink="">
      <xdr:nvSpPr>
        <xdr:cNvPr id="82" name="楕円 81"/>
        <xdr:cNvSpPr/>
      </xdr:nvSpPr>
      <xdr:spPr>
        <a:xfrm>
          <a:off x="37465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64279</xdr:rowOff>
    </xdr:from>
    <xdr:ext cx="534377" cy="259045"/>
    <xdr:sp macro="" textlink="">
      <xdr:nvSpPr>
        <xdr:cNvPr id="83" name="テキスト ボックス 82"/>
        <xdr:cNvSpPr txBox="1"/>
      </xdr:nvSpPr>
      <xdr:spPr>
        <a:xfrm>
          <a:off x="3530111" y="62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123723</xdr:rowOff>
    </xdr:from>
    <xdr:to>
      <xdr:col>15</xdr:col>
      <xdr:colOff>101600</xdr:colOff>
      <xdr:row>36</xdr:row>
      <xdr:rowOff>53873</xdr:rowOff>
    </xdr:to>
    <xdr:sp macro="" textlink="">
      <xdr:nvSpPr>
        <xdr:cNvPr id="84" name="楕円 83"/>
        <xdr:cNvSpPr/>
      </xdr:nvSpPr>
      <xdr:spPr>
        <a:xfrm>
          <a:off x="2857500" y="61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45000</xdr:rowOff>
    </xdr:from>
    <xdr:ext cx="534377" cy="259045"/>
    <xdr:sp macro="" textlink="">
      <xdr:nvSpPr>
        <xdr:cNvPr id="85" name="テキスト ボックス 84"/>
        <xdr:cNvSpPr txBox="1"/>
      </xdr:nvSpPr>
      <xdr:spPr>
        <a:xfrm>
          <a:off x="2641111" y="62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126657</xdr:rowOff>
    </xdr:from>
    <xdr:to>
      <xdr:col>10</xdr:col>
      <xdr:colOff>165100</xdr:colOff>
      <xdr:row>36</xdr:row>
      <xdr:rowOff>56807</xdr:rowOff>
    </xdr:to>
    <xdr:sp macro="" textlink="">
      <xdr:nvSpPr>
        <xdr:cNvPr id="86" name="楕円 85"/>
        <xdr:cNvSpPr/>
      </xdr:nvSpPr>
      <xdr:spPr>
        <a:xfrm>
          <a:off x="1968500" y="612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47934</xdr:rowOff>
    </xdr:from>
    <xdr:ext cx="534377" cy="259045"/>
    <xdr:sp macro="" textlink="">
      <xdr:nvSpPr>
        <xdr:cNvPr id="87" name="テキスト ボックス 86"/>
        <xdr:cNvSpPr txBox="1"/>
      </xdr:nvSpPr>
      <xdr:spPr>
        <a:xfrm>
          <a:off x="1752111" y="622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77699</xdr:rowOff>
    </xdr:from>
    <xdr:to>
      <xdr:col>6</xdr:col>
      <xdr:colOff>38100</xdr:colOff>
      <xdr:row>36</xdr:row>
      <xdr:rowOff>7849</xdr:rowOff>
    </xdr:to>
    <xdr:sp macro="" textlink="">
      <xdr:nvSpPr>
        <xdr:cNvPr id="88" name="楕円 87"/>
        <xdr:cNvSpPr/>
      </xdr:nvSpPr>
      <xdr:spPr>
        <a:xfrm>
          <a:off x="1079500" y="60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170426</xdr:rowOff>
    </xdr:from>
    <xdr:ext cx="534377" cy="259045"/>
    <xdr:sp macro="" textlink="">
      <xdr:nvSpPr>
        <xdr:cNvPr id="89" name="テキスト ボックス 88"/>
        <xdr:cNvSpPr txBox="1"/>
      </xdr:nvSpPr>
      <xdr:spPr>
        <a:xfrm>
          <a:off x="863111" y="617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49403</xdr:rowOff>
    </xdr:from>
    <xdr:to>
      <xdr:col>24</xdr:col>
      <xdr:colOff>63500</xdr:colOff>
      <xdr:row>57</xdr:row>
      <xdr:rowOff>101924</xdr:rowOff>
    </xdr:to>
    <xdr:cxnSp macro="">
      <xdr:nvCxnSpPr>
        <xdr:cNvPr id="119" name="直線コネクタ 118"/>
        <xdr:cNvCxnSpPr/>
      </xdr:nvCxnSpPr>
      <xdr:spPr>
        <a:xfrm flipV="1">
          <a:off x="3797300" y="9822053"/>
          <a:ext cx="8382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101924</xdr:rowOff>
    </xdr:from>
    <xdr:to>
      <xdr:col>19</xdr:col>
      <xdr:colOff>177800</xdr:colOff>
      <xdr:row>57</xdr:row>
      <xdr:rowOff>131928</xdr:rowOff>
    </xdr:to>
    <xdr:cxnSp macro="">
      <xdr:nvCxnSpPr>
        <xdr:cNvPr id="122" name="直線コネクタ 121"/>
        <xdr:cNvCxnSpPr/>
      </xdr:nvCxnSpPr>
      <xdr:spPr>
        <a:xfrm flipV="1">
          <a:off x="2908300" y="9874574"/>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131756</xdr:rowOff>
    </xdr:from>
    <xdr:to>
      <xdr:col>15</xdr:col>
      <xdr:colOff>50800</xdr:colOff>
      <xdr:row>57</xdr:row>
      <xdr:rowOff>131928</xdr:rowOff>
    </xdr:to>
    <xdr:cxnSp macro="">
      <xdr:nvCxnSpPr>
        <xdr:cNvPr id="125" name="直線コネクタ 124"/>
        <xdr:cNvCxnSpPr/>
      </xdr:nvCxnSpPr>
      <xdr:spPr>
        <a:xfrm>
          <a:off x="2019300" y="9904406"/>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131604</xdr:rowOff>
    </xdr:from>
    <xdr:to>
      <xdr:col>10</xdr:col>
      <xdr:colOff>114300</xdr:colOff>
      <xdr:row>57</xdr:row>
      <xdr:rowOff>131756</xdr:rowOff>
    </xdr:to>
    <xdr:cxnSp macro="">
      <xdr:nvCxnSpPr>
        <xdr:cNvPr id="128" name="直線コネクタ 127"/>
        <xdr:cNvCxnSpPr/>
      </xdr:nvCxnSpPr>
      <xdr:spPr>
        <a:xfrm>
          <a:off x="1130300" y="990425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170053</xdr:rowOff>
    </xdr:from>
    <xdr:to>
      <xdr:col>24</xdr:col>
      <xdr:colOff>114300</xdr:colOff>
      <xdr:row>57</xdr:row>
      <xdr:rowOff>100203</xdr:rowOff>
    </xdr:to>
    <xdr:sp macro="" textlink="">
      <xdr:nvSpPr>
        <xdr:cNvPr id="138" name="楕円 137"/>
        <xdr:cNvSpPr/>
      </xdr:nvSpPr>
      <xdr:spPr>
        <a:xfrm>
          <a:off x="4584700" y="97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84980</xdr:rowOff>
    </xdr:from>
    <xdr:ext cx="534377" cy="259045"/>
    <xdr:sp macro="" textlink="">
      <xdr:nvSpPr>
        <xdr:cNvPr id="139" name="物件費該当値テキスト"/>
        <xdr:cNvSpPr txBox="1"/>
      </xdr:nvSpPr>
      <xdr:spPr>
        <a:xfrm>
          <a:off x="4686300" y="96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51124</xdr:rowOff>
    </xdr:from>
    <xdr:to>
      <xdr:col>20</xdr:col>
      <xdr:colOff>38100</xdr:colOff>
      <xdr:row>57</xdr:row>
      <xdr:rowOff>152724</xdr:rowOff>
    </xdr:to>
    <xdr:sp macro="" textlink="">
      <xdr:nvSpPr>
        <xdr:cNvPr id="140" name="楕円 139"/>
        <xdr:cNvSpPr/>
      </xdr:nvSpPr>
      <xdr:spPr>
        <a:xfrm>
          <a:off x="3746500" y="98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143851</xdr:rowOff>
    </xdr:from>
    <xdr:ext cx="534377" cy="259045"/>
    <xdr:sp macro="" textlink="">
      <xdr:nvSpPr>
        <xdr:cNvPr id="141" name="テキスト ボックス 140"/>
        <xdr:cNvSpPr txBox="1"/>
      </xdr:nvSpPr>
      <xdr:spPr>
        <a:xfrm>
          <a:off x="3530111" y="99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81128</xdr:rowOff>
    </xdr:from>
    <xdr:to>
      <xdr:col>15</xdr:col>
      <xdr:colOff>101600</xdr:colOff>
      <xdr:row>58</xdr:row>
      <xdr:rowOff>11278</xdr:rowOff>
    </xdr:to>
    <xdr:sp macro="" textlink="">
      <xdr:nvSpPr>
        <xdr:cNvPr id="142" name="楕円 141"/>
        <xdr:cNvSpPr/>
      </xdr:nvSpPr>
      <xdr:spPr>
        <a:xfrm>
          <a:off x="2857500" y="985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2405</xdr:rowOff>
    </xdr:from>
    <xdr:ext cx="534377" cy="259045"/>
    <xdr:sp macro="" textlink="">
      <xdr:nvSpPr>
        <xdr:cNvPr id="143" name="テキスト ボックス 142"/>
        <xdr:cNvSpPr txBox="1"/>
      </xdr:nvSpPr>
      <xdr:spPr>
        <a:xfrm>
          <a:off x="2641111" y="994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80956</xdr:rowOff>
    </xdr:from>
    <xdr:to>
      <xdr:col>10</xdr:col>
      <xdr:colOff>165100</xdr:colOff>
      <xdr:row>58</xdr:row>
      <xdr:rowOff>11106</xdr:rowOff>
    </xdr:to>
    <xdr:sp macro="" textlink="">
      <xdr:nvSpPr>
        <xdr:cNvPr id="144" name="楕円 143"/>
        <xdr:cNvSpPr/>
      </xdr:nvSpPr>
      <xdr:spPr>
        <a:xfrm>
          <a:off x="1968500" y="98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2233</xdr:rowOff>
    </xdr:from>
    <xdr:ext cx="534377" cy="259045"/>
    <xdr:sp macro="" textlink="">
      <xdr:nvSpPr>
        <xdr:cNvPr id="145" name="テキスト ボックス 144"/>
        <xdr:cNvSpPr txBox="1"/>
      </xdr:nvSpPr>
      <xdr:spPr>
        <a:xfrm>
          <a:off x="1752111" y="994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80804</xdr:rowOff>
    </xdr:from>
    <xdr:to>
      <xdr:col>6</xdr:col>
      <xdr:colOff>38100</xdr:colOff>
      <xdr:row>58</xdr:row>
      <xdr:rowOff>10954</xdr:rowOff>
    </xdr:to>
    <xdr:sp macro="" textlink="">
      <xdr:nvSpPr>
        <xdr:cNvPr id="146" name="楕円 145"/>
        <xdr:cNvSpPr/>
      </xdr:nvSpPr>
      <xdr:spPr>
        <a:xfrm>
          <a:off x="1079500" y="98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2081</xdr:rowOff>
    </xdr:from>
    <xdr:ext cx="534377" cy="259045"/>
    <xdr:sp macro="" textlink="">
      <xdr:nvSpPr>
        <xdr:cNvPr id="147" name="テキスト ボックス 146"/>
        <xdr:cNvSpPr txBox="1"/>
      </xdr:nvSpPr>
      <xdr:spPr>
        <a:xfrm>
          <a:off x="863111" y="994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150240</xdr:rowOff>
    </xdr:from>
    <xdr:to>
      <xdr:col>24</xdr:col>
      <xdr:colOff>63500</xdr:colOff>
      <xdr:row>76</xdr:row>
      <xdr:rowOff>169672</xdr:rowOff>
    </xdr:to>
    <xdr:cxnSp macro="">
      <xdr:nvCxnSpPr>
        <xdr:cNvPr id="176" name="直線コネクタ 175"/>
        <xdr:cNvCxnSpPr/>
      </xdr:nvCxnSpPr>
      <xdr:spPr>
        <a:xfrm flipV="1">
          <a:off x="3797300" y="13180440"/>
          <a:ext cx="8382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168275</xdr:rowOff>
    </xdr:from>
    <xdr:to>
      <xdr:col>19</xdr:col>
      <xdr:colOff>177800</xdr:colOff>
      <xdr:row>76</xdr:row>
      <xdr:rowOff>169672</xdr:rowOff>
    </xdr:to>
    <xdr:cxnSp macro="">
      <xdr:nvCxnSpPr>
        <xdr:cNvPr id="179" name="直線コネクタ 178"/>
        <xdr:cNvCxnSpPr/>
      </xdr:nvCxnSpPr>
      <xdr:spPr>
        <a:xfrm>
          <a:off x="2908300" y="13198475"/>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142875</xdr:rowOff>
    </xdr:from>
    <xdr:to>
      <xdr:col>15</xdr:col>
      <xdr:colOff>50800</xdr:colOff>
      <xdr:row>76</xdr:row>
      <xdr:rowOff>168275</xdr:rowOff>
    </xdr:to>
    <xdr:cxnSp macro="">
      <xdr:nvCxnSpPr>
        <xdr:cNvPr id="182" name="直線コネクタ 181"/>
        <xdr:cNvCxnSpPr/>
      </xdr:nvCxnSpPr>
      <xdr:spPr>
        <a:xfrm>
          <a:off x="2019300" y="13173075"/>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140715</xdr:rowOff>
    </xdr:from>
    <xdr:to>
      <xdr:col>10</xdr:col>
      <xdr:colOff>114300</xdr:colOff>
      <xdr:row>76</xdr:row>
      <xdr:rowOff>142875</xdr:rowOff>
    </xdr:to>
    <xdr:cxnSp macro="">
      <xdr:nvCxnSpPr>
        <xdr:cNvPr id="185" name="直線コネクタ 184"/>
        <xdr:cNvCxnSpPr/>
      </xdr:nvCxnSpPr>
      <xdr:spPr>
        <a:xfrm>
          <a:off x="1130300" y="13170915"/>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99440</xdr:rowOff>
    </xdr:from>
    <xdr:to>
      <xdr:col>24</xdr:col>
      <xdr:colOff>114300</xdr:colOff>
      <xdr:row>77</xdr:row>
      <xdr:rowOff>29590</xdr:rowOff>
    </xdr:to>
    <xdr:sp macro="" textlink="">
      <xdr:nvSpPr>
        <xdr:cNvPr id="195" name="楕円 194"/>
        <xdr:cNvSpPr/>
      </xdr:nvSpPr>
      <xdr:spPr>
        <a:xfrm>
          <a:off x="4584700" y="1312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77867</xdr:rowOff>
    </xdr:from>
    <xdr:ext cx="469744" cy="259045"/>
    <xdr:sp macro="" textlink="">
      <xdr:nvSpPr>
        <xdr:cNvPr id="196" name="維持補修費該当値テキスト"/>
        <xdr:cNvSpPr txBox="1"/>
      </xdr:nvSpPr>
      <xdr:spPr>
        <a:xfrm>
          <a:off x="4686300" y="1310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118872</xdr:rowOff>
    </xdr:from>
    <xdr:to>
      <xdr:col>20</xdr:col>
      <xdr:colOff>38100</xdr:colOff>
      <xdr:row>77</xdr:row>
      <xdr:rowOff>49022</xdr:rowOff>
    </xdr:to>
    <xdr:sp macro="" textlink="">
      <xdr:nvSpPr>
        <xdr:cNvPr id="197" name="楕円 196"/>
        <xdr:cNvSpPr/>
      </xdr:nvSpPr>
      <xdr:spPr>
        <a:xfrm>
          <a:off x="3746500" y="131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40149</xdr:rowOff>
    </xdr:from>
    <xdr:ext cx="469744" cy="259045"/>
    <xdr:sp macro="" textlink="">
      <xdr:nvSpPr>
        <xdr:cNvPr id="198" name="テキスト ボックス 197"/>
        <xdr:cNvSpPr txBox="1"/>
      </xdr:nvSpPr>
      <xdr:spPr>
        <a:xfrm>
          <a:off x="3562428" y="132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117475</xdr:rowOff>
    </xdr:from>
    <xdr:to>
      <xdr:col>15</xdr:col>
      <xdr:colOff>101600</xdr:colOff>
      <xdr:row>77</xdr:row>
      <xdr:rowOff>47625</xdr:rowOff>
    </xdr:to>
    <xdr:sp macro="" textlink="">
      <xdr:nvSpPr>
        <xdr:cNvPr id="199" name="楕円 198"/>
        <xdr:cNvSpPr/>
      </xdr:nvSpPr>
      <xdr:spPr>
        <a:xfrm>
          <a:off x="28575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38752</xdr:rowOff>
    </xdr:from>
    <xdr:ext cx="469744" cy="259045"/>
    <xdr:sp macro="" textlink="">
      <xdr:nvSpPr>
        <xdr:cNvPr id="200" name="テキスト ボックス 199"/>
        <xdr:cNvSpPr txBox="1"/>
      </xdr:nvSpPr>
      <xdr:spPr>
        <a:xfrm>
          <a:off x="2673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92075</xdr:rowOff>
    </xdr:from>
    <xdr:to>
      <xdr:col>10</xdr:col>
      <xdr:colOff>165100</xdr:colOff>
      <xdr:row>77</xdr:row>
      <xdr:rowOff>22225</xdr:rowOff>
    </xdr:to>
    <xdr:sp macro="" textlink="">
      <xdr:nvSpPr>
        <xdr:cNvPr id="201" name="楕円 200"/>
        <xdr:cNvSpPr/>
      </xdr:nvSpPr>
      <xdr:spPr>
        <a:xfrm>
          <a:off x="1968500" y="131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13352</xdr:rowOff>
    </xdr:from>
    <xdr:ext cx="469744" cy="259045"/>
    <xdr:sp macro="" textlink="">
      <xdr:nvSpPr>
        <xdr:cNvPr id="202" name="テキスト ボックス 201"/>
        <xdr:cNvSpPr txBox="1"/>
      </xdr:nvSpPr>
      <xdr:spPr>
        <a:xfrm>
          <a:off x="1784428"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89915</xdr:rowOff>
    </xdr:from>
    <xdr:to>
      <xdr:col>6</xdr:col>
      <xdr:colOff>38100</xdr:colOff>
      <xdr:row>77</xdr:row>
      <xdr:rowOff>20065</xdr:rowOff>
    </xdr:to>
    <xdr:sp macro="" textlink="">
      <xdr:nvSpPr>
        <xdr:cNvPr id="203" name="楕円 202"/>
        <xdr:cNvSpPr/>
      </xdr:nvSpPr>
      <xdr:spPr>
        <a:xfrm>
          <a:off x="10795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11192</xdr:rowOff>
    </xdr:from>
    <xdr:ext cx="469744" cy="259045"/>
    <xdr:sp macro="" textlink="">
      <xdr:nvSpPr>
        <xdr:cNvPr id="204" name="テキスト ボックス 203"/>
        <xdr:cNvSpPr txBox="1"/>
      </xdr:nvSpPr>
      <xdr:spPr>
        <a:xfrm>
          <a:off x="895428" y="132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55487</xdr:rowOff>
    </xdr:from>
    <xdr:to>
      <xdr:col>24</xdr:col>
      <xdr:colOff>63500</xdr:colOff>
      <xdr:row>92</xdr:row>
      <xdr:rowOff>97879</xdr:rowOff>
    </xdr:to>
    <xdr:cxnSp macro="">
      <xdr:nvCxnSpPr>
        <xdr:cNvPr id="234" name="直線コネクタ 233"/>
        <xdr:cNvCxnSpPr/>
      </xdr:nvCxnSpPr>
      <xdr:spPr>
        <a:xfrm flipV="1">
          <a:off x="3797300" y="15828887"/>
          <a:ext cx="838200" cy="4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48133</xdr:rowOff>
    </xdr:from>
    <xdr:to>
      <xdr:col>19</xdr:col>
      <xdr:colOff>177800</xdr:colOff>
      <xdr:row>92</xdr:row>
      <xdr:rowOff>97879</xdr:rowOff>
    </xdr:to>
    <xdr:cxnSp macro="">
      <xdr:nvCxnSpPr>
        <xdr:cNvPr id="237" name="直線コネクタ 236"/>
        <xdr:cNvCxnSpPr/>
      </xdr:nvCxnSpPr>
      <xdr:spPr>
        <a:xfrm>
          <a:off x="2908300" y="15821533"/>
          <a:ext cx="889000" cy="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48133</xdr:rowOff>
    </xdr:from>
    <xdr:to>
      <xdr:col>15</xdr:col>
      <xdr:colOff>50800</xdr:colOff>
      <xdr:row>92</xdr:row>
      <xdr:rowOff>78003</xdr:rowOff>
    </xdr:to>
    <xdr:cxnSp macro="">
      <xdr:nvCxnSpPr>
        <xdr:cNvPr id="240" name="直線コネクタ 239"/>
        <xdr:cNvCxnSpPr/>
      </xdr:nvCxnSpPr>
      <xdr:spPr>
        <a:xfrm flipV="1">
          <a:off x="2019300" y="15821533"/>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143312</xdr:rowOff>
    </xdr:from>
    <xdr:ext cx="599010" cy="259045"/>
    <xdr:sp macro="" textlink="">
      <xdr:nvSpPr>
        <xdr:cNvPr id="242" name="テキスト ボックス 241"/>
        <xdr:cNvSpPr txBox="1"/>
      </xdr:nvSpPr>
      <xdr:spPr>
        <a:xfrm>
          <a:off x="2608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78003</xdr:rowOff>
    </xdr:from>
    <xdr:to>
      <xdr:col>10</xdr:col>
      <xdr:colOff>114300</xdr:colOff>
      <xdr:row>92</xdr:row>
      <xdr:rowOff>129032</xdr:rowOff>
    </xdr:to>
    <xdr:cxnSp macro="">
      <xdr:nvCxnSpPr>
        <xdr:cNvPr id="243" name="直線コネクタ 242"/>
        <xdr:cNvCxnSpPr/>
      </xdr:nvCxnSpPr>
      <xdr:spPr>
        <a:xfrm flipV="1">
          <a:off x="1130300" y="15851403"/>
          <a:ext cx="889000" cy="5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168927</xdr:rowOff>
    </xdr:from>
    <xdr:ext cx="599010" cy="259045"/>
    <xdr:sp macro="" textlink="">
      <xdr:nvSpPr>
        <xdr:cNvPr id="245" name="テキスト ボックス 244"/>
        <xdr:cNvSpPr txBox="1"/>
      </xdr:nvSpPr>
      <xdr:spPr>
        <a:xfrm>
          <a:off x="1719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63009</xdr:rowOff>
    </xdr:from>
    <xdr:ext cx="599010" cy="259045"/>
    <xdr:sp macro="" textlink="">
      <xdr:nvSpPr>
        <xdr:cNvPr id="247" name="テキスト ボックス 246"/>
        <xdr:cNvSpPr txBox="1"/>
      </xdr:nvSpPr>
      <xdr:spPr>
        <a:xfrm>
          <a:off x="830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4687</xdr:rowOff>
    </xdr:from>
    <xdr:to>
      <xdr:col>24</xdr:col>
      <xdr:colOff>114300</xdr:colOff>
      <xdr:row>92</xdr:row>
      <xdr:rowOff>106287</xdr:rowOff>
    </xdr:to>
    <xdr:sp macro="" textlink="">
      <xdr:nvSpPr>
        <xdr:cNvPr id="253" name="楕円 252"/>
        <xdr:cNvSpPr/>
      </xdr:nvSpPr>
      <xdr:spPr>
        <a:xfrm>
          <a:off x="4584700" y="157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27564</xdr:rowOff>
    </xdr:from>
    <xdr:ext cx="599010" cy="259045"/>
    <xdr:sp macro="" textlink="">
      <xdr:nvSpPr>
        <xdr:cNvPr id="254" name="扶助費該当値テキスト"/>
        <xdr:cNvSpPr txBox="1"/>
      </xdr:nvSpPr>
      <xdr:spPr>
        <a:xfrm>
          <a:off x="4686300" y="1562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47079</xdr:rowOff>
    </xdr:from>
    <xdr:to>
      <xdr:col>20</xdr:col>
      <xdr:colOff>38100</xdr:colOff>
      <xdr:row>92</xdr:row>
      <xdr:rowOff>148679</xdr:rowOff>
    </xdr:to>
    <xdr:sp macro="" textlink="">
      <xdr:nvSpPr>
        <xdr:cNvPr id="255" name="楕円 254"/>
        <xdr:cNvSpPr/>
      </xdr:nvSpPr>
      <xdr:spPr>
        <a:xfrm>
          <a:off x="3746500" y="1582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165206</xdr:rowOff>
    </xdr:from>
    <xdr:ext cx="599010" cy="259045"/>
    <xdr:sp macro="" textlink="">
      <xdr:nvSpPr>
        <xdr:cNvPr id="256" name="テキスト ボックス 255"/>
        <xdr:cNvSpPr txBox="1"/>
      </xdr:nvSpPr>
      <xdr:spPr>
        <a:xfrm>
          <a:off x="3497795" y="1559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168783</xdr:rowOff>
    </xdr:from>
    <xdr:to>
      <xdr:col>15</xdr:col>
      <xdr:colOff>101600</xdr:colOff>
      <xdr:row>92</xdr:row>
      <xdr:rowOff>98933</xdr:rowOff>
    </xdr:to>
    <xdr:sp macro="" textlink="">
      <xdr:nvSpPr>
        <xdr:cNvPr id="257" name="楕円 256"/>
        <xdr:cNvSpPr/>
      </xdr:nvSpPr>
      <xdr:spPr>
        <a:xfrm>
          <a:off x="2857500" y="15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115460</xdr:rowOff>
    </xdr:from>
    <xdr:ext cx="599010" cy="259045"/>
    <xdr:sp macro="" textlink="">
      <xdr:nvSpPr>
        <xdr:cNvPr id="258" name="テキスト ボックス 257"/>
        <xdr:cNvSpPr txBox="1"/>
      </xdr:nvSpPr>
      <xdr:spPr>
        <a:xfrm>
          <a:off x="2608795" y="155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27203</xdr:rowOff>
    </xdr:from>
    <xdr:to>
      <xdr:col>10</xdr:col>
      <xdr:colOff>165100</xdr:colOff>
      <xdr:row>92</xdr:row>
      <xdr:rowOff>128803</xdr:rowOff>
    </xdr:to>
    <xdr:sp macro="" textlink="">
      <xdr:nvSpPr>
        <xdr:cNvPr id="259" name="楕円 258"/>
        <xdr:cNvSpPr/>
      </xdr:nvSpPr>
      <xdr:spPr>
        <a:xfrm>
          <a:off x="1968500" y="158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145330</xdr:rowOff>
    </xdr:from>
    <xdr:ext cx="599010" cy="259045"/>
    <xdr:sp macro="" textlink="">
      <xdr:nvSpPr>
        <xdr:cNvPr id="260" name="テキスト ボックス 259"/>
        <xdr:cNvSpPr txBox="1"/>
      </xdr:nvSpPr>
      <xdr:spPr>
        <a:xfrm>
          <a:off x="1719795" y="1557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78232</xdr:rowOff>
    </xdr:from>
    <xdr:to>
      <xdr:col>6</xdr:col>
      <xdr:colOff>38100</xdr:colOff>
      <xdr:row>93</xdr:row>
      <xdr:rowOff>8382</xdr:rowOff>
    </xdr:to>
    <xdr:sp macro="" textlink="">
      <xdr:nvSpPr>
        <xdr:cNvPr id="261" name="楕円 260"/>
        <xdr:cNvSpPr/>
      </xdr:nvSpPr>
      <xdr:spPr>
        <a:xfrm>
          <a:off x="1079500" y="1585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24909</xdr:rowOff>
    </xdr:from>
    <xdr:ext cx="599010" cy="259045"/>
    <xdr:sp macro="" textlink="">
      <xdr:nvSpPr>
        <xdr:cNvPr id="262" name="テキスト ボックス 261"/>
        <xdr:cNvSpPr txBox="1"/>
      </xdr:nvSpPr>
      <xdr:spPr>
        <a:xfrm>
          <a:off x="830795" y="1562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74800</xdr:rowOff>
    </xdr:from>
    <xdr:to>
      <xdr:col>55</xdr:col>
      <xdr:colOff>0</xdr:colOff>
      <xdr:row>36</xdr:row>
      <xdr:rowOff>131745</xdr:rowOff>
    </xdr:to>
    <xdr:cxnSp macro="">
      <xdr:nvCxnSpPr>
        <xdr:cNvPr id="290" name="直線コネクタ 289"/>
        <xdr:cNvCxnSpPr/>
      </xdr:nvCxnSpPr>
      <xdr:spPr>
        <a:xfrm flipV="1">
          <a:off x="9639300" y="6247000"/>
          <a:ext cx="838200" cy="5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113000</xdr:rowOff>
    </xdr:from>
    <xdr:to>
      <xdr:col>50</xdr:col>
      <xdr:colOff>114300</xdr:colOff>
      <xdr:row>36</xdr:row>
      <xdr:rowOff>131745</xdr:rowOff>
    </xdr:to>
    <xdr:cxnSp macro="">
      <xdr:nvCxnSpPr>
        <xdr:cNvPr id="293" name="直線コネクタ 292"/>
        <xdr:cNvCxnSpPr/>
      </xdr:nvCxnSpPr>
      <xdr:spPr>
        <a:xfrm>
          <a:off x="8750300" y="6285200"/>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24874</xdr:rowOff>
    </xdr:from>
    <xdr:to>
      <xdr:col>45</xdr:col>
      <xdr:colOff>177800</xdr:colOff>
      <xdr:row>36</xdr:row>
      <xdr:rowOff>113000</xdr:rowOff>
    </xdr:to>
    <xdr:cxnSp macro="">
      <xdr:nvCxnSpPr>
        <xdr:cNvPr id="296" name="直線コネクタ 295"/>
        <xdr:cNvCxnSpPr/>
      </xdr:nvCxnSpPr>
      <xdr:spPr>
        <a:xfrm>
          <a:off x="7861300" y="6197074"/>
          <a:ext cx="889000" cy="8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24874</xdr:rowOff>
    </xdr:from>
    <xdr:to>
      <xdr:col>41</xdr:col>
      <xdr:colOff>50800</xdr:colOff>
      <xdr:row>36</xdr:row>
      <xdr:rowOff>67165</xdr:rowOff>
    </xdr:to>
    <xdr:cxnSp macro="">
      <xdr:nvCxnSpPr>
        <xdr:cNvPr id="299" name="直線コネクタ 298"/>
        <xdr:cNvCxnSpPr/>
      </xdr:nvCxnSpPr>
      <xdr:spPr>
        <a:xfrm flipV="1">
          <a:off x="6972300" y="6197074"/>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24000</xdr:rowOff>
    </xdr:from>
    <xdr:to>
      <xdr:col>55</xdr:col>
      <xdr:colOff>50800</xdr:colOff>
      <xdr:row>36</xdr:row>
      <xdr:rowOff>125600</xdr:rowOff>
    </xdr:to>
    <xdr:sp macro="" textlink="">
      <xdr:nvSpPr>
        <xdr:cNvPr id="309" name="楕円 308"/>
        <xdr:cNvSpPr/>
      </xdr:nvSpPr>
      <xdr:spPr>
        <a:xfrm>
          <a:off x="10426700" y="619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46877</xdr:rowOff>
    </xdr:from>
    <xdr:ext cx="534377" cy="259045"/>
    <xdr:sp macro="" textlink="">
      <xdr:nvSpPr>
        <xdr:cNvPr id="310" name="補助費等該当値テキスト"/>
        <xdr:cNvSpPr txBox="1"/>
      </xdr:nvSpPr>
      <xdr:spPr>
        <a:xfrm>
          <a:off x="10528300" y="60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80945</xdr:rowOff>
    </xdr:from>
    <xdr:to>
      <xdr:col>50</xdr:col>
      <xdr:colOff>165100</xdr:colOff>
      <xdr:row>37</xdr:row>
      <xdr:rowOff>11095</xdr:rowOff>
    </xdr:to>
    <xdr:sp macro="" textlink="">
      <xdr:nvSpPr>
        <xdr:cNvPr id="311" name="楕円 310"/>
        <xdr:cNvSpPr/>
      </xdr:nvSpPr>
      <xdr:spPr>
        <a:xfrm>
          <a:off x="9588500" y="62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27622</xdr:rowOff>
    </xdr:from>
    <xdr:ext cx="534377" cy="259045"/>
    <xdr:sp macro="" textlink="">
      <xdr:nvSpPr>
        <xdr:cNvPr id="312" name="テキスト ボックス 311"/>
        <xdr:cNvSpPr txBox="1"/>
      </xdr:nvSpPr>
      <xdr:spPr>
        <a:xfrm>
          <a:off x="9372111" y="602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62200</xdr:rowOff>
    </xdr:from>
    <xdr:to>
      <xdr:col>46</xdr:col>
      <xdr:colOff>38100</xdr:colOff>
      <xdr:row>36</xdr:row>
      <xdr:rowOff>163800</xdr:rowOff>
    </xdr:to>
    <xdr:sp macro="" textlink="">
      <xdr:nvSpPr>
        <xdr:cNvPr id="313" name="楕円 312"/>
        <xdr:cNvSpPr/>
      </xdr:nvSpPr>
      <xdr:spPr>
        <a:xfrm>
          <a:off x="8699500" y="62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8877</xdr:rowOff>
    </xdr:from>
    <xdr:ext cx="534377" cy="259045"/>
    <xdr:sp macro="" textlink="">
      <xdr:nvSpPr>
        <xdr:cNvPr id="314" name="テキスト ボックス 313"/>
        <xdr:cNvSpPr txBox="1"/>
      </xdr:nvSpPr>
      <xdr:spPr>
        <a:xfrm>
          <a:off x="8483111" y="600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145524</xdr:rowOff>
    </xdr:from>
    <xdr:to>
      <xdr:col>41</xdr:col>
      <xdr:colOff>101600</xdr:colOff>
      <xdr:row>36</xdr:row>
      <xdr:rowOff>75674</xdr:rowOff>
    </xdr:to>
    <xdr:sp macro="" textlink="">
      <xdr:nvSpPr>
        <xdr:cNvPr id="315" name="楕円 314"/>
        <xdr:cNvSpPr/>
      </xdr:nvSpPr>
      <xdr:spPr>
        <a:xfrm>
          <a:off x="7810500" y="614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92201</xdr:rowOff>
    </xdr:from>
    <xdr:ext cx="534377" cy="259045"/>
    <xdr:sp macro="" textlink="">
      <xdr:nvSpPr>
        <xdr:cNvPr id="316" name="テキスト ボックス 315"/>
        <xdr:cNvSpPr txBox="1"/>
      </xdr:nvSpPr>
      <xdr:spPr>
        <a:xfrm>
          <a:off x="7594111" y="59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16365</xdr:rowOff>
    </xdr:from>
    <xdr:to>
      <xdr:col>36</xdr:col>
      <xdr:colOff>165100</xdr:colOff>
      <xdr:row>36</xdr:row>
      <xdr:rowOff>117965</xdr:rowOff>
    </xdr:to>
    <xdr:sp macro="" textlink="">
      <xdr:nvSpPr>
        <xdr:cNvPr id="317" name="楕円 316"/>
        <xdr:cNvSpPr/>
      </xdr:nvSpPr>
      <xdr:spPr>
        <a:xfrm>
          <a:off x="6921500" y="61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134492</xdr:rowOff>
    </xdr:from>
    <xdr:ext cx="534377" cy="259045"/>
    <xdr:sp macro="" textlink="">
      <xdr:nvSpPr>
        <xdr:cNvPr id="318" name="テキスト ボックス 317"/>
        <xdr:cNvSpPr txBox="1"/>
      </xdr:nvSpPr>
      <xdr:spPr>
        <a:xfrm>
          <a:off x="6705111" y="59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32111</xdr:rowOff>
    </xdr:from>
    <xdr:to>
      <xdr:col>55</xdr:col>
      <xdr:colOff>0</xdr:colOff>
      <xdr:row>58</xdr:row>
      <xdr:rowOff>23718</xdr:rowOff>
    </xdr:to>
    <xdr:cxnSp macro="">
      <xdr:nvCxnSpPr>
        <xdr:cNvPr id="350" name="直線コネクタ 349"/>
        <xdr:cNvCxnSpPr/>
      </xdr:nvCxnSpPr>
      <xdr:spPr>
        <a:xfrm>
          <a:off x="9639300" y="9804761"/>
          <a:ext cx="838200" cy="16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32111</xdr:rowOff>
    </xdr:from>
    <xdr:to>
      <xdr:col>50</xdr:col>
      <xdr:colOff>114300</xdr:colOff>
      <xdr:row>58</xdr:row>
      <xdr:rowOff>14052</xdr:rowOff>
    </xdr:to>
    <xdr:cxnSp macro="">
      <xdr:nvCxnSpPr>
        <xdr:cNvPr id="353" name="直線コネクタ 352"/>
        <xdr:cNvCxnSpPr/>
      </xdr:nvCxnSpPr>
      <xdr:spPr>
        <a:xfrm flipV="1">
          <a:off x="8750300" y="9804761"/>
          <a:ext cx="889000" cy="1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14052</xdr:rowOff>
    </xdr:from>
    <xdr:to>
      <xdr:col>45</xdr:col>
      <xdr:colOff>177800</xdr:colOff>
      <xdr:row>58</xdr:row>
      <xdr:rowOff>28633</xdr:rowOff>
    </xdr:to>
    <xdr:cxnSp macro="">
      <xdr:nvCxnSpPr>
        <xdr:cNvPr id="356" name="直線コネクタ 355"/>
        <xdr:cNvCxnSpPr/>
      </xdr:nvCxnSpPr>
      <xdr:spPr>
        <a:xfrm flipV="1">
          <a:off x="7861300" y="9958152"/>
          <a:ext cx="8890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133381</xdr:rowOff>
    </xdr:from>
    <xdr:to>
      <xdr:col>41</xdr:col>
      <xdr:colOff>50800</xdr:colOff>
      <xdr:row>58</xdr:row>
      <xdr:rowOff>28633</xdr:rowOff>
    </xdr:to>
    <xdr:cxnSp macro="">
      <xdr:nvCxnSpPr>
        <xdr:cNvPr id="359" name="直線コネクタ 358"/>
        <xdr:cNvCxnSpPr/>
      </xdr:nvCxnSpPr>
      <xdr:spPr>
        <a:xfrm>
          <a:off x="6972300" y="9734581"/>
          <a:ext cx="889000" cy="23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144368</xdr:rowOff>
    </xdr:from>
    <xdr:to>
      <xdr:col>55</xdr:col>
      <xdr:colOff>50800</xdr:colOff>
      <xdr:row>58</xdr:row>
      <xdr:rowOff>74518</xdr:rowOff>
    </xdr:to>
    <xdr:sp macro="" textlink="">
      <xdr:nvSpPr>
        <xdr:cNvPr id="369" name="楕円 368"/>
        <xdr:cNvSpPr/>
      </xdr:nvSpPr>
      <xdr:spPr>
        <a:xfrm>
          <a:off x="10426700" y="99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122795</xdr:rowOff>
    </xdr:from>
    <xdr:ext cx="534377" cy="259045"/>
    <xdr:sp macro="" textlink="">
      <xdr:nvSpPr>
        <xdr:cNvPr id="370" name="普通建設事業費該当値テキスト"/>
        <xdr:cNvSpPr txBox="1"/>
      </xdr:nvSpPr>
      <xdr:spPr>
        <a:xfrm>
          <a:off x="10528300" y="989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152761</xdr:rowOff>
    </xdr:from>
    <xdr:to>
      <xdr:col>50</xdr:col>
      <xdr:colOff>165100</xdr:colOff>
      <xdr:row>57</xdr:row>
      <xdr:rowOff>82911</xdr:rowOff>
    </xdr:to>
    <xdr:sp macro="" textlink="">
      <xdr:nvSpPr>
        <xdr:cNvPr id="371" name="楕円 370"/>
        <xdr:cNvSpPr/>
      </xdr:nvSpPr>
      <xdr:spPr>
        <a:xfrm>
          <a:off x="9588500" y="975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74038</xdr:rowOff>
    </xdr:from>
    <xdr:ext cx="534377" cy="259045"/>
    <xdr:sp macro="" textlink="">
      <xdr:nvSpPr>
        <xdr:cNvPr id="372" name="テキスト ボックス 371"/>
        <xdr:cNvSpPr txBox="1"/>
      </xdr:nvSpPr>
      <xdr:spPr>
        <a:xfrm>
          <a:off x="9372111" y="98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134702</xdr:rowOff>
    </xdr:from>
    <xdr:to>
      <xdr:col>46</xdr:col>
      <xdr:colOff>38100</xdr:colOff>
      <xdr:row>58</xdr:row>
      <xdr:rowOff>64852</xdr:rowOff>
    </xdr:to>
    <xdr:sp macro="" textlink="">
      <xdr:nvSpPr>
        <xdr:cNvPr id="373" name="楕円 372"/>
        <xdr:cNvSpPr/>
      </xdr:nvSpPr>
      <xdr:spPr>
        <a:xfrm>
          <a:off x="8699500" y="99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55979</xdr:rowOff>
    </xdr:from>
    <xdr:ext cx="534377" cy="259045"/>
    <xdr:sp macro="" textlink="">
      <xdr:nvSpPr>
        <xdr:cNvPr id="374" name="テキスト ボックス 373"/>
        <xdr:cNvSpPr txBox="1"/>
      </xdr:nvSpPr>
      <xdr:spPr>
        <a:xfrm>
          <a:off x="8483111" y="100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149283</xdr:rowOff>
    </xdr:from>
    <xdr:to>
      <xdr:col>41</xdr:col>
      <xdr:colOff>101600</xdr:colOff>
      <xdr:row>58</xdr:row>
      <xdr:rowOff>79433</xdr:rowOff>
    </xdr:to>
    <xdr:sp macro="" textlink="">
      <xdr:nvSpPr>
        <xdr:cNvPr id="375" name="楕円 374"/>
        <xdr:cNvSpPr/>
      </xdr:nvSpPr>
      <xdr:spPr>
        <a:xfrm>
          <a:off x="7810500" y="99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70560</xdr:rowOff>
    </xdr:from>
    <xdr:ext cx="534377" cy="259045"/>
    <xdr:sp macro="" textlink="">
      <xdr:nvSpPr>
        <xdr:cNvPr id="376" name="テキスト ボックス 375"/>
        <xdr:cNvSpPr txBox="1"/>
      </xdr:nvSpPr>
      <xdr:spPr>
        <a:xfrm>
          <a:off x="7594111" y="1001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82581</xdr:rowOff>
    </xdr:from>
    <xdr:to>
      <xdr:col>36</xdr:col>
      <xdr:colOff>165100</xdr:colOff>
      <xdr:row>57</xdr:row>
      <xdr:rowOff>12731</xdr:rowOff>
    </xdr:to>
    <xdr:sp macro="" textlink="">
      <xdr:nvSpPr>
        <xdr:cNvPr id="377" name="楕円 376"/>
        <xdr:cNvSpPr/>
      </xdr:nvSpPr>
      <xdr:spPr>
        <a:xfrm>
          <a:off x="6921500" y="96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3858</xdr:rowOff>
    </xdr:from>
    <xdr:ext cx="534377" cy="259045"/>
    <xdr:sp macro="" textlink="">
      <xdr:nvSpPr>
        <xdr:cNvPr id="378" name="テキスト ボックス 377"/>
        <xdr:cNvSpPr txBox="1"/>
      </xdr:nvSpPr>
      <xdr:spPr>
        <a:xfrm>
          <a:off x="6705111" y="977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95025</xdr:rowOff>
    </xdr:from>
    <xdr:to>
      <xdr:col>55</xdr:col>
      <xdr:colOff>0</xdr:colOff>
      <xdr:row>79</xdr:row>
      <xdr:rowOff>96723</xdr:rowOff>
    </xdr:to>
    <xdr:cxnSp macro="">
      <xdr:nvCxnSpPr>
        <xdr:cNvPr id="409" name="直線コネクタ 408"/>
        <xdr:cNvCxnSpPr/>
      </xdr:nvCxnSpPr>
      <xdr:spPr>
        <a:xfrm>
          <a:off x="9639300" y="13639575"/>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156257</xdr:rowOff>
    </xdr:from>
    <xdr:to>
      <xdr:col>50</xdr:col>
      <xdr:colOff>114300</xdr:colOff>
      <xdr:row>79</xdr:row>
      <xdr:rowOff>95025</xdr:rowOff>
    </xdr:to>
    <xdr:cxnSp macro="">
      <xdr:nvCxnSpPr>
        <xdr:cNvPr id="412" name="直線コネクタ 411"/>
        <xdr:cNvCxnSpPr/>
      </xdr:nvCxnSpPr>
      <xdr:spPr>
        <a:xfrm>
          <a:off x="8750300" y="13529357"/>
          <a:ext cx="889000" cy="1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164193</xdr:rowOff>
    </xdr:from>
    <xdr:to>
      <xdr:col>45</xdr:col>
      <xdr:colOff>177800</xdr:colOff>
      <xdr:row>78</xdr:row>
      <xdr:rowOff>156257</xdr:rowOff>
    </xdr:to>
    <xdr:cxnSp macro="">
      <xdr:nvCxnSpPr>
        <xdr:cNvPr id="415" name="直線コネクタ 414"/>
        <xdr:cNvCxnSpPr/>
      </xdr:nvCxnSpPr>
      <xdr:spPr>
        <a:xfrm>
          <a:off x="7861300" y="13365843"/>
          <a:ext cx="889000" cy="16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164193</xdr:rowOff>
    </xdr:from>
    <xdr:to>
      <xdr:col>41</xdr:col>
      <xdr:colOff>50800</xdr:colOff>
      <xdr:row>78</xdr:row>
      <xdr:rowOff>116154</xdr:rowOff>
    </xdr:to>
    <xdr:cxnSp macro="">
      <xdr:nvCxnSpPr>
        <xdr:cNvPr id="418" name="直線コネクタ 417"/>
        <xdr:cNvCxnSpPr/>
      </xdr:nvCxnSpPr>
      <xdr:spPr>
        <a:xfrm flipV="1">
          <a:off x="6972300" y="13365843"/>
          <a:ext cx="889000" cy="12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45923</xdr:rowOff>
    </xdr:from>
    <xdr:to>
      <xdr:col>55</xdr:col>
      <xdr:colOff>50800</xdr:colOff>
      <xdr:row>79</xdr:row>
      <xdr:rowOff>147523</xdr:rowOff>
    </xdr:to>
    <xdr:sp macro="" textlink="">
      <xdr:nvSpPr>
        <xdr:cNvPr id="428" name="楕円 427"/>
        <xdr:cNvSpPr/>
      </xdr:nvSpPr>
      <xdr:spPr>
        <a:xfrm>
          <a:off x="10426700" y="135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132300</xdr:rowOff>
    </xdr:from>
    <xdr:ext cx="313932" cy="259045"/>
    <xdr:sp macro="" textlink="">
      <xdr:nvSpPr>
        <xdr:cNvPr id="429" name="普通建設事業費 （ うち新規整備　）該当値テキスト"/>
        <xdr:cNvSpPr txBox="1"/>
      </xdr:nvSpPr>
      <xdr:spPr>
        <a:xfrm>
          <a:off x="10528300" y="135054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44225</xdr:rowOff>
    </xdr:from>
    <xdr:to>
      <xdr:col>50</xdr:col>
      <xdr:colOff>165100</xdr:colOff>
      <xdr:row>79</xdr:row>
      <xdr:rowOff>145825</xdr:rowOff>
    </xdr:to>
    <xdr:sp macro="" textlink="">
      <xdr:nvSpPr>
        <xdr:cNvPr id="430" name="楕円 429"/>
        <xdr:cNvSpPr/>
      </xdr:nvSpPr>
      <xdr:spPr>
        <a:xfrm>
          <a:off x="9588500" y="135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136952</xdr:rowOff>
    </xdr:from>
    <xdr:ext cx="378565" cy="259045"/>
    <xdr:sp macro="" textlink="">
      <xdr:nvSpPr>
        <xdr:cNvPr id="431" name="テキスト ボックス 430"/>
        <xdr:cNvSpPr txBox="1"/>
      </xdr:nvSpPr>
      <xdr:spPr>
        <a:xfrm>
          <a:off x="9450017" y="13681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105457</xdr:rowOff>
    </xdr:from>
    <xdr:to>
      <xdr:col>46</xdr:col>
      <xdr:colOff>38100</xdr:colOff>
      <xdr:row>79</xdr:row>
      <xdr:rowOff>35607</xdr:rowOff>
    </xdr:to>
    <xdr:sp macro="" textlink="">
      <xdr:nvSpPr>
        <xdr:cNvPr id="432" name="楕円 431"/>
        <xdr:cNvSpPr/>
      </xdr:nvSpPr>
      <xdr:spPr>
        <a:xfrm>
          <a:off x="8699500" y="134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26734</xdr:rowOff>
    </xdr:from>
    <xdr:ext cx="469744" cy="259045"/>
    <xdr:sp macro="" textlink="">
      <xdr:nvSpPr>
        <xdr:cNvPr id="433" name="テキスト ボックス 432"/>
        <xdr:cNvSpPr txBox="1"/>
      </xdr:nvSpPr>
      <xdr:spPr>
        <a:xfrm>
          <a:off x="8515428" y="1357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113393</xdr:rowOff>
    </xdr:from>
    <xdr:to>
      <xdr:col>41</xdr:col>
      <xdr:colOff>101600</xdr:colOff>
      <xdr:row>78</xdr:row>
      <xdr:rowOff>43543</xdr:rowOff>
    </xdr:to>
    <xdr:sp macro="" textlink="">
      <xdr:nvSpPr>
        <xdr:cNvPr id="434" name="楕円 433"/>
        <xdr:cNvSpPr/>
      </xdr:nvSpPr>
      <xdr:spPr>
        <a:xfrm>
          <a:off x="7810500" y="133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34670</xdr:rowOff>
    </xdr:from>
    <xdr:ext cx="469744" cy="259045"/>
    <xdr:sp macro="" textlink="">
      <xdr:nvSpPr>
        <xdr:cNvPr id="435" name="テキスト ボックス 434"/>
        <xdr:cNvSpPr txBox="1"/>
      </xdr:nvSpPr>
      <xdr:spPr>
        <a:xfrm>
          <a:off x="7626428" y="134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65354</xdr:rowOff>
    </xdr:from>
    <xdr:to>
      <xdr:col>36</xdr:col>
      <xdr:colOff>165100</xdr:colOff>
      <xdr:row>78</xdr:row>
      <xdr:rowOff>166954</xdr:rowOff>
    </xdr:to>
    <xdr:sp macro="" textlink="">
      <xdr:nvSpPr>
        <xdr:cNvPr id="436" name="楕円 435"/>
        <xdr:cNvSpPr/>
      </xdr:nvSpPr>
      <xdr:spPr>
        <a:xfrm>
          <a:off x="6921500" y="134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158081</xdr:rowOff>
    </xdr:from>
    <xdr:ext cx="469744" cy="259045"/>
    <xdr:sp macro="" textlink="">
      <xdr:nvSpPr>
        <xdr:cNvPr id="437" name="テキスト ボックス 436"/>
        <xdr:cNvSpPr txBox="1"/>
      </xdr:nvSpPr>
      <xdr:spPr>
        <a:xfrm>
          <a:off x="6737428" y="1353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167723</xdr:rowOff>
    </xdr:from>
    <xdr:to>
      <xdr:col>55</xdr:col>
      <xdr:colOff>0</xdr:colOff>
      <xdr:row>96</xdr:row>
      <xdr:rowOff>13246</xdr:rowOff>
    </xdr:to>
    <xdr:cxnSp macro="">
      <xdr:nvCxnSpPr>
        <xdr:cNvPr id="466" name="直線コネクタ 465"/>
        <xdr:cNvCxnSpPr/>
      </xdr:nvCxnSpPr>
      <xdr:spPr>
        <a:xfrm>
          <a:off x="9639300" y="16284023"/>
          <a:ext cx="838200" cy="18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167723</xdr:rowOff>
    </xdr:from>
    <xdr:to>
      <xdr:col>50</xdr:col>
      <xdr:colOff>114300</xdr:colOff>
      <xdr:row>96</xdr:row>
      <xdr:rowOff>51594</xdr:rowOff>
    </xdr:to>
    <xdr:cxnSp macro="">
      <xdr:nvCxnSpPr>
        <xdr:cNvPr id="469" name="直線コネクタ 468"/>
        <xdr:cNvCxnSpPr/>
      </xdr:nvCxnSpPr>
      <xdr:spPr>
        <a:xfrm flipV="1">
          <a:off x="8750300" y="16284023"/>
          <a:ext cx="8890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51594</xdr:rowOff>
    </xdr:from>
    <xdr:to>
      <xdr:col>45</xdr:col>
      <xdr:colOff>177800</xdr:colOff>
      <xdr:row>96</xdr:row>
      <xdr:rowOff>142805</xdr:rowOff>
    </xdr:to>
    <xdr:cxnSp macro="">
      <xdr:nvCxnSpPr>
        <xdr:cNvPr id="472" name="直線コネクタ 471"/>
        <xdr:cNvCxnSpPr/>
      </xdr:nvCxnSpPr>
      <xdr:spPr>
        <a:xfrm flipV="1">
          <a:off x="7861300" y="16510794"/>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4" name="テキスト ボックス 473"/>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151016</xdr:rowOff>
    </xdr:from>
    <xdr:to>
      <xdr:col>41</xdr:col>
      <xdr:colOff>50800</xdr:colOff>
      <xdr:row>96</xdr:row>
      <xdr:rowOff>142805</xdr:rowOff>
    </xdr:to>
    <xdr:cxnSp macro="">
      <xdr:nvCxnSpPr>
        <xdr:cNvPr id="475" name="直線コネクタ 474"/>
        <xdr:cNvCxnSpPr/>
      </xdr:nvCxnSpPr>
      <xdr:spPr>
        <a:xfrm>
          <a:off x="6972300" y="16267316"/>
          <a:ext cx="889000" cy="33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133896</xdr:rowOff>
    </xdr:from>
    <xdr:to>
      <xdr:col>55</xdr:col>
      <xdr:colOff>50800</xdr:colOff>
      <xdr:row>96</xdr:row>
      <xdr:rowOff>64046</xdr:rowOff>
    </xdr:to>
    <xdr:sp macro="" textlink="">
      <xdr:nvSpPr>
        <xdr:cNvPr id="485" name="楕円 484"/>
        <xdr:cNvSpPr/>
      </xdr:nvSpPr>
      <xdr:spPr>
        <a:xfrm>
          <a:off x="10426700" y="164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156773</xdr:rowOff>
    </xdr:from>
    <xdr:ext cx="534377" cy="259045"/>
    <xdr:sp macro="" textlink="">
      <xdr:nvSpPr>
        <xdr:cNvPr id="486" name="普通建設事業費 （ うち更新整備　）該当値テキスト"/>
        <xdr:cNvSpPr txBox="1"/>
      </xdr:nvSpPr>
      <xdr:spPr>
        <a:xfrm>
          <a:off x="10528300" y="1627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116923</xdr:rowOff>
    </xdr:from>
    <xdr:to>
      <xdr:col>50</xdr:col>
      <xdr:colOff>165100</xdr:colOff>
      <xdr:row>95</xdr:row>
      <xdr:rowOff>47073</xdr:rowOff>
    </xdr:to>
    <xdr:sp macro="" textlink="">
      <xdr:nvSpPr>
        <xdr:cNvPr id="487" name="楕円 486"/>
        <xdr:cNvSpPr/>
      </xdr:nvSpPr>
      <xdr:spPr>
        <a:xfrm>
          <a:off x="9588500" y="1623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63600</xdr:rowOff>
    </xdr:from>
    <xdr:ext cx="534377" cy="259045"/>
    <xdr:sp macro="" textlink="">
      <xdr:nvSpPr>
        <xdr:cNvPr id="488" name="テキスト ボックス 487"/>
        <xdr:cNvSpPr txBox="1"/>
      </xdr:nvSpPr>
      <xdr:spPr>
        <a:xfrm>
          <a:off x="9372111" y="160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794</xdr:rowOff>
    </xdr:from>
    <xdr:to>
      <xdr:col>46</xdr:col>
      <xdr:colOff>38100</xdr:colOff>
      <xdr:row>96</xdr:row>
      <xdr:rowOff>102394</xdr:rowOff>
    </xdr:to>
    <xdr:sp macro="" textlink="">
      <xdr:nvSpPr>
        <xdr:cNvPr id="489" name="楕円 488"/>
        <xdr:cNvSpPr/>
      </xdr:nvSpPr>
      <xdr:spPr>
        <a:xfrm>
          <a:off x="8699500" y="164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118921</xdr:rowOff>
    </xdr:from>
    <xdr:ext cx="534377" cy="259045"/>
    <xdr:sp macro="" textlink="">
      <xdr:nvSpPr>
        <xdr:cNvPr id="490" name="テキスト ボックス 489"/>
        <xdr:cNvSpPr txBox="1"/>
      </xdr:nvSpPr>
      <xdr:spPr>
        <a:xfrm>
          <a:off x="8483111" y="162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92005</xdr:rowOff>
    </xdr:from>
    <xdr:to>
      <xdr:col>41</xdr:col>
      <xdr:colOff>101600</xdr:colOff>
      <xdr:row>97</xdr:row>
      <xdr:rowOff>22155</xdr:rowOff>
    </xdr:to>
    <xdr:sp macro="" textlink="">
      <xdr:nvSpPr>
        <xdr:cNvPr id="491" name="楕円 490"/>
        <xdr:cNvSpPr/>
      </xdr:nvSpPr>
      <xdr:spPr>
        <a:xfrm>
          <a:off x="7810500" y="165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13282</xdr:rowOff>
    </xdr:from>
    <xdr:ext cx="534377" cy="259045"/>
    <xdr:sp macro="" textlink="">
      <xdr:nvSpPr>
        <xdr:cNvPr id="492" name="テキスト ボックス 491"/>
        <xdr:cNvSpPr txBox="1"/>
      </xdr:nvSpPr>
      <xdr:spPr>
        <a:xfrm>
          <a:off x="7594111" y="166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100216</xdr:rowOff>
    </xdr:from>
    <xdr:to>
      <xdr:col>36</xdr:col>
      <xdr:colOff>165100</xdr:colOff>
      <xdr:row>95</xdr:row>
      <xdr:rowOff>30366</xdr:rowOff>
    </xdr:to>
    <xdr:sp macro="" textlink="">
      <xdr:nvSpPr>
        <xdr:cNvPr id="493" name="楕円 492"/>
        <xdr:cNvSpPr/>
      </xdr:nvSpPr>
      <xdr:spPr>
        <a:xfrm>
          <a:off x="6921500" y="162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46893</xdr:rowOff>
    </xdr:from>
    <xdr:ext cx="534377" cy="259045"/>
    <xdr:sp macro="" textlink="">
      <xdr:nvSpPr>
        <xdr:cNvPr id="494" name="テキスト ボックス 493"/>
        <xdr:cNvSpPr txBox="1"/>
      </xdr:nvSpPr>
      <xdr:spPr>
        <a:xfrm>
          <a:off x="6705111" y="1599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84150</xdr:rowOff>
    </xdr:from>
    <xdr:to>
      <xdr:col>85</xdr:col>
      <xdr:colOff>127000</xdr:colOff>
      <xdr:row>39</xdr:row>
      <xdr:rowOff>97279</xdr:rowOff>
    </xdr:to>
    <xdr:cxnSp macro="">
      <xdr:nvCxnSpPr>
        <xdr:cNvPr id="525" name="直線コネクタ 524"/>
        <xdr:cNvCxnSpPr/>
      </xdr:nvCxnSpPr>
      <xdr:spPr>
        <a:xfrm>
          <a:off x="15481300" y="6770700"/>
          <a:ext cx="8382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84150</xdr:rowOff>
    </xdr:from>
    <xdr:to>
      <xdr:col>81</xdr:col>
      <xdr:colOff>50800</xdr:colOff>
      <xdr:row>39</xdr:row>
      <xdr:rowOff>98878</xdr:rowOff>
    </xdr:to>
    <xdr:cxnSp macro="">
      <xdr:nvCxnSpPr>
        <xdr:cNvPr id="528" name="直線コネクタ 527"/>
        <xdr:cNvCxnSpPr/>
      </xdr:nvCxnSpPr>
      <xdr:spPr>
        <a:xfrm flipV="1">
          <a:off x="14592300" y="6770700"/>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46479</xdr:rowOff>
    </xdr:from>
    <xdr:to>
      <xdr:col>85</xdr:col>
      <xdr:colOff>177800</xdr:colOff>
      <xdr:row>39</xdr:row>
      <xdr:rowOff>148079</xdr:rowOff>
    </xdr:to>
    <xdr:sp macro="" textlink="">
      <xdr:nvSpPr>
        <xdr:cNvPr id="544" name="楕円 543"/>
        <xdr:cNvSpPr/>
      </xdr:nvSpPr>
      <xdr:spPr>
        <a:xfrm>
          <a:off x="16268700" y="67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132856</xdr:rowOff>
    </xdr:from>
    <xdr:ext cx="313932" cy="259045"/>
    <xdr:sp macro="" textlink="">
      <xdr:nvSpPr>
        <xdr:cNvPr id="545" name="災害復旧事業費該当値テキスト"/>
        <xdr:cNvSpPr txBox="1"/>
      </xdr:nvSpPr>
      <xdr:spPr>
        <a:xfrm>
          <a:off x="16370300" y="6647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33350</xdr:rowOff>
    </xdr:from>
    <xdr:to>
      <xdr:col>81</xdr:col>
      <xdr:colOff>101600</xdr:colOff>
      <xdr:row>39</xdr:row>
      <xdr:rowOff>134950</xdr:rowOff>
    </xdr:to>
    <xdr:sp macro="" textlink="">
      <xdr:nvSpPr>
        <xdr:cNvPr id="546" name="楕円 545"/>
        <xdr:cNvSpPr/>
      </xdr:nvSpPr>
      <xdr:spPr>
        <a:xfrm>
          <a:off x="15430500" y="67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126077</xdr:rowOff>
    </xdr:from>
    <xdr:ext cx="378565" cy="259045"/>
    <xdr:sp macro="" textlink="">
      <xdr:nvSpPr>
        <xdr:cNvPr id="547" name="テキスト ボックス 546"/>
        <xdr:cNvSpPr txBox="1"/>
      </xdr:nvSpPr>
      <xdr:spPr>
        <a:xfrm>
          <a:off x="15292017" y="6812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28801</xdr:rowOff>
    </xdr:from>
    <xdr:to>
      <xdr:col>85</xdr:col>
      <xdr:colOff>127000</xdr:colOff>
      <xdr:row>75</xdr:row>
      <xdr:rowOff>91094</xdr:rowOff>
    </xdr:to>
    <xdr:cxnSp macro="">
      <xdr:nvCxnSpPr>
        <xdr:cNvPr id="636" name="直線コネクタ 635"/>
        <xdr:cNvCxnSpPr/>
      </xdr:nvCxnSpPr>
      <xdr:spPr>
        <a:xfrm>
          <a:off x="15481300" y="12887551"/>
          <a:ext cx="8382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28801</xdr:rowOff>
    </xdr:from>
    <xdr:to>
      <xdr:col>81</xdr:col>
      <xdr:colOff>50800</xdr:colOff>
      <xdr:row>75</xdr:row>
      <xdr:rowOff>165046</xdr:rowOff>
    </xdr:to>
    <xdr:cxnSp macro="">
      <xdr:nvCxnSpPr>
        <xdr:cNvPr id="639" name="直線コネクタ 638"/>
        <xdr:cNvCxnSpPr/>
      </xdr:nvCxnSpPr>
      <xdr:spPr>
        <a:xfrm flipV="1">
          <a:off x="14592300" y="12887551"/>
          <a:ext cx="889000" cy="1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165046</xdr:rowOff>
    </xdr:from>
    <xdr:to>
      <xdr:col>76</xdr:col>
      <xdr:colOff>114300</xdr:colOff>
      <xdr:row>76</xdr:row>
      <xdr:rowOff>597</xdr:rowOff>
    </xdr:to>
    <xdr:cxnSp macro="">
      <xdr:nvCxnSpPr>
        <xdr:cNvPr id="642" name="直線コネクタ 641"/>
        <xdr:cNvCxnSpPr/>
      </xdr:nvCxnSpPr>
      <xdr:spPr>
        <a:xfrm flipV="1">
          <a:off x="13703300" y="13023796"/>
          <a:ext cx="889000" cy="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155160</xdr:rowOff>
    </xdr:from>
    <xdr:to>
      <xdr:col>71</xdr:col>
      <xdr:colOff>177800</xdr:colOff>
      <xdr:row>76</xdr:row>
      <xdr:rowOff>597</xdr:rowOff>
    </xdr:to>
    <xdr:cxnSp macro="">
      <xdr:nvCxnSpPr>
        <xdr:cNvPr id="645" name="直線コネクタ 644"/>
        <xdr:cNvCxnSpPr/>
      </xdr:nvCxnSpPr>
      <xdr:spPr>
        <a:xfrm>
          <a:off x="12814300" y="13013910"/>
          <a:ext cx="889000" cy="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40294</xdr:rowOff>
    </xdr:from>
    <xdr:to>
      <xdr:col>85</xdr:col>
      <xdr:colOff>177800</xdr:colOff>
      <xdr:row>75</xdr:row>
      <xdr:rowOff>141894</xdr:rowOff>
    </xdr:to>
    <xdr:sp macro="" textlink="">
      <xdr:nvSpPr>
        <xdr:cNvPr id="655" name="楕円 654"/>
        <xdr:cNvSpPr/>
      </xdr:nvSpPr>
      <xdr:spPr>
        <a:xfrm>
          <a:off x="16268700" y="128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18721</xdr:rowOff>
    </xdr:from>
    <xdr:ext cx="534377" cy="259045"/>
    <xdr:sp macro="" textlink="">
      <xdr:nvSpPr>
        <xdr:cNvPr id="656" name="公債費該当値テキスト"/>
        <xdr:cNvSpPr txBox="1"/>
      </xdr:nvSpPr>
      <xdr:spPr>
        <a:xfrm>
          <a:off x="16370300" y="1287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149451</xdr:rowOff>
    </xdr:from>
    <xdr:to>
      <xdr:col>81</xdr:col>
      <xdr:colOff>101600</xdr:colOff>
      <xdr:row>75</xdr:row>
      <xdr:rowOff>79601</xdr:rowOff>
    </xdr:to>
    <xdr:sp macro="" textlink="">
      <xdr:nvSpPr>
        <xdr:cNvPr id="657" name="楕円 656"/>
        <xdr:cNvSpPr/>
      </xdr:nvSpPr>
      <xdr:spPr>
        <a:xfrm>
          <a:off x="15430500" y="1283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70728</xdr:rowOff>
    </xdr:from>
    <xdr:ext cx="534377" cy="259045"/>
    <xdr:sp macro="" textlink="">
      <xdr:nvSpPr>
        <xdr:cNvPr id="658" name="テキスト ボックス 657"/>
        <xdr:cNvSpPr txBox="1"/>
      </xdr:nvSpPr>
      <xdr:spPr>
        <a:xfrm>
          <a:off x="15214111" y="1292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114246</xdr:rowOff>
    </xdr:from>
    <xdr:to>
      <xdr:col>76</xdr:col>
      <xdr:colOff>165100</xdr:colOff>
      <xdr:row>76</xdr:row>
      <xdr:rowOff>44396</xdr:rowOff>
    </xdr:to>
    <xdr:sp macro="" textlink="">
      <xdr:nvSpPr>
        <xdr:cNvPr id="659" name="楕円 658"/>
        <xdr:cNvSpPr/>
      </xdr:nvSpPr>
      <xdr:spPr>
        <a:xfrm>
          <a:off x="14541500" y="1297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35523</xdr:rowOff>
    </xdr:from>
    <xdr:ext cx="534377" cy="259045"/>
    <xdr:sp macro="" textlink="">
      <xdr:nvSpPr>
        <xdr:cNvPr id="660" name="テキスト ボックス 659"/>
        <xdr:cNvSpPr txBox="1"/>
      </xdr:nvSpPr>
      <xdr:spPr>
        <a:xfrm>
          <a:off x="14325111" y="1306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121247</xdr:rowOff>
    </xdr:from>
    <xdr:to>
      <xdr:col>72</xdr:col>
      <xdr:colOff>38100</xdr:colOff>
      <xdr:row>76</xdr:row>
      <xdr:rowOff>51397</xdr:rowOff>
    </xdr:to>
    <xdr:sp macro="" textlink="">
      <xdr:nvSpPr>
        <xdr:cNvPr id="661" name="楕円 660"/>
        <xdr:cNvSpPr/>
      </xdr:nvSpPr>
      <xdr:spPr>
        <a:xfrm>
          <a:off x="13652500" y="129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42524</xdr:rowOff>
    </xdr:from>
    <xdr:ext cx="534377" cy="259045"/>
    <xdr:sp macro="" textlink="">
      <xdr:nvSpPr>
        <xdr:cNvPr id="662" name="テキスト ボックス 661"/>
        <xdr:cNvSpPr txBox="1"/>
      </xdr:nvSpPr>
      <xdr:spPr>
        <a:xfrm>
          <a:off x="13436111" y="1307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104359</xdr:rowOff>
    </xdr:from>
    <xdr:to>
      <xdr:col>67</xdr:col>
      <xdr:colOff>101600</xdr:colOff>
      <xdr:row>76</xdr:row>
      <xdr:rowOff>34510</xdr:rowOff>
    </xdr:to>
    <xdr:sp macro="" textlink="">
      <xdr:nvSpPr>
        <xdr:cNvPr id="663" name="楕円 662"/>
        <xdr:cNvSpPr/>
      </xdr:nvSpPr>
      <xdr:spPr>
        <a:xfrm>
          <a:off x="12763500" y="129631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25637</xdr:rowOff>
    </xdr:from>
    <xdr:ext cx="534377" cy="259045"/>
    <xdr:sp macro="" textlink="">
      <xdr:nvSpPr>
        <xdr:cNvPr id="664" name="テキスト ボックス 663"/>
        <xdr:cNvSpPr txBox="1"/>
      </xdr:nvSpPr>
      <xdr:spPr>
        <a:xfrm>
          <a:off x="12547111" y="130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58045</xdr:rowOff>
    </xdr:from>
    <xdr:to>
      <xdr:col>85</xdr:col>
      <xdr:colOff>127000</xdr:colOff>
      <xdr:row>97</xdr:row>
      <xdr:rowOff>44236</xdr:rowOff>
    </xdr:to>
    <xdr:cxnSp macro="">
      <xdr:nvCxnSpPr>
        <xdr:cNvPr id="691" name="直線コネクタ 690"/>
        <xdr:cNvCxnSpPr/>
      </xdr:nvCxnSpPr>
      <xdr:spPr>
        <a:xfrm flipV="1">
          <a:off x="15481300" y="16345795"/>
          <a:ext cx="838200" cy="32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132797</xdr:rowOff>
    </xdr:from>
    <xdr:ext cx="469744" cy="259045"/>
    <xdr:sp macro="" textlink="">
      <xdr:nvSpPr>
        <xdr:cNvPr id="692" name="積立金平均値テキスト"/>
        <xdr:cNvSpPr txBox="1"/>
      </xdr:nvSpPr>
      <xdr:spPr>
        <a:xfrm>
          <a:off x="16370300" y="1659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123241</xdr:rowOff>
    </xdr:from>
    <xdr:to>
      <xdr:col>81</xdr:col>
      <xdr:colOff>50800</xdr:colOff>
      <xdr:row>97</xdr:row>
      <xdr:rowOff>44236</xdr:rowOff>
    </xdr:to>
    <xdr:cxnSp macro="">
      <xdr:nvCxnSpPr>
        <xdr:cNvPr id="694" name="直線コネクタ 693"/>
        <xdr:cNvCxnSpPr/>
      </xdr:nvCxnSpPr>
      <xdr:spPr>
        <a:xfrm>
          <a:off x="14592300" y="16582441"/>
          <a:ext cx="889000" cy="9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123241</xdr:rowOff>
    </xdr:from>
    <xdr:to>
      <xdr:col>76</xdr:col>
      <xdr:colOff>114300</xdr:colOff>
      <xdr:row>97</xdr:row>
      <xdr:rowOff>68652</xdr:rowOff>
    </xdr:to>
    <xdr:cxnSp macro="">
      <xdr:nvCxnSpPr>
        <xdr:cNvPr id="697" name="直線コネクタ 696"/>
        <xdr:cNvCxnSpPr/>
      </xdr:nvCxnSpPr>
      <xdr:spPr>
        <a:xfrm flipV="1">
          <a:off x="13703300" y="16582441"/>
          <a:ext cx="889000" cy="1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95400</xdr:rowOff>
    </xdr:from>
    <xdr:ext cx="469744" cy="259045"/>
    <xdr:sp macro="" textlink="">
      <xdr:nvSpPr>
        <xdr:cNvPr id="699" name="テキスト ボックス 698"/>
        <xdr:cNvSpPr txBox="1"/>
      </xdr:nvSpPr>
      <xdr:spPr>
        <a:xfrm>
          <a:off x="14357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53243</xdr:rowOff>
    </xdr:from>
    <xdr:to>
      <xdr:col>71</xdr:col>
      <xdr:colOff>177800</xdr:colOff>
      <xdr:row>97</xdr:row>
      <xdr:rowOff>68652</xdr:rowOff>
    </xdr:to>
    <xdr:cxnSp macro="">
      <xdr:nvCxnSpPr>
        <xdr:cNvPr id="700" name="直線コネクタ 699"/>
        <xdr:cNvCxnSpPr/>
      </xdr:nvCxnSpPr>
      <xdr:spPr>
        <a:xfrm>
          <a:off x="12814300" y="16683893"/>
          <a:ext cx="889000" cy="1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7245</xdr:rowOff>
    </xdr:from>
    <xdr:to>
      <xdr:col>85</xdr:col>
      <xdr:colOff>177800</xdr:colOff>
      <xdr:row>95</xdr:row>
      <xdr:rowOff>108845</xdr:rowOff>
    </xdr:to>
    <xdr:sp macro="" textlink="">
      <xdr:nvSpPr>
        <xdr:cNvPr id="710" name="楕円 709"/>
        <xdr:cNvSpPr/>
      </xdr:nvSpPr>
      <xdr:spPr>
        <a:xfrm>
          <a:off x="16268700" y="16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30122</xdr:rowOff>
    </xdr:from>
    <xdr:ext cx="534377" cy="259045"/>
    <xdr:sp macro="" textlink="">
      <xdr:nvSpPr>
        <xdr:cNvPr id="711" name="積立金該当値テキスト"/>
        <xdr:cNvSpPr txBox="1"/>
      </xdr:nvSpPr>
      <xdr:spPr>
        <a:xfrm>
          <a:off x="16370300" y="1614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164886</xdr:rowOff>
    </xdr:from>
    <xdr:to>
      <xdr:col>81</xdr:col>
      <xdr:colOff>101600</xdr:colOff>
      <xdr:row>97</xdr:row>
      <xdr:rowOff>95036</xdr:rowOff>
    </xdr:to>
    <xdr:sp macro="" textlink="">
      <xdr:nvSpPr>
        <xdr:cNvPr id="712" name="楕円 711"/>
        <xdr:cNvSpPr/>
      </xdr:nvSpPr>
      <xdr:spPr>
        <a:xfrm>
          <a:off x="15430500" y="166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86163</xdr:rowOff>
    </xdr:from>
    <xdr:ext cx="469744" cy="259045"/>
    <xdr:sp macro="" textlink="">
      <xdr:nvSpPr>
        <xdr:cNvPr id="713" name="テキスト ボックス 712"/>
        <xdr:cNvSpPr txBox="1"/>
      </xdr:nvSpPr>
      <xdr:spPr>
        <a:xfrm>
          <a:off x="15246428" y="1671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72441</xdr:rowOff>
    </xdr:from>
    <xdr:to>
      <xdr:col>76</xdr:col>
      <xdr:colOff>165100</xdr:colOff>
      <xdr:row>97</xdr:row>
      <xdr:rowOff>2591</xdr:rowOff>
    </xdr:to>
    <xdr:sp macro="" textlink="">
      <xdr:nvSpPr>
        <xdr:cNvPr id="714" name="楕円 713"/>
        <xdr:cNvSpPr/>
      </xdr:nvSpPr>
      <xdr:spPr>
        <a:xfrm>
          <a:off x="14541500" y="165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19118</xdr:rowOff>
    </xdr:from>
    <xdr:ext cx="469744" cy="259045"/>
    <xdr:sp macro="" textlink="">
      <xdr:nvSpPr>
        <xdr:cNvPr id="715" name="テキスト ボックス 714"/>
        <xdr:cNvSpPr txBox="1"/>
      </xdr:nvSpPr>
      <xdr:spPr>
        <a:xfrm>
          <a:off x="14357428" y="1630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17852</xdr:rowOff>
    </xdr:from>
    <xdr:to>
      <xdr:col>72</xdr:col>
      <xdr:colOff>38100</xdr:colOff>
      <xdr:row>97</xdr:row>
      <xdr:rowOff>119452</xdr:rowOff>
    </xdr:to>
    <xdr:sp macro="" textlink="">
      <xdr:nvSpPr>
        <xdr:cNvPr id="716" name="楕円 715"/>
        <xdr:cNvSpPr/>
      </xdr:nvSpPr>
      <xdr:spPr>
        <a:xfrm>
          <a:off x="13652500" y="166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110579</xdr:rowOff>
    </xdr:from>
    <xdr:ext cx="469744" cy="259045"/>
    <xdr:sp macro="" textlink="">
      <xdr:nvSpPr>
        <xdr:cNvPr id="717" name="テキスト ボックス 716"/>
        <xdr:cNvSpPr txBox="1"/>
      </xdr:nvSpPr>
      <xdr:spPr>
        <a:xfrm>
          <a:off x="13468428" y="167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2443</xdr:rowOff>
    </xdr:from>
    <xdr:to>
      <xdr:col>67</xdr:col>
      <xdr:colOff>101600</xdr:colOff>
      <xdr:row>97</xdr:row>
      <xdr:rowOff>104043</xdr:rowOff>
    </xdr:to>
    <xdr:sp macro="" textlink="">
      <xdr:nvSpPr>
        <xdr:cNvPr id="718" name="楕円 717"/>
        <xdr:cNvSpPr/>
      </xdr:nvSpPr>
      <xdr:spPr>
        <a:xfrm>
          <a:off x="12763500" y="166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95170</xdr:rowOff>
    </xdr:from>
    <xdr:ext cx="469744" cy="259045"/>
    <xdr:sp macro="" textlink="">
      <xdr:nvSpPr>
        <xdr:cNvPr id="719" name="テキスト ボックス 718"/>
        <xdr:cNvSpPr txBox="1"/>
      </xdr:nvSpPr>
      <xdr:spPr>
        <a:xfrm>
          <a:off x="12579428" y="1672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139446</xdr:rowOff>
    </xdr:from>
    <xdr:to>
      <xdr:col>116</xdr:col>
      <xdr:colOff>63500</xdr:colOff>
      <xdr:row>36</xdr:row>
      <xdr:rowOff>164211</xdr:rowOff>
    </xdr:to>
    <xdr:cxnSp macro="">
      <xdr:nvCxnSpPr>
        <xdr:cNvPr id="748" name="直線コネクタ 747"/>
        <xdr:cNvCxnSpPr/>
      </xdr:nvCxnSpPr>
      <xdr:spPr>
        <a:xfrm>
          <a:off x="21323300" y="6311646"/>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49" name="投資及び出資金平均値テキスト"/>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129794</xdr:rowOff>
    </xdr:from>
    <xdr:to>
      <xdr:col>111</xdr:col>
      <xdr:colOff>177800</xdr:colOff>
      <xdr:row>36</xdr:row>
      <xdr:rowOff>139446</xdr:rowOff>
    </xdr:to>
    <xdr:cxnSp macro="">
      <xdr:nvCxnSpPr>
        <xdr:cNvPr id="751" name="直線コネクタ 750"/>
        <xdr:cNvCxnSpPr/>
      </xdr:nvCxnSpPr>
      <xdr:spPr>
        <a:xfrm>
          <a:off x="20434300" y="63019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53" name="テキスト ボックス 752"/>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37084</xdr:rowOff>
    </xdr:from>
    <xdr:to>
      <xdr:col>107</xdr:col>
      <xdr:colOff>50800</xdr:colOff>
      <xdr:row>36</xdr:row>
      <xdr:rowOff>129794</xdr:rowOff>
    </xdr:to>
    <xdr:cxnSp macro="">
      <xdr:nvCxnSpPr>
        <xdr:cNvPr id="754" name="直線コネクタ 753"/>
        <xdr:cNvCxnSpPr/>
      </xdr:nvCxnSpPr>
      <xdr:spPr>
        <a:xfrm>
          <a:off x="19545300" y="6209284"/>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11701</xdr:rowOff>
    </xdr:from>
    <xdr:ext cx="469744" cy="259045"/>
    <xdr:sp macro="" textlink="">
      <xdr:nvSpPr>
        <xdr:cNvPr id="756" name="テキスト ボックス 755"/>
        <xdr:cNvSpPr txBox="1"/>
      </xdr:nvSpPr>
      <xdr:spPr>
        <a:xfrm>
          <a:off x="20199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122047</xdr:rowOff>
    </xdr:from>
    <xdr:to>
      <xdr:col>102</xdr:col>
      <xdr:colOff>114300</xdr:colOff>
      <xdr:row>36</xdr:row>
      <xdr:rowOff>37084</xdr:rowOff>
    </xdr:to>
    <xdr:cxnSp macro="">
      <xdr:nvCxnSpPr>
        <xdr:cNvPr id="757" name="直線コネクタ 756"/>
        <xdr:cNvCxnSpPr/>
      </xdr:nvCxnSpPr>
      <xdr:spPr>
        <a:xfrm>
          <a:off x="18656300" y="6122797"/>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15384</xdr:rowOff>
    </xdr:from>
    <xdr:ext cx="469744" cy="259045"/>
    <xdr:sp macro="" textlink="">
      <xdr:nvSpPr>
        <xdr:cNvPr id="759" name="テキスト ボックス 758"/>
        <xdr:cNvSpPr txBox="1"/>
      </xdr:nvSpPr>
      <xdr:spPr>
        <a:xfrm>
          <a:off x="19310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24655</xdr:rowOff>
    </xdr:from>
    <xdr:ext cx="469744" cy="259045"/>
    <xdr:sp macro="" textlink="">
      <xdr:nvSpPr>
        <xdr:cNvPr id="761" name="テキスト ボックス 760"/>
        <xdr:cNvSpPr txBox="1"/>
      </xdr:nvSpPr>
      <xdr:spPr>
        <a:xfrm>
          <a:off x="18421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113411</xdr:rowOff>
    </xdr:from>
    <xdr:to>
      <xdr:col>116</xdr:col>
      <xdr:colOff>114300</xdr:colOff>
      <xdr:row>37</xdr:row>
      <xdr:rowOff>43561</xdr:rowOff>
    </xdr:to>
    <xdr:sp macro="" textlink="">
      <xdr:nvSpPr>
        <xdr:cNvPr id="767" name="楕円 766"/>
        <xdr:cNvSpPr/>
      </xdr:nvSpPr>
      <xdr:spPr>
        <a:xfrm>
          <a:off x="22110700" y="62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136288</xdr:rowOff>
    </xdr:from>
    <xdr:ext cx="469744" cy="259045"/>
    <xdr:sp macro="" textlink="">
      <xdr:nvSpPr>
        <xdr:cNvPr id="768" name="投資及び出資金該当値テキスト"/>
        <xdr:cNvSpPr txBox="1"/>
      </xdr:nvSpPr>
      <xdr:spPr>
        <a:xfrm>
          <a:off x="22212300"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88646</xdr:rowOff>
    </xdr:from>
    <xdr:to>
      <xdr:col>112</xdr:col>
      <xdr:colOff>38100</xdr:colOff>
      <xdr:row>37</xdr:row>
      <xdr:rowOff>18796</xdr:rowOff>
    </xdr:to>
    <xdr:sp macro="" textlink="">
      <xdr:nvSpPr>
        <xdr:cNvPr id="769" name="楕円 768"/>
        <xdr:cNvSpPr/>
      </xdr:nvSpPr>
      <xdr:spPr>
        <a:xfrm>
          <a:off x="21272500" y="62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35323</xdr:rowOff>
    </xdr:from>
    <xdr:ext cx="469744" cy="259045"/>
    <xdr:sp macro="" textlink="">
      <xdr:nvSpPr>
        <xdr:cNvPr id="770" name="テキスト ボックス 769"/>
        <xdr:cNvSpPr txBox="1"/>
      </xdr:nvSpPr>
      <xdr:spPr>
        <a:xfrm>
          <a:off x="21088428"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78994</xdr:rowOff>
    </xdr:from>
    <xdr:to>
      <xdr:col>107</xdr:col>
      <xdr:colOff>101600</xdr:colOff>
      <xdr:row>37</xdr:row>
      <xdr:rowOff>9144</xdr:rowOff>
    </xdr:to>
    <xdr:sp macro="" textlink="">
      <xdr:nvSpPr>
        <xdr:cNvPr id="771" name="楕円 770"/>
        <xdr:cNvSpPr/>
      </xdr:nvSpPr>
      <xdr:spPr>
        <a:xfrm>
          <a:off x="203835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25671</xdr:rowOff>
    </xdr:from>
    <xdr:ext cx="469744" cy="259045"/>
    <xdr:sp macro="" textlink="">
      <xdr:nvSpPr>
        <xdr:cNvPr id="772" name="テキスト ボックス 771"/>
        <xdr:cNvSpPr txBox="1"/>
      </xdr:nvSpPr>
      <xdr:spPr>
        <a:xfrm>
          <a:off x="20199428" y="602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157734</xdr:rowOff>
    </xdr:from>
    <xdr:to>
      <xdr:col>102</xdr:col>
      <xdr:colOff>165100</xdr:colOff>
      <xdr:row>36</xdr:row>
      <xdr:rowOff>87884</xdr:rowOff>
    </xdr:to>
    <xdr:sp macro="" textlink="">
      <xdr:nvSpPr>
        <xdr:cNvPr id="773" name="楕円 772"/>
        <xdr:cNvSpPr/>
      </xdr:nvSpPr>
      <xdr:spPr>
        <a:xfrm>
          <a:off x="19494500" y="61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104411</xdr:rowOff>
    </xdr:from>
    <xdr:ext cx="469744" cy="259045"/>
    <xdr:sp macro="" textlink="">
      <xdr:nvSpPr>
        <xdr:cNvPr id="774" name="テキスト ボックス 773"/>
        <xdr:cNvSpPr txBox="1"/>
      </xdr:nvSpPr>
      <xdr:spPr>
        <a:xfrm>
          <a:off x="19310428" y="593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71247</xdr:rowOff>
    </xdr:from>
    <xdr:to>
      <xdr:col>98</xdr:col>
      <xdr:colOff>38100</xdr:colOff>
      <xdr:row>36</xdr:row>
      <xdr:rowOff>1397</xdr:rowOff>
    </xdr:to>
    <xdr:sp macro="" textlink="">
      <xdr:nvSpPr>
        <xdr:cNvPr id="775" name="楕円 774"/>
        <xdr:cNvSpPr/>
      </xdr:nvSpPr>
      <xdr:spPr>
        <a:xfrm>
          <a:off x="18605500" y="60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17924</xdr:rowOff>
    </xdr:from>
    <xdr:ext cx="469744" cy="259045"/>
    <xdr:sp macro="" textlink="">
      <xdr:nvSpPr>
        <xdr:cNvPr id="776" name="テキスト ボックス 775"/>
        <xdr:cNvSpPr txBox="1"/>
      </xdr:nvSpPr>
      <xdr:spPr>
        <a:xfrm>
          <a:off x="18421428" y="58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33668</xdr:rowOff>
    </xdr:from>
    <xdr:to>
      <xdr:col>116</xdr:col>
      <xdr:colOff>63500</xdr:colOff>
      <xdr:row>58</xdr:row>
      <xdr:rowOff>81559</xdr:rowOff>
    </xdr:to>
    <xdr:cxnSp macro="">
      <xdr:nvCxnSpPr>
        <xdr:cNvPr id="805" name="直線コネクタ 804"/>
        <xdr:cNvCxnSpPr/>
      </xdr:nvCxnSpPr>
      <xdr:spPr>
        <a:xfrm>
          <a:off x="21323300" y="9977768"/>
          <a:ext cx="838200" cy="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8789</xdr:rowOff>
    </xdr:from>
    <xdr:to>
      <xdr:col>111</xdr:col>
      <xdr:colOff>177800</xdr:colOff>
      <xdr:row>58</xdr:row>
      <xdr:rowOff>33668</xdr:rowOff>
    </xdr:to>
    <xdr:cxnSp macro="">
      <xdr:nvCxnSpPr>
        <xdr:cNvPr id="808" name="直線コネクタ 807"/>
        <xdr:cNvCxnSpPr/>
      </xdr:nvCxnSpPr>
      <xdr:spPr>
        <a:xfrm>
          <a:off x="20434300" y="9952889"/>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89827</xdr:rowOff>
    </xdr:from>
    <xdr:to>
      <xdr:col>107</xdr:col>
      <xdr:colOff>50800</xdr:colOff>
      <xdr:row>58</xdr:row>
      <xdr:rowOff>8789</xdr:rowOff>
    </xdr:to>
    <xdr:cxnSp macro="">
      <xdr:nvCxnSpPr>
        <xdr:cNvPr id="811" name="直線コネクタ 810"/>
        <xdr:cNvCxnSpPr/>
      </xdr:nvCxnSpPr>
      <xdr:spPr>
        <a:xfrm>
          <a:off x="19545300" y="9862477"/>
          <a:ext cx="889000" cy="9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89827</xdr:rowOff>
    </xdr:from>
    <xdr:to>
      <xdr:col>102</xdr:col>
      <xdr:colOff>114300</xdr:colOff>
      <xdr:row>58</xdr:row>
      <xdr:rowOff>66701</xdr:rowOff>
    </xdr:to>
    <xdr:cxnSp macro="">
      <xdr:nvCxnSpPr>
        <xdr:cNvPr id="814" name="直線コネクタ 813"/>
        <xdr:cNvCxnSpPr/>
      </xdr:nvCxnSpPr>
      <xdr:spPr>
        <a:xfrm flipV="1">
          <a:off x="18656300" y="9862477"/>
          <a:ext cx="889000" cy="14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30759</xdr:rowOff>
    </xdr:from>
    <xdr:to>
      <xdr:col>116</xdr:col>
      <xdr:colOff>114300</xdr:colOff>
      <xdr:row>58</xdr:row>
      <xdr:rowOff>132359</xdr:rowOff>
    </xdr:to>
    <xdr:sp macro="" textlink="">
      <xdr:nvSpPr>
        <xdr:cNvPr id="824" name="楕円 823"/>
        <xdr:cNvSpPr/>
      </xdr:nvSpPr>
      <xdr:spPr>
        <a:xfrm>
          <a:off x="22110700" y="99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9186</xdr:rowOff>
    </xdr:from>
    <xdr:ext cx="469744" cy="259045"/>
    <xdr:sp macro="" textlink="">
      <xdr:nvSpPr>
        <xdr:cNvPr id="825" name="貸付金該当値テキスト"/>
        <xdr:cNvSpPr txBox="1"/>
      </xdr:nvSpPr>
      <xdr:spPr>
        <a:xfrm>
          <a:off x="22212300" y="995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154318</xdr:rowOff>
    </xdr:from>
    <xdr:to>
      <xdr:col>112</xdr:col>
      <xdr:colOff>38100</xdr:colOff>
      <xdr:row>58</xdr:row>
      <xdr:rowOff>84468</xdr:rowOff>
    </xdr:to>
    <xdr:sp macro="" textlink="">
      <xdr:nvSpPr>
        <xdr:cNvPr id="826" name="楕円 825"/>
        <xdr:cNvSpPr/>
      </xdr:nvSpPr>
      <xdr:spPr>
        <a:xfrm>
          <a:off x="21272500" y="992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75595</xdr:rowOff>
    </xdr:from>
    <xdr:ext cx="469744" cy="259045"/>
    <xdr:sp macro="" textlink="">
      <xdr:nvSpPr>
        <xdr:cNvPr id="827" name="テキスト ボックス 826"/>
        <xdr:cNvSpPr txBox="1"/>
      </xdr:nvSpPr>
      <xdr:spPr>
        <a:xfrm>
          <a:off x="21088428" y="1001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129439</xdr:rowOff>
    </xdr:from>
    <xdr:to>
      <xdr:col>107</xdr:col>
      <xdr:colOff>101600</xdr:colOff>
      <xdr:row>58</xdr:row>
      <xdr:rowOff>59589</xdr:rowOff>
    </xdr:to>
    <xdr:sp macro="" textlink="">
      <xdr:nvSpPr>
        <xdr:cNvPr id="828" name="楕円 827"/>
        <xdr:cNvSpPr/>
      </xdr:nvSpPr>
      <xdr:spPr>
        <a:xfrm>
          <a:off x="20383500" y="99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50716</xdr:rowOff>
    </xdr:from>
    <xdr:ext cx="469744" cy="259045"/>
    <xdr:sp macro="" textlink="">
      <xdr:nvSpPr>
        <xdr:cNvPr id="829" name="テキスト ボックス 828"/>
        <xdr:cNvSpPr txBox="1"/>
      </xdr:nvSpPr>
      <xdr:spPr>
        <a:xfrm>
          <a:off x="20199428" y="999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39027</xdr:rowOff>
    </xdr:from>
    <xdr:to>
      <xdr:col>102</xdr:col>
      <xdr:colOff>165100</xdr:colOff>
      <xdr:row>57</xdr:row>
      <xdr:rowOff>140627</xdr:rowOff>
    </xdr:to>
    <xdr:sp macro="" textlink="">
      <xdr:nvSpPr>
        <xdr:cNvPr id="830" name="楕円 829"/>
        <xdr:cNvSpPr/>
      </xdr:nvSpPr>
      <xdr:spPr>
        <a:xfrm>
          <a:off x="19494500" y="981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131754</xdr:rowOff>
    </xdr:from>
    <xdr:ext cx="469744" cy="259045"/>
    <xdr:sp macro="" textlink="">
      <xdr:nvSpPr>
        <xdr:cNvPr id="831" name="テキスト ボックス 830"/>
        <xdr:cNvSpPr txBox="1"/>
      </xdr:nvSpPr>
      <xdr:spPr>
        <a:xfrm>
          <a:off x="19310428" y="990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15901</xdr:rowOff>
    </xdr:from>
    <xdr:to>
      <xdr:col>98</xdr:col>
      <xdr:colOff>38100</xdr:colOff>
      <xdr:row>58</xdr:row>
      <xdr:rowOff>117501</xdr:rowOff>
    </xdr:to>
    <xdr:sp macro="" textlink="">
      <xdr:nvSpPr>
        <xdr:cNvPr id="832" name="楕円 831"/>
        <xdr:cNvSpPr/>
      </xdr:nvSpPr>
      <xdr:spPr>
        <a:xfrm>
          <a:off x="18605500" y="99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108628</xdr:rowOff>
    </xdr:from>
    <xdr:ext cx="469744" cy="259045"/>
    <xdr:sp macro="" textlink="">
      <xdr:nvSpPr>
        <xdr:cNvPr id="833" name="テキスト ボックス 832"/>
        <xdr:cNvSpPr txBox="1"/>
      </xdr:nvSpPr>
      <xdr:spPr>
        <a:xfrm>
          <a:off x="18421428" y="1005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61244</xdr:rowOff>
    </xdr:from>
    <xdr:to>
      <xdr:col>116</xdr:col>
      <xdr:colOff>63500</xdr:colOff>
      <xdr:row>74</xdr:row>
      <xdr:rowOff>4872</xdr:rowOff>
    </xdr:to>
    <xdr:cxnSp macro="">
      <xdr:nvCxnSpPr>
        <xdr:cNvPr id="861" name="直線コネクタ 860"/>
        <xdr:cNvCxnSpPr/>
      </xdr:nvCxnSpPr>
      <xdr:spPr>
        <a:xfrm flipV="1">
          <a:off x="21323300" y="12577094"/>
          <a:ext cx="838200" cy="11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4872</xdr:rowOff>
    </xdr:from>
    <xdr:to>
      <xdr:col>111</xdr:col>
      <xdr:colOff>177800</xdr:colOff>
      <xdr:row>74</xdr:row>
      <xdr:rowOff>7386</xdr:rowOff>
    </xdr:to>
    <xdr:cxnSp macro="">
      <xdr:nvCxnSpPr>
        <xdr:cNvPr id="864" name="直線コネクタ 863"/>
        <xdr:cNvCxnSpPr/>
      </xdr:nvCxnSpPr>
      <xdr:spPr>
        <a:xfrm flipV="1">
          <a:off x="20434300" y="12692172"/>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6" name="テキスト ボックス 865"/>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7386</xdr:rowOff>
    </xdr:from>
    <xdr:to>
      <xdr:col>107</xdr:col>
      <xdr:colOff>50800</xdr:colOff>
      <xdr:row>74</xdr:row>
      <xdr:rowOff>48397</xdr:rowOff>
    </xdr:to>
    <xdr:cxnSp macro="">
      <xdr:nvCxnSpPr>
        <xdr:cNvPr id="867" name="直線コネクタ 866"/>
        <xdr:cNvCxnSpPr/>
      </xdr:nvCxnSpPr>
      <xdr:spPr>
        <a:xfrm flipV="1">
          <a:off x="19545300" y="12694686"/>
          <a:ext cx="889000" cy="4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114556</xdr:rowOff>
    </xdr:from>
    <xdr:ext cx="534377" cy="259045"/>
    <xdr:sp macro="" textlink="">
      <xdr:nvSpPr>
        <xdr:cNvPr id="869" name="テキスト ボックス 868"/>
        <xdr:cNvSpPr txBox="1"/>
      </xdr:nvSpPr>
      <xdr:spPr>
        <a:xfrm>
          <a:off x="20167111" y="128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145644</xdr:rowOff>
    </xdr:from>
    <xdr:to>
      <xdr:col>102</xdr:col>
      <xdr:colOff>114300</xdr:colOff>
      <xdr:row>74</xdr:row>
      <xdr:rowOff>48397</xdr:rowOff>
    </xdr:to>
    <xdr:cxnSp macro="">
      <xdr:nvCxnSpPr>
        <xdr:cNvPr id="870" name="直線コネクタ 869"/>
        <xdr:cNvCxnSpPr/>
      </xdr:nvCxnSpPr>
      <xdr:spPr>
        <a:xfrm>
          <a:off x="18656300" y="12661494"/>
          <a:ext cx="889000" cy="7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123882</xdr:rowOff>
    </xdr:from>
    <xdr:ext cx="534377" cy="259045"/>
    <xdr:sp macro="" textlink="">
      <xdr:nvSpPr>
        <xdr:cNvPr id="872" name="テキスト ボックス 871"/>
        <xdr:cNvSpPr txBox="1"/>
      </xdr:nvSpPr>
      <xdr:spPr>
        <a:xfrm>
          <a:off x="19278111" y="128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4" name="テキスト ボックス 873"/>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10444</xdr:rowOff>
    </xdr:from>
    <xdr:to>
      <xdr:col>116</xdr:col>
      <xdr:colOff>114300</xdr:colOff>
      <xdr:row>73</xdr:row>
      <xdr:rowOff>112044</xdr:rowOff>
    </xdr:to>
    <xdr:sp macro="" textlink="">
      <xdr:nvSpPr>
        <xdr:cNvPr id="880" name="楕円 879"/>
        <xdr:cNvSpPr/>
      </xdr:nvSpPr>
      <xdr:spPr>
        <a:xfrm>
          <a:off x="22110700" y="1252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33321</xdr:rowOff>
    </xdr:from>
    <xdr:ext cx="534377" cy="259045"/>
    <xdr:sp macro="" textlink="">
      <xdr:nvSpPr>
        <xdr:cNvPr id="881" name="繰出金該当値テキスト"/>
        <xdr:cNvSpPr txBox="1"/>
      </xdr:nvSpPr>
      <xdr:spPr>
        <a:xfrm>
          <a:off x="22212300" y="1237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125522</xdr:rowOff>
    </xdr:from>
    <xdr:to>
      <xdr:col>112</xdr:col>
      <xdr:colOff>38100</xdr:colOff>
      <xdr:row>74</xdr:row>
      <xdr:rowOff>55672</xdr:rowOff>
    </xdr:to>
    <xdr:sp macro="" textlink="">
      <xdr:nvSpPr>
        <xdr:cNvPr id="882" name="楕円 881"/>
        <xdr:cNvSpPr/>
      </xdr:nvSpPr>
      <xdr:spPr>
        <a:xfrm>
          <a:off x="21272500" y="126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72199</xdr:rowOff>
    </xdr:from>
    <xdr:ext cx="534377" cy="259045"/>
    <xdr:sp macro="" textlink="">
      <xdr:nvSpPr>
        <xdr:cNvPr id="883" name="テキスト ボックス 882"/>
        <xdr:cNvSpPr txBox="1"/>
      </xdr:nvSpPr>
      <xdr:spPr>
        <a:xfrm>
          <a:off x="21056111" y="124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128036</xdr:rowOff>
    </xdr:from>
    <xdr:to>
      <xdr:col>107</xdr:col>
      <xdr:colOff>101600</xdr:colOff>
      <xdr:row>74</xdr:row>
      <xdr:rowOff>58186</xdr:rowOff>
    </xdr:to>
    <xdr:sp macro="" textlink="">
      <xdr:nvSpPr>
        <xdr:cNvPr id="884" name="楕円 883"/>
        <xdr:cNvSpPr/>
      </xdr:nvSpPr>
      <xdr:spPr>
        <a:xfrm>
          <a:off x="20383500" y="1264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74713</xdr:rowOff>
    </xdr:from>
    <xdr:ext cx="534377" cy="259045"/>
    <xdr:sp macro="" textlink="">
      <xdr:nvSpPr>
        <xdr:cNvPr id="885" name="テキスト ボックス 884"/>
        <xdr:cNvSpPr txBox="1"/>
      </xdr:nvSpPr>
      <xdr:spPr>
        <a:xfrm>
          <a:off x="20167111" y="1241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169047</xdr:rowOff>
    </xdr:from>
    <xdr:to>
      <xdr:col>102</xdr:col>
      <xdr:colOff>165100</xdr:colOff>
      <xdr:row>74</xdr:row>
      <xdr:rowOff>99197</xdr:rowOff>
    </xdr:to>
    <xdr:sp macro="" textlink="">
      <xdr:nvSpPr>
        <xdr:cNvPr id="886" name="楕円 885"/>
        <xdr:cNvSpPr/>
      </xdr:nvSpPr>
      <xdr:spPr>
        <a:xfrm>
          <a:off x="19494500" y="1268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115724</xdr:rowOff>
    </xdr:from>
    <xdr:ext cx="534377" cy="259045"/>
    <xdr:sp macro="" textlink="">
      <xdr:nvSpPr>
        <xdr:cNvPr id="887" name="テキスト ボックス 886"/>
        <xdr:cNvSpPr txBox="1"/>
      </xdr:nvSpPr>
      <xdr:spPr>
        <a:xfrm>
          <a:off x="19278111" y="1246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94844</xdr:rowOff>
    </xdr:from>
    <xdr:to>
      <xdr:col>98</xdr:col>
      <xdr:colOff>38100</xdr:colOff>
      <xdr:row>74</xdr:row>
      <xdr:rowOff>24994</xdr:rowOff>
    </xdr:to>
    <xdr:sp macro="" textlink="">
      <xdr:nvSpPr>
        <xdr:cNvPr id="888" name="楕円 887"/>
        <xdr:cNvSpPr/>
      </xdr:nvSpPr>
      <xdr:spPr>
        <a:xfrm>
          <a:off x="18605500" y="1261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41521</xdr:rowOff>
    </xdr:from>
    <xdr:ext cx="534377" cy="259045"/>
    <xdr:sp macro="" textlink="">
      <xdr:nvSpPr>
        <xdr:cNvPr id="889" name="テキスト ボックス 888"/>
        <xdr:cNvSpPr txBox="1"/>
      </xdr:nvSpPr>
      <xdr:spPr>
        <a:xfrm>
          <a:off x="18389111" y="123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人件費については、概ね横ばいで推移しており、今後も行財政改革による総コストの縮減を図っていく方針である。</a:t>
          </a:r>
          <a:endParaRPr kumimoji="0"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扶助費については</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年度では類似団体内平均値を</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39,831</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円上回り</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153,631</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円となっている。本市においては生活保護費受給者の割合（保護率）は減少しているものの、類似団体と比較して高いことに加え、近年は認定子ども園</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運営にかかる経費や障害者福祉施策に係る経費が増大している事が扶助費を押し上げている原因である。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普通建設事業においては</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年度に実施した</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花園ラグビー場</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文化創造館</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等の大型建設</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事業が</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完了したため減少し、</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を下回った。</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今後は公共施設の長寿命化などの更新整備が見込まれることから、事業の取捨選択を徹底していく必要がある。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補助費等においては概ね横ばいであるが、東大阪都市清掃施設組合第五工場の建設にかかる公債費の償還</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のため</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、同組合への負担金が増加している</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類似団体内平均値と比較しても依然として高い数値であることから、市独自の補助金や過剰な上乗せ補助金などの見直しを検討し、経費の削減に努める必要がある。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積立金については、</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土地売却収入など増収分の</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財政調整基金への積立て</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や今後の義務教育施設の長寿命化等、新たに生じた財政需要に備え公共施設整備基金への積立てを</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をおこなった</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結果</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より</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高</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い値となっている。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488,618
469,779
61.78
207,461,906
204,202,055
2,914,042
109,402,288
191,206,974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114554</xdr:rowOff>
    </xdr:from>
    <xdr:to>
      <xdr:col>24</xdr:col>
      <xdr:colOff>63500</xdr:colOff>
      <xdr:row>36</xdr:row>
      <xdr:rowOff>129032</xdr:rowOff>
    </xdr:to>
    <xdr:cxnSp macro="">
      <xdr:nvCxnSpPr>
        <xdr:cNvPr id="61" name="直線コネクタ 60"/>
        <xdr:cNvCxnSpPr/>
      </xdr:nvCxnSpPr>
      <xdr:spPr>
        <a:xfrm>
          <a:off x="3797300" y="628675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108458</xdr:rowOff>
    </xdr:from>
    <xdr:to>
      <xdr:col>19</xdr:col>
      <xdr:colOff>177800</xdr:colOff>
      <xdr:row>36</xdr:row>
      <xdr:rowOff>114554</xdr:rowOff>
    </xdr:to>
    <xdr:cxnSp macro="">
      <xdr:nvCxnSpPr>
        <xdr:cNvPr id="64" name="直線コネクタ 63"/>
        <xdr:cNvCxnSpPr/>
      </xdr:nvCxnSpPr>
      <xdr:spPr>
        <a:xfrm>
          <a:off x="2908300" y="628065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68072</xdr:rowOff>
    </xdr:from>
    <xdr:to>
      <xdr:col>15</xdr:col>
      <xdr:colOff>50800</xdr:colOff>
      <xdr:row>36</xdr:row>
      <xdr:rowOff>108458</xdr:rowOff>
    </xdr:to>
    <xdr:cxnSp macro="">
      <xdr:nvCxnSpPr>
        <xdr:cNvPr id="67" name="直線コネクタ 66"/>
        <xdr:cNvCxnSpPr/>
      </xdr:nvCxnSpPr>
      <xdr:spPr>
        <a:xfrm>
          <a:off x="2019300" y="6240272"/>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10922</xdr:rowOff>
    </xdr:from>
    <xdr:to>
      <xdr:col>10</xdr:col>
      <xdr:colOff>114300</xdr:colOff>
      <xdr:row>36</xdr:row>
      <xdr:rowOff>68072</xdr:rowOff>
    </xdr:to>
    <xdr:cxnSp macro="">
      <xdr:nvCxnSpPr>
        <xdr:cNvPr id="70" name="直線コネクタ 69"/>
        <xdr:cNvCxnSpPr/>
      </xdr:nvCxnSpPr>
      <xdr:spPr>
        <a:xfrm>
          <a:off x="1130300" y="618312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78232</xdr:rowOff>
    </xdr:from>
    <xdr:to>
      <xdr:col>24</xdr:col>
      <xdr:colOff>114300</xdr:colOff>
      <xdr:row>37</xdr:row>
      <xdr:rowOff>8382</xdr:rowOff>
    </xdr:to>
    <xdr:sp macro="" textlink="">
      <xdr:nvSpPr>
        <xdr:cNvPr id="80" name="楕円 79"/>
        <xdr:cNvSpPr/>
      </xdr:nvSpPr>
      <xdr:spPr>
        <a:xfrm>
          <a:off x="4584700" y="62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56659</xdr:rowOff>
    </xdr:from>
    <xdr:ext cx="469744" cy="259045"/>
    <xdr:sp macro="" textlink="">
      <xdr:nvSpPr>
        <xdr:cNvPr id="81" name="議会費該当値テキスト"/>
        <xdr:cNvSpPr txBox="1"/>
      </xdr:nvSpPr>
      <xdr:spPr>
        <a:xfrm>
          <a:off x="4686300"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63754</xdr:rowOff>
    </xdr:from>
    <xdr:to>
      <xdr:col>20</xdr:col>
      <xdr:colOff>38100</xdr:colOff>
      <xdr:row>36</xdr:row>
      <xdr:rowOff>165354</xdr:rowOff>
    </xdr:to>
    <xdr:sp macro="" textlink="">
      <xdr:nvSpPr>
        <xdr:cNvPr id="82" name="楕円 81"/>
        <xdr:cNvSpPr/>
      </xdr:nvSpPr>
      <xdr:spPr>
        <a:xfrm>
          <a:off x="3746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156481</xdr:rowOff>
    </xdr:from>
    <xdr:ext cx="469744" cy="259045"/>
    <xdr:sp macro="" textlink="">
      <xdr:nvSpPr>
        <xdr:cNvPr id="83" name="テキスト ボックス 82"/>
        <xdr:cNvSpPr txBox="1"/>
      </xdr:nvSpPr>
      <xdr:spPr>
        <a:xfrm>
          <a:off x="3562428"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57658</xdr:rowOff>
    </xdr:from>
    <xdr:to>
      <xdr:col>15</xdr:col>
      <xdr:colOff>101600</xdr:colOff>
      <xdr:row>36</xdr:row>
      <xdr:rowOff>159258</xdr:rowOff>
    </xdr:to>
    <xdr:sp macro="" textlink="">
      <xdr:nvSpPr>
        <xdr:cNvPr id="84" name="楕円 83"/>
        <xdr:cNvSpPr/>
      </xdr:nvSpPr>
      <xdr:spPr>
        <a:xfrm>
          <a:off x="2857500" y="62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150385</xdr:rowOff>
    </xdr:from>
    <xdr:ext cx="469744" cy="259045"/>
    <xdr:sp macro="" textlink="">
      <xdr:nvSpPr>
        <xdr:cNvPr id="85" name="テキスト ボックス 84"/>
        <xdr:cNvSpPr txBox="1"/>
      </xdr:nvSpPr>
      <xdr:spPr>
        <a:xfrm>
          <a:off x="2673428"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17272</xdr:rowOff>
    </xdr:from>
    <xdr:to>
      <xdr:col>10</xdr:col>
      <xdr:colOff>165100</xdr:colOff>
      <xdr:row>36</xdr:row>
      <xdr:rowOff>118872</xdr:rowOff>
    </xdr:to>
    <xdr:sp macro="" textlink="">
      <xdr:nvSpPr>
        <xdr:cNvPr id="86" name="楕円 85"/>
        <xdr:cNvSpPr/>
      </xdr:nvSpPr>
      <xdr:spPr>
        <a:xfrm>
          <a:off x="1968500" y="618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109999</xdr:rowOff>
    </xdr:from>
    <xdr:ext cx="469744" cy="259045"/>
    <xdr:sp macro="" textlink="">
      <xdr:nvSpPr>
        <xdr:cNvPr id="87" name="テキスト ボックス 86"/>
        <xdr:cNvSpPr txBox="1"/>
      </xdr:nvSpPr>
      <xdr:spPr>
        <a:xfrm>
          <a:off x="1784428" y="628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131572</xdr:rowOff>
    </xdr:from>
    <xdr:to>
      <xdr:col>6</xdr:col>
      <xdr:colOff>38100</xdr:colOff>
      <xdr:row>36</xdr:row>
      <xdr:rowOff>61722</xdr:rowOff>
    </xdr:to>
    <xdr:sp macro="" textlink="">
      <xdr:nvSpPr>
        <xdr:cNvPr id="88" name="楕円 87"/>
        <xdr:cNvSpPr/>
      </xdr:nvSpPr>
      <xdr:spPr>
        <a:xfrm>
          <a:off x="1079500" y="61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52849</xdr:rowOff>
    </xdr:from>
    <xdr:ext cx="469744" cy="259045"/>
    <xdr:sp macro="" textlink="">
      <xdr:nvSpPr>
        <xdr:cNvPr id="89" name="テキスト ボックス 88"/>
        <xdr:cNvSpPr txBox="1"/>
      </xdr:nvSpPr>
      <xdr:spPr>
        <a:xfrm>
          <a:off x="895428" y="622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87,088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93828</xdr:rowOff>
    </xdr:from>
    <xdr:to>
      <xdr:col>24</xdr:col>
      <xdr:colOff>63500</xdr:colOff>
      <xdr:row>56</xdr:row>
      <xdr:rowOff>129737</xdr:rowOff>
    </xdr:to>
    <xdr:cxnSp macro="">
      <xdr:nvCxnSpPr>
        <xdr:cNvPr id="119" name="直線コネクタ 118"/>
        <xdr:cNvCxnSpPr/>
      </xdr:nvCxnSpPr>
      <xdr:spPr>
        <a:xfrm>
          <a:off x="3797300" y="9695028"/>
          <a:ext cx="838200" cy="3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93828</xdr:rowOff>
    </xdr:from>
    <xdr:to>
      <xdr:col>19</xdr:col>
      <xdr:colOff>177800</xdr:colOff>
      <xdr:row>57</xdr:row>
      <xdr:rowOff>57194</xdr:rowOff>
    </xdr:to>
    <xdr:cxnSp macro="">
      <xdr:nvCxnSpPr>
        <xdr:cNvPr id="122" name="直線コネクタ 121"/>
        <xdr:cNvCxnSpPr/>
      </xdr:nvCxnSpPr>
      <xdr:spPr>
        <a:xfrm flipV="1">
          <a:off x="2908300" y="9695028"/>
          <a:ext cx="889000" cy="1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57194</xdr:rowOff>
    </xdr:from>
    <xdr:to>
      <xdr:col>15</xdr:col>
      <xdr:colOff>50800</xdr:colOff>
      <xdr:row>58</xdr:row>
      <xdr:rowOff>73006</xdr:rowOff>
    </xdr:to>
    <xdr:cxnSp macro="">
      <xdr:nvCxnSpPr>
        <xdr:cNvPr id="125" name="直線コネクタ 124"/>
        <xdr:cNvCxnSpPr/>
      </xdr:nvCxnSpPr>
      <xdr:spPr>
        <a:xfrm flipV="1">
          <a:off x="2019300" y="9829844"/>
          <a:ext cx="889000" cy="18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145622</xdr:rowOff>
    </xdr:from>
    <xdr:ext cx="534377" cy="259045"/>
    <xdr:sp macro="" textlink="">
      <xdr:nvSpPr>
        <xdr:cNvPr id="127" name="テキスト ボックス 126"/>
        <xdr:cNvSpPr txBox="1"/>
      </xdr:nvSpPr>
      <xdr:spPr>
        <a:xfrm>
          <a:off x="2641111"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2787</xdr:rowOff>
    </xdr:from>
    <xdr:to>
      <xdr:col>10</xdr:col>
      <xdr:colOff>114300</xdr:colOff>
      <xdr:row>58</xdr:row>
      <xdr:rowOff>73006</xdr:rowOff>
    </xdr:to>
    <xdr:cxnSp macro="">
      <xdr:nvCxnSpPr>
        <xdr:cNvPr id="128" name="直線コネクタ 127"/>
        <xdr:cNvCxnSpPr/>
      </xdr:nvCxnSpPr>
      <xdr:spPr>
        <a:xfrm>
          <a:off x="1130300" y="9946887"/>
          <a:ext cx="889000" cy="7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78937</xdr:rowOff>
    </xdr:from>
    <xdr:to>
      <xdr:col>24</xdr:col>
      <xdr:colOff>114300</xdr:colOff>
      <xdr:row>57</xdr:row>
      <xdr:rowOff>9087</xdr:rowOff>
    </xdr:to>
    <xdr:sp macro="" textlink="">
      <xdr:nvSpPr>
        <xdr:cNvPr id="138" name="楕円 137"/>
        <xdr:cNvSpPr/>
      </xdr:nvSpPr>
      <xdr:spPr>
        <a:xfrm>
          <a:off x="4584700" y="96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101814</xdr:rowOff>
    </xdr:from>
    <xdr:ext cx="534377" cy="259045"/>
    <xdr:sp macro="" textlink="">
      <xdr:nvSpPr>
        <xdr:cNvPr id="139" name="総務費該当値テキスト"/>
        <xdr:cNvSpPr txBox="1"/>
      </xdr:nvSpPr>
      <xdr:spPr>
        <a:xfrm>
          <a:off x="4686300" y="95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43028</xdr:rowOff>
    </xdr:from>
    <xdr:to>
      <xdr:col>20</xdr:col>
      <xdr:colOff>38100</xdr:colOff>
      <xdr:row>56</xdr:row>
      <xdr:rowOff>144628</xdr:rowOff>
    </xdr:to>
    <xdr:sp macro="" textlink="">
      <xdr:nvSpPr>
        <xdr:cNvPr id="140" name="楕円 139"/>
        <xdr:cNvSpPr/>
      </xdr:nvSpPr>
      <xdr:spPr>
        <a:xfrm>
          <a:off x="3746500" y="96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161155</xdr:rowOff>
    </xdr:from>
    <xdr:ext cx="534377" cy="259045"/>
    <xdr:sp macro="" textlink="">
      <xdr:nvSpPr>
        <xdr:cNvPr id="141" name="テキスト ボックス 140"/>
        <xdr:cNvSpPr txBox="1"/>
      </xdr:nvSpPr>
      <xdr:spPr>
        <a:xfrm>
          <a:off x="3530111" y="94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6394</xdr:rowOff>
    </xdr:from>
    <xdr:to>
      <xdr:col>15</xdr:col>
      <xdr:colOff>101600</xdr:colOff>
      <xdr:row>57</xdr:row>
      <xdr:rowOff>107994</xdr:rowOff>
    </xdr:to>
    <xdr:sp macro="" textlink="">
      <xdr:nvSpPr>
        <xdr:cNvPr id="142" name="楕円 141"/>
        <xdr:cNvSpPr/>
      </xdr:nvSpPr>
      <xdr:spPr>
        <a:xfrm>
          <a:off x="2857500" y="97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124521</xdr:rowOff>
    </xdr:from>
    <xdr:ext cx="534377" cy="259045"/>
    <xdr:sp macro="" textlink="">
      <xdr:nvSpPr>
        <xdr:cNvPr id="143" name="テキスト ボックス 142"/>
        <xdr:cNvSpPr txBox="1"/>
      </xdr:nvSpPr>
      <xdr:spPr>
        <a:xfrm>
          <a:off x="2641111" y="955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22206</xdr:rowOff>
    </xdr:from>
    <xdr:to>
      <xdr:col>10</xdr:col>
      <xdr:colOff>165100</xdr:colOff>
      <xdr:row>58</xdr:row>
      <xdr:rowOff>123806</xdr:rowOff>
    </xdr:to>
    <xdr:sp macro="" textlink="">
      <xdr:nvSpPr>
        <xdr:cNvPr id="144" name="楕円 143"/>
        <xdr:cNvSpPr/>
      </xdr:nvSpPr>
      <xdr:spPr>
        <a:xfrm>
          <a:off x="1968500" y="996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114933</xdr:rowOff>
    </xdr:from>
    <xdr:ext cx="534377" cy="259045"/>
    <xdr:sp macro="" textlink="">
      <xdr:nvSpPr>
        <xdr:cNvPr id="145" name="テキスト ボックス 144"/>
        <xdr:cNvSpPr txBox="1"/>
      </xdr:nvSpPr>
      <xdr:spPr>
        <a:xfrm>
          <a:off x="1752111" y="100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123437</xdr:rowOff>
    </xdr:from>
    <xdr:to>
      <xdr:col>6</xdr:col>
      <xdr:colOff>38100</xdr:colOff>
      <xdr:row>58</xdr:row>
      <xdr:rowOff>53587</xdr:rowOff>
    </xdr:to>
    <xdr:sp macro="" textlink="">
      <xdr:nvSpPr>
        <xdr:cNvPr id="146" name="楕円 145"/>
        <xdr:cNvSpPr/>
      </xdr:nvSpPr>
      <xdr:spPr>
        <a:xfrm>
          <a:off x="1079500" y="989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44714</xdr:rowOff>
    </xdr:from>
    <xdr:ext cx="534377" cy="259045"/>
    <xdr:sp macro="" textlink="">
      <xdr:nvSpPr>
        <xdr:cNvPr id="147" name="テキスト ボックス 146"/>
        <xdr:cNvSpPr txBox="1"/>
      </xdr:nvSpPr>
      <xdr:spPr>
        <a:xfrm>
          <a:off x="863111" y="99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244,810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37935</xdr:rowOff>
    </xdr:from>
    <xdr:to>
      <xdr:col>24</xdr:col>
      <xdr:colOff>63500</xdr:colOff>
      <xdr:row>72</xdr:row>
      <xdr:rowOff>127102</xdr:rowOff>
    </xdr:to>
    <xdr:cxnSp macro="">
      <xdr:nvCxnSpPr>
        <xdr:cNvPr id="177" name="直線コネクタ 176"/>
        <xdr:cNvCxnSpPr/>
      </xdr:nvCxnSpPr>
      <xdr:spPr>
        <a:xfrm flipV="1">
          <a:off x="3797300" y="12382335"/>
          <a:ext cx="838200" cy="8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70447</xdr:rowOff>
    </xdr:from>
    <xdr:to>
      <xdr:col>19</xdr:col>
      <xdr:colOff>177800</xdr:colOff>
      <xdr:row>72</xdr:row>
      <xdr:rowOff>127102</xdr:rowOff>
    </xdr:to>
    <xdr:cxnSp macro="">
      <xdr:nvCxnSpPr>
        <xdr:cNvPr id="180" name="直線コネクタ 179"/>
        <xdr:cNvCxnSpPr/>
      </xdr:nvCxnSpPr>
      <xdr:spPr>
        <a:xfrm>
          <a:off x="2908300" y="12414847"/>
          <a:ext cx="889000" cy="5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170040</xdr:rowOff>
    </xdr:from>
    <xdr:to>
      <xdr:col>15</xdr:col>
      <xdr:colOff>50800</xdr:colOff>
      <xdr:row>72</xdr:row>
      <xdr:rowOff>70447</xdr:rowOff>
    </xdr:to>
    <xdr:cxnSp macro="">
      <xdr:nvCxnSpPr>
        <xdr:cNvPr id="183" name="直線コネクタ 182"/>
        <xdr:cNvCxnSpPr/>
      </xdr:nvCxnSpPr>
      <xdr:spPr>
        <a:xfrm>
          <a:off x="2019300" y="12342990"/>
          <a:ext cx="8890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170040</xdr:rowOff>
    </xdr:from>
    <xdr:to>
      <xdr:col>10</xdr:col>
      <xdr:colOff>114300</xdr:colOff>
      <xdr:row>72</xdr:row>
      <xdr:rowOff>130670</xdr:rowOff>
    </xdr:to>
    <xdr:cxnSp macro="">
      <xdr:nvCxnSpPr>
        <xdr:cNvPr id="186" name="直線コネクタ 185"/>
        <xdr:cNvCxnSpPr/>
      </xdr:nvCxnSpPr>
      <xdr:spPr>
        <a:xfrm flipV="1">
          <a:off x="1130300" y="12342990"/>
          <a:ext cx="8890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158585</xdr:rowOff>
    </xdr:from>
    <xdr:to>
      <xdr:col>24</xdr:col>
      <xdr:colOff>114300</xdr:colOff>
      <xdr:row>72</xdr:row>
      <xdr:rowOff>88735</xdr:rowOff>
    </xdr:to>
    <xdr:sp macro="" textlink="">
      <xdr:nvSpPr>
        <xdr:cNvPr id="196" name="楕円 195"/>
        <xdr:cNvSpPr/>
      </xdr:nvSpPr>
      <xdr:spPr>
        <a:xfrm>
          <a:off x="4584700" y="123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10012</xdr:rowOff>
    </xdr:from>
    <xdr:ext cx="599010" cy="259045"/>
    <xdr:sp macro="" textlink="">
      <xdr:nvSpPr>
        <xdr:cNvPr id="197" name="民生費該当値テキスト"/>
        <xdr:cNvSpPr txBox="1"/>
      </xdr:nvSpPr>
      <xdr:spPr>
        <a:xfrm>
          <a:off x="4686300" y="1218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76302</xdr:rowOff>
    </xdr:from>
    <xdr:to>
      <xdr:col>20</xdr:col>
      <xdr:colOff>38100</xdr:colOff>
      <xdr:row>73</xdr:row>
      <xdr:rowOff>6452</xdr:rowOff>
    </xdr:to>
    <xdr:sp macro="" textlink="">
      <xdr:nvSpPr>
        <xdr:cNvPr id="198" name="楕円 197"/>
        <xdr:cNvSpPr/>
      </xdr:nvSpPr>
      <xdr:spPr>
        <a:xfrm>
          <a:off x="3746500" y="124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22979</xdr:rowOff>
    </xdr:from>
    <xdr:ext cx="599010" cy="259045"/>
    <xdr:sp macro="" textlink="">
      <xdr:nvSpPr>
        <xdr:cNvPr id="199" name="テキスト ボックス 198"/>
        <xdr:cNvSpPr txBox="1"/>
      </xdr:nvSpPr>
      <xdr:spPr>
        <a:xfrm>
          <a:off x="3497795" y="121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19647</xdr:rowOff>
    </xdr:from>
    <xdr:to>
      <xdr:col>15</xdr:col>
      <xdr:colOff>101600</xdr:colOff>
      <xdr:row>72</xdr:row>
      <xdr:rowOff>121247</xdr:rowOff>
    </xdr:to>
    <xdr:sp macro="" textlink="">
      <xdr:nvSpPr>
        <xdr:cNvPr id="200" name="楕円 199"/>
        <xdr:cNvSpPr/>
      </xdr:nvSpPr>
      <xdr:spPr>
        <a:xfrm>
          <a:off x="2857500" y="123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137774</xdr:rowOff>
    </xdr:from>
    <xdr:ext cx="599010" cy="259045"/>
    <xdr:sp macro="" textlink="">
      <xdr:nvSpPr>
        <xdr:cNvPr id="201" name="テキスト ボックス 200"/>
        <xdr:cNvSpPr txBox="1"/>
      </xdr:nvSpPr>
      <xdr:spPr>
        <a:xfrm>
          <a:off x="2608795" y="1213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119240</xdr:rowOff>
    </xdr:from>
    <xdr:to>
      <xdr:col>10</xdr:col>
      <xdr:colOff>165100</xdr:colOff>
      <xdr:row>72</xdr:row>
      <xdr:rowOff>49390</xdr:rowOff>
    </xdr:to>
    <xdr:sp macro="" textlink="">
      <xdr:nvSpPr>
        <xdr:cNvPr id="202" name="楕円 201"/>
        <xdr:cNvSpPr/>
      </xdr:nvSpPr>
      <xdr:spPr>
        <a:xfrm>
          <a:off x="1968500" y="122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65917</xdr:rowOff>
    </xdr:from>
    <xdr:ext cx="599010" cy="259045"/>
    <xdr:sp macro="" textlink="">
      <xdr:nvSpPr>
        <xdr:cNvPr id="203" name="テキスト ボックス 202"/>
        <xdr:cNvSpPr txBox="1"/>
      </xdr:nvSpPr>
      <xdr:spPr>
        <a:xfrm>
          <a:off x="1719795" y="1206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79870</xdr:rowOff>
    </xdr:from>
    <xdr:to>
      <xdr:col>6</xdr:col>
      <xdr:colOff>38100</xdr:colOff>
      <xdr:row>73</xdr:row>
      <xdr:rowOff>10020</xdr:rowOff>
    </xdr:to>
    <xdr:sp macro="" textlink="">
      <xdr:nvSpPr>
        <xdr:cNvPr id="204" name="楕円 203"/>
        <xdr:cNvSpPr/>
      </xdr:nvSpPr>
      <xdr:spPr>
        <a:xfrm>
          <a:off x="1079500" y="124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26547</xdr:rowOff>
    </xdr:from>
    <xdr:ext cx="599010" cy="259045"/>
    <xdr:sp macro="" textlink="">
      <xdr:nvSpPr>
        <xdr:cNvPr id="205" name="テキスト ボックス 204"/>
        <xdr:cNvSpPr txBox="1"/>
      </xdr:nvSpPr>
      <xdr:spPr>
        <a:xfrm>
          <a:off x="830795" y="1219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74,557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137483</xdr:rowOff>
    </xdr:from>
    <xdr:to>
      <xdr:col>24</xdr:col>
      <xdr:colOff>63500</xdr:colOff>
      <xdr:row>97</xdr:row>
      <xdr:rowOff>148135</xdr:rowOff>
    </xdr:to>
    <xdr:cxnSp macro="">
      <xdr:nvCxnSpPr>
        <xdr:cNvPr id="233" name="直線コネクタ 232"/>
        <xdr:cNvCxnSpPr/>
      </xdr:nvCxnSpPr>
      <xdr:spPr>
        <a:xfrm flipV="1">
          <a:off x="3797300" y="16768133"/>
          <a:ext cx="8382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148135</xdr:rowOff>
    </xdr:from>
    <xdr:to>
      <xdr:col>19</xdr:col>
      <xdr:colOff>177800</xdr:colOff>
      <xdr:row>97</xdr:row>
      <xdr:rowOff>159634</xdr:rowOff>
    </xdr:to>
    <xdr:cxnSp macro="">
      <xdr:nvCxnSpPr>
        <xdr:cNvPr id="236" name="直線コネクタ 235"/>
        <xdr:cNvCxnSpPr/>
      </xdr:nvCxnSpPr>
      <xdr:spPr>
        <a:xfrm flipV="1">
          <a:off x="2908300" y="16778785"/>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77361</xdr:rowOff>
    </xdr:from>
    <xdr:to>
      <xdr:col>15</xdr:col>
      <xdr:colOff>50800</xdr:colOff>
      <xdr:row>97</xdr:row>
      <xdr:rowOff>159634</xdr:rowOff>
    </xdr:to>
    <xdr:cxnSp macro="">
      <xdr:nvCxnSpPr>
        <xdr:cNvPr id="239" name="直線コネクタ 238"/>
        <xdr:cNvCxnSpPr/>
      </xdr:nvCxnSpPr>
      <xdr:spPr>
        <a:xfrm>
          <a:off x="2019300" y="16708011"/>
          <a:ext cx="889000" cy="8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77361</xdr:rowOff>
    </xdr:from>
    <xdr:to>
      <xdr:col>10</xdr:col>
      <xdr:colOff>114300</xdr:colOff>
      <xdr:row>97</xdr:row>
      <xdr:rowOff>105387</xdr:rowOff>
    </xdr:to>
    <xdr:cxnSp macro="">
      <xdr:nvCxnSpPr>
        <xdr:cNvPr id="242" name="直線コネクタ 241"/>
        <xdr:cNvCxnSpPr/>
      </xdr:nvCxnSpPr>
      <xdr:spPr>
        <a:xfrm flipV="1">
          <a:off x="1130300" y="16708011"/>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86683</xdr:rowOff>
    </xdr:from>
    <xdr:to>
      <xdr:col>24</xdr:col>
      <xdr:colOff>114300</xdr:colOff>
      <xdr:row>98</xdr:row>
      <xdr:rowOff>16833</xdr:rowOff>
    </xdr:to>
    <xdr:sp macro="" textlink="">
      <xdr:nvSpPr>
        <xdr:cNvPr id="252" name="楕円 251"/>
        <xdr:cNvSpPr/>
      </xdr:nvSpPr>
      <xdr:spPr>
        <a:xfrm>
          <a:off x="4584700" y="167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65110</xdr:rowOff>
    </xdr:from>
    <xdr:ext cx="534377" cy="259045"/>
    <xdr:sp macro="" textlink="">
      <xdr:nvSpPr>
        <xdr:cNvPr id="253" name="衛生費該当値テキスト"/>
        <xdr:cNvSpPr txBox="1"/>
      </xdr:nvSpPr>
      <xdr:spPr>
        <a:xfrm>
          <a:off x="4686300" y="1669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97335</xdr:rowOff>
    </xdr:from>
    <xdr:to>
      <xdr:col>20</xdr:col>
      <xdr:colOff>38100</xdr:colOff>
      <xdr:row>98</xdr:row>
      <xdr:rowOff>27485</xdr:rowOff>
    </xdr:to>
    <xdr:sp macro="" textlink="">
      <xdr:nvSpPr>
        <xdr:cNvPr id="254" name="楕円 253"/>
        <xdr:cNvSpPr/>
      </xdr:nvSpPr>
      <xdr:spPr>
        <a:xfrm>
          <a:off x="3746500" y="167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18612</xdr:rowOff>
    </xdr:from>
    <xdr:ext cx="534377" cy="259045"/>
    <xdr:sp macro="" textlink="">
      <xdr:nvSpPr>
        <xdr:cNvPr id="255" name="テキスト ボックス 254"/>
        <xdr:cNvSpPr txBox="1"/>
      </xdr:nvSpPr>
      <xdr:spPr>
        <a:xfrm>
          <a:off x="3530111" y="168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108834</xdr:rowOff>
    </xdr:from>
    <xdr:to>
      <xdr:col>15</xdr:col>
      <xdr:colOff>101600</xdr:colOff>
      <xdr:row>98</xdr:row>
      <xdr:rowOff>38984</xdr:rowOff>
    </xdr:to>
    <xdr:sp macro="" textlink="">
      <xdr:nvSpPr>
        <xdr:cNvPr id="256" name="楕円 255"/>
        <xdr:cNvSpPr/>
      </xdr:nvSpPr>
      <xdr:spPr>
        <a:xfrm>
          <a:off x="2857500" y="167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30111</xdr:rowOff>
    </xdr:from>
    <xdr:ext cx="534377" cy="259045"/>
    <xdr:sp macro="" textlink="">
      <xdr:nvSpPr>
        <xdr:cNvPr id="257" name="テキスト ボックス 256"/>
        <xdr:cNvSpPr txBox="1"/>
      </xdr:nvSpPr>
      <xdr:spPr>
        <a:xfrm>
          <a:off x="2641111" y="168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26561</xdr:rowOff>
    </xdr:from>
    <xdr:to>
      <xdr:col>10</xdr:col>
      <xdr:colOff>165100</xdr:colOff>
      <xdr:row>97</xdr:row>
      <xdr:rowOff>128161</xdr:rowOff>
    </xdr:to>
    <xdr:sp macro="" textlink="">
      <xdr:nvSpPr>
        <xdr:cNvPr id="258" name="楕円 257"/>
        <xdr:cNvSpPr/>
      </xdr:nvSpPr>
      <xdr:spPr>
        <a:xfrm>
          <a:off x="1968500" y="166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119288</xdr:rowOff>
    </xdr:from>
    <xdr:ext cx="534377" cy="259045"/>
    <xdr:sp macro="" textlink="">
      <xdr:nvSpPr>
        <xdr:cNvPr id="259" name="テキスト ボックス 258"/>
        <xdr:cNvSpPr txBox="1"/>
      </xdr:nvSpPr>
      <xdr:spPr>
        <a:xfrm>
          <a:off x="1752111" y="1674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54587</xdr:rowOff>
    </xdr:from>
    <xdr:to>
      <xdr:col>6</xdr:col>
      <xdr:colOff>38100</xdr:colOff>
      <xdr:row>97</xdr:row>
      <xdr:rowOff>156187</xdr:rowOff>
    </xdr:to>
    <xdr:sp macro="" textlink="">
      <xdr:nvSpPr>
        <xdr:cNvPr id="260" name="楕円 259"/>
        <xdr:cNvSpPr/>
      </xdr:nvSpPr>
      <xdr:spPr>
        <a:xfrm>
          <a:off x="1079500" y="1668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147314</xdr:rowOff>
    </xdr:from>
    <xdr:ext cx="534377" cy="259045"/>
    <xdr:sp macro="" textlink="">
      <xdr:nvSpPr>
        <xdr:cNvPr id="261" name="テキスト ボックス 260"/>
        <xdr:cNvSpPr txBox="1"/>
      </xdr:nvSpPr>
      <xdr:spPr>
        <a:xfrm>
          <a:off x="863111" y="1677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3,005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20828</xdr:rowOff>
    </xdr:from>
    <xdr:to>
      <xdr:col>55</xdr:col>
      <xdr:colOff>0</xdr:colOff>
      <xdr:row>37</xdr:row>
      <xdr:rowOff>82093</xdr:rowOff>
    </xdr:to>
    <xdr:cxnSp macro="">
      <xdr:nvCxnSpPr>
        <xdr:cNvPr id="288" name="直線コネクタ 287"/>
        <xdr:cNvCxnSpPr/>
      </xdr:nvCxnSpPr>
      <xdr:spPr>
        <a:xfrm flipV="1">
          <a:off x="9639300" y="6364478"/>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82093</xdr:rowOff>
    </xdr:from>
    <xdr:to>
      <xdr:col>50</xdr:col>
      <xdr:colOff>114300</xdr:colOff>
      <xdr:row>37</xdr:row>
      <xdr:rowOff>96723</xdr:rowOff>
    </xdr:to>
    <xdr:cxnSp macro="">
      <xdr:nvCxnSpPr>
        <xdr:cNvPr id="291" name="直線コネクタ 290"/>
        <xdr:cNvCxnSpPr/>
      </xdr:nvCxnSpPr>
      <xdr:spPr>
        <a:xfrm flipV="1">
          <a:off x="8750300" y="642574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24028</xdr:rowOff>
    </xdr:from>
    <xdr:to>
      <xdr:col>45</xdr:col>
      <xdr:colOff>177800</xdr:colOff>
      <xdr:row>37</xdr:row>
      <xdr:rowOff>96723</xdr:rowOff>
    </xdr:to>
    <xdr:cxnSp macro="">
      <xdr:nvCxnSpPr>
        <xdr:cNvPr id="294" name="直線コネクタ 293"/>
        <xdr:cNvCxnSpPr/>
      </xdr:nvCxnSpPr>
      <xdr:spPr>
        <a:xfrm>
          <a:off x="7861300" y="6024778"/>
          <a:ext cx="889000" cy="4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24028</xdr:rowOff>
    </xdr:from>
    <xdr:to>
      <xdr:col>41</xdr:col>
      <xdr:colOff>50800</xdr:colOff>
      <xdr:row>36</xdr:row>
      <xdr:rowOff>140614</xdr:rowOff>
    </xdr:to>
    <xdr:cxnSp macro="">
      <xdr:nvCxnSpPr>
        <xdr:cNvPr id="297" name="直線コネクタ 296"/>
        <xdr:cNvCxnSpPr/>
      </xdr:nvCxnSpPr>
      <xdr:spPr>
        <a:xfrm flipV="1">
          <a:off x="6972300" y="6024778"/>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38523</xdr:rowOff>
    </xdr:from>
    <xdr:ext cx="378565" cy="259045"/>
    <xdr:sp macro="" textlink="">
      <xdr:nvSpPr>
        <xdr:cNvPr id="299" name="テキスト ボックス 298"/>
        <xdr:cNvSpPr txBox="1"/>
      </xdr:nvSpPr>
      <xdr:spPr>
        <a:xfrm>
          <a:off x="7672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141478</xdr:rowOff>
    </xdr:from>
    <xdr:to>
      <xdr:col>55</xdr:col>
      <xdr:colOff>50800</xdr:colOff>
      <xdr:row>37</xdr:row>
      <xdr:rowOff>71628</xdr:rowOff>
    </xdr:to>
    <xdr:sp macro="" textlink="">
      <xdr:nvSpPr>
        <xdr:cNvPr id="307" name="楕円 306"/>
        <xdr:cNvSpPr/>
      </xdr:nvSpPr>
      <xdr:spPr>
        <a:xfrm>
          <a:off x="104267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119905</xdr:rowOff>
    </xdr:from>
    <xdr:ext cx="378565" cy="259045"/>
    <xdr:sp macro="" textlink="">
      <xdr:nvSpPr>
        <xdr:cNvPr id="308" name="労働費該当値テキスト"/>
        <xdr:cNvSpPr txBox="1"/>
      </xdr:nvSpPr>
      <xdr:spPr>
        <a:xfrm>
          <a:off x="10528300" y="629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31293</xdr:rowOff>
    </xdr:from>
    <xdr:to>
      <xdr:col>50</xdr:col>
      <xdr:colOff>165100</xdr:colOff>
      <xdr:row>37</xdr:row>
      <xdr:rowOff>132893</xdr:rowOff>
    </xdr:to>
    <xdr:sp macro="" textlink="">
      <xdr:nvSpPr>
        <xdr:cNvPr id="309" name="楕円 308"/>
        <xdr:cNvSpPr/>
      </xdr:nvSpPr>
      <xdr:spPr>
        <a:xfrm>
          <a:off x="95885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124020</xdr:rowOff>
    </xdr:from>
    <xdr:ext cx="378565" cy="259045"/>
    <xdr:sp macro="" textlink="">
      <xdr:nvSpPr>
        <xdr:cNvPr id="310" name="テキスト ボックス 309"/>
        <xdr:cNvSpPr txBox="1"/>
      </xdr:nvSpPr>
      <xdr:spPr>
        <a:xfrm>
          <a:off x="9450017" y="6467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45923</xdr:rowOff>
    </xdr:from>
    <xdr:to>
      <xdr:col>46</xdr:col>
      <xdr:colOff>38100</xdr:colOff>
      <xdr:row>37</xdr:row>
      <xdr:rowOff>147523</xdr:rowOff>
    </xdr:to>
    <xdr:sp macro="" textlink="">
      <xdr:nvSpPr>
        <xdr:cNvPr id="311" name="楕円 310"/>
        <xdr:cNvSpPr/>
      </xdr:nvSpPr>
      <xdr:spPr>
        <a:xfrm>
          <a:off x="86995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138651</xdr:rowOff>
    </xdr:from>
    <xdr:ext cx="378565" cy="259045"/>
    <xdr:sp macro="" textlink="">
      <xdr:nvSpPr>
        <xdr:cNvPr id="312" name="テキスト ボックス 311"/>
        <xdr:cNvSpPr txBox="1"/>
      </xdr:nvSpPr>
      <xdr:spPr>
        <a:xfrm>
          <a:off x="8561017" y="64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144678</xdr:rowOff>
    </xdr:from>
    <xdr:to>
      <xdr:col>41</xdr:col>
      <xdr:colOff>101600</xdr:colOff>
      <xdr:row>35</xdr:row>
      <xdr:rowOff>74828</xdr:rowOff>
    </xdr:to>
    <xdr:sp macro="" textlink="">
      <xdr:nvSpPr>
        <xdr:cNvPr id="313" name="楕円 312"/>
        <xdr:cNvSpPr/>
      </xdr:nvSpPr>
      <xdr:spPr>
        <a:xfrm>
          <a:off x="7810500" y="5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91355</xdr:rowOff>
    </xdr:from>
    <xdr:ext cx="469744" cy="259045"/>
    <xdr:sp macro="" textlink="">
      <xdr:nvSpPr>
        <xdr:cNvPr id="314" name="テキスト ボックス 313"/>
        <xdr:cNvSpPr txBox="1"/>
      </xdr:nvSpPr>
      <xdr:spPr>
        <a:xfrm>
          <a:off x="7626428" y="57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89814</xdr:rowOff>
    </xdr:from>
    <xdr:to>
      <xdr:col>36</xdr:col>
      <xdr:colOff>165100</xdr:colOff>
      <xdr:row>37</xdr:row>
      <xdr:rowOff>19964</xdr:rowOff>
    </xdr:to>
    <xdr:sp macro="" textlink="">
      <xdr:nvSpPr>
        <xdr:cNvPr id="315" name="楕円 314"/>
        <xdr:cNvSpPr/>
      </xdr:nvSpPr>
      <xdr:spPr>
        <a:xfrm>
          <a:off x="6921500" y="62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11091</xdr:rowOff>
    </xdr:from>
    <xdr:ext cx="378565" cy="259045"/>
    <xdr:sp macro="" textlink="">
      <xdr:nvSpPr>
        <xdr:cNvPr id="316" name="テキスト ボックス 315"/>
        <xdr:cNvSpPr txBox="1"/>
      </xdr:nvSpPr>
      <xdr:spPr>
        <a:xfrm>
          <a:off x="6783017" y="635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18,570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16256</xdr:rowOff>
    </xdr:from>
    <xdr:to>
      <xdr:col>55</xdr:col>
      <xdr:colOff>0</xdr:colOff>
      <xdr:row>59</xdr:row>
      <xdr:rowOff>20980</xdr:rowOff>
    </xdr:to>
    <xdr:cxnSp macro="">
      <xdr:nvCxnSpPr>
        <xdr:cNvPr id="345" name="直線コネクタ 344"/>
        <xdr:cNvCxnSpPr/>
      </xdr:nvCxnSpPr>
      <xdr:spPr>
        <a:xfrm flipV="1">
          <a:off x="9639300" y="10131806"/>
          <a:ext cx="8382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20980</xdr:rowOff>
    </xdr:from>
    <xdr:to>
      <xdr:col>50</xdr:col>
      <xdr:colOff>114300</xdr:colOff>
      <xdr:row>59</xdr:row>
      <xdr:rowOff>23266</xdr:rowOff>
    </xdr:to>
    <xdr:cxnSp macro="">
      <xdr:nvCxnSpPr>
        <xdr:cNvPr id="348" name="直線コネクタ 347"/>
        <xdr:cNvCxnSpPr/>
      </xdr:nvCxnSpPr>
      <xdr:spPr>
        <a:xfrm flipV="1">
          <a:off x="8750300" y="101365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22504</xdr:rowOff>
    </xdr:from>
    <xdr:to>
      <xdr:col>45</xdr:col>
      <xdr:colOff>177800</xdr:colOff>
      <xdr:row>59</xdr:row>
      <xdr:rowOff>23266</xdr:rowOff>
    </xdr:to>
    <xdr:cxnSp macro="">
      <xdr:nvCxnSpPr>
        <xdr:cNvPr id="351" name="直線コネクタ 350"/>
        <xdr:cNvCxnSpPr/>
      </xdr:nvCxnSpPr>
      <xdr:spPr>
        <a:xfrm>
          <a:off x="7861300" y="1013805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22504</xdr:rowOff>
    </xdr:from>
    <xdr:to>
      <xdr:col>41</xdr:col>
      <xdr:colOff>50800</xdr:colOff>
      <xdr:row>59</xdr:row>
      <xdr:rowOff>22504</xdr:rowOff>
    </xdr:to>
    <xdr:cxnSp macro="">
      <xdr:nvCxnSpPr>
        <xdr:cNvPr id="354" name="直線コネクタ 353"/>
        <xdr:cNvCxnSpPr/>
      </xdr:nvCxnSpPr>
      <xdr:spPr>
        <a:xfrm>
          <a:off x="6972300" y="10138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136906</xdr:rowOff>
    </xdr:from>
    <xdr:to>
      <xdr:col>55</xdr:col>
      <xdr:colOff>50800</xdr:colOff>
      <xdr:row>59</xdr:row>
      <xdr:rowOff>67056</xdr:rowOff>
    </xdr:to>
    <xdr:sp macro="" textlink="">
      <xdr:nvSpPr>
        <xdr:cNvPr id="364" name="楕円 363"/>
        <xdr:cNvSpPr/>
      </xdr:nvSpPr>
      <xdr:spPr>
        <a:xfrm>
          <a:off x="10426700" y="1008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51833</xdr:rowOff>
    </xdr:from>
    <xdr:ext cx="378565" cy="259045"/>
    <xdr:sp macro="" textlink="">
      <xdr:nvSpPr>
        <xdr:cNvPr id="365" name="農林水産業費該当値テキスト"/>
        <xdr:cNvSpPr txBox="1"/>
      </xdr:nvSpPr>
      <xdr:spPr>
        <a:xfrm>
          <a:off x="10528300" y="9995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141630</xdr:rowOff>
    </xdr:from>
    <xdr:to>
      <xdr:col>50</xdr:col>
      <xdr:colOff>165100</xdr:colOff>
      <xdr:row>59</xdr:row>
      <xdr:rowOff>71780</xdr:rowOff>
    </xdr:to>
    <xdr:sp macro="" textlink="">
      <xdr:nvSpPr>
        <xdr:cNvPr id="366" name="楕円 365"/>
        <xdr:cNvSpPr/>
      </xdr:nvSpPr>
      <xdr:spPr>
        <a:xfrm>
          <a:off x="9588500" y="100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62907</xdr:rowOff>
    </xdr:from>
    <xdr:ext cx="378565" cy="259045"/>
    <xdr:sp macro="" textlink="">
      <xdr:nvSpPr>
        <xdr:cNvPr id="367" name="テキスト ボックス 366"/>
        <xdr:cNvSpPr txBox="1"/>
      </xdr:nvSpPr>
      <xdr:spPr>
        <a:xfrm>
          <a:off x="9450017" y="10178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143916</xdr:rowOff>
    </xdr:from>
    <xdr:to>
      <xdr:col>46</xdr:col>
      <xdr:colOff>38100</xdr:colOff>
      <xdr:row>59</xdr:row>
      <xdr:rowOff>74066</xdr:rowOff>
    </xdr:to>
    <xdr:sp macro="" textlink="">
      <xdr:nvSpPr>
        <xdr:cNvPr id="368" name="楕円 367"/>
        <xdr:cNvSpPr/>
      </xdr:nvSpPr>
      <xdr:spPr>
        <a:xfrm>
          <a:off x="8699500" y="100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65193</xdr:rowOff>
    </xdr:from>
    <xdr:ext cx="378565" cy="259045"/>
    <xdr:sp macro="" textlink="">
      <xdr:nvSpPr>
        <xdr:cNvPr id="369" name="テキスト ボックス 368"/>
        <xdr:cNvSpPr txBox="1"/>
      </xdr:nvSpPr>
      <xdr:spPr>
        <a:xfrm>
          <a:off x="8561017" y="10180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143154</xdr:rowOff>
    </xdr:from>
    <xdr:to>
      <xdr:col>41</xdr:col>
      <xdr:colOff>101600</xdr:colOff>
      <xdr:row>59</xdr:row>
      <xdr:rowOff>73304</xdr:rowOff>
    </xdr:to>
    <xdr:sp macro="" textlink="">
      <xdr:nvSpPr>
        <xdr:cNvPr id="370" name="楕円 369"/>
        <xdr:cNvSpPr/>
      </xdr:nvSpPr>
      <xdr:spPr>
        <a:xfrm>
          <a:off x="7810500" y="100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64431</xdr:rowOff>
    </xdr:from>
    <xdr:ext cx="378565" cy="259045"/>
    <xdr:sp macro="" textlink="">
      <xdr:nvSpPr>
        <xdr:cNvPr id="371" name="テキスト ボックス 370"/>
        <xdr:cNvSpPr txBox="1"/>
      </xdr:nvSpPr>
      <xdr:spPr>
        <a:xfrm>
          <a:off x="7672017" y="10179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143154</xdr:rowOff>
    </xdr:from>
    <xdr:to>
      <xdr:col>36</xdr:col>
      <xdr:colOff>165100</xdr:colOff>
      <xdr:row>59</xdr:row>
      <xdr:rowOff>73304</xdr:rowOff>
    </xdr:to>
    <xdr:sp macro="" textlink="">
      <xdr:nvSpPr>
        <xdr:cNvPr id="372" name="楕円 371"/>
        <xdr:cNvSpPr/>
      </xdr:nvSpPr>
      <xdr:spPr>
        <a:xfrm>
          <a:off x="6921500" y="100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64431</xdr:rowOff>
    </xdr:from>
    <xdr:ext cx="378565" cy="259045"/>
    <xdr:sp macro="" textlink="">
      <xdr:nvSpPr>
        <xdr:cNvPr id="373" name="テキスト ボックス 372"/>
        <xdr:cNvSpPr txBox="1"/>
      </xdr:nvSpPr>
      <xdr:spPr>
        <a:xfrm>
          <a:off x="6783017" y="10179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48,185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72361</xdr:rowOff>
    </xdr:from>
    <xdr:to>
      <xdr:col>55</xdr:col>
      <xdr:colOff>0</xdr:colOff>
      <xdr:row>78</xdr:row>
      <xdr:rowOff>108676</xdr:rowOff>
    </xdr:to>
    <xdr:cxnSp macro="">
      <xdr:nvCxnSpPr>
        <xdr:cNvPr id="404" name="直線コネクタ 403"/>
        <xdr:cNvCxnSpPr/>
      </xdr:nvCxnSpPr>
      <xdr:spPr>
        <a:xfrm flipV="1">
          <a:off x="9639300" y="13445461"/>
          <a:ext cx="838200" cy="3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108676</xdr:rowOff>
    </xdr:from>
    <xdr:to>
      <xdr:col>50</xdr:col>
      <xdr:colOff>114300</xdr:colOff>
      <xdr:row>78</xdr:row>
      <xdr:rowOff>114717</xdr:rowOff>
    </xdr:to>
    <xdr:cxnSp macro="">
      <xdr:nvCxnSpPr>
        <xdr:cNvPr id="407" name="直線コネクタ 406"/>
        <xdr:cNvCxnSpPr/>
      </xdr:nvCxnSpPr>
      <xdr:spPr>
        <a:xfrm flipV="1">
          <a:off x="8750300" y="13481776"/>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114717</xdr:rowOff>
    </xdr:from>
    <xdr:to>
      <xdr:col>45</xdr:col>
      <xdr:colOff>177800</xdr:colOff>
      <xdr:row>78</xdr:row>
      <xdr:rowOff>120498</xdr:rowOff>
    </xdr:to>
    <xdr:cxnSp macro="">
      <xdr:nvCxnSpPr>
        <xdr:cNvPr id="410" name="直線コネクタ 409"/>
        <xdr:cNvCxnSpPr/>
      </xdr:nvCxnSpPr>
      <xdr:spPr>
        <a:xfrm flipV="1">
          <a:off x="7861300" y="13487817"/>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109917</xdr:rowOff>
    </xdr:from>
    <xdr:to>
      <xdr:col>41</xdr:col>
      <xdr:colOff>50800</xdr:colOff>
      <xdr:row>78</xdr:row>
      <xdr:rowOff>120498</xdr:rowOff>
    </xdr:to>
    <xdr:cxnSp macro="">
      <xdr:nvCxnSpPr>
        <xdr:cNvPr id="413" name="直線コネクタ 412"/>
        <xdr:cNvCxnSpPr/>
      </xdr:nvCxnSpPr>
      <xdr:spPr>
        <a:xfrm>
          <a:off x="6972300" y="13483017"/>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21561</xdr:rowOff>
    </xdr:from>
    <xdr:to>
      <xdr:col>55</xdr:col>
      <xdr:colOff>50800</xdr:colOff>
      <xdr:row>78</xdr:row>
      <xdr:rowOff>123161</xdr:rowOff>
    </xdr:to>
    <xdr:sp macro="" textlink="">
      <xdr:nvSpPr>
        <xdr:cNvPr id="423" name="楕円 422"/>
        <xdr:cNvSpPr/>
      </xdr:nvSpPr>
      <xdr:spPr>
        <a:xfrm>
          <a:off x="10426700" y="1339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171438</xdr:rowOff>
    </xdr:from>
    <xdr:ext cx="469744" cy="259045"/>
    <xdr:sp macro="" textlink="">
      <xdr:nvSpPr>
        <xdr:cNvPr id="424" name="商工費該当値テキスト"/>
        <xdr:cNvSpPr txBox="1"/>
      </xdr:nvSpPr>
      <xdr:spPr>
        <a:xfrm>
          <a:off x="10528300" y="1337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57876</xdr:rowOff>
    </xdr:from>
    <xdr:to>
      <xdr:col>50</xdr:col>
      <xdr:colOff>165100</xdr:colOff>
      <xdr:row>78</xdr:row>
      <xdr:rowOff>159476</xdr:rowOff>
    </xdr:to>
    <xdr:sp macro="" textlink="">
      <xdr:nvSpPr>
        <xdr:cNvPr id="425" name="楕円 424"/>
        <xdr:cNvSpPr/>
      </xdr:nvSpPr>
      <xdr:spPr>
        <a:xfrm>
          <a:off x="9588500" y="134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150603</xdr:rowOff>
    </xdr:from>
    <xdr:ext cx="469744" cy="259045"/>
    <xdr:sp macro="" textlink="">
      <xdr:nvSpPr>
        <xdr:cNvPr id="426" name="テキスト ボックス 425"/>
        <xdr:cNvSpPr txBox="1"/>
      </xdr:nvSpPr>
      <xdr:spPr>
        <a:xfrm>
          <a:off x="9404428" y="135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63917</xdr:rowOff>
    </xdr:from>
    <xdr:to>
      <xdr:col>46</xdr:col>
      <xdr:colOff>38100</xdr:colOff>
      <xdr:row>78</xdr:row>
      <xdr:rowOff>165517</xdr:rowOff>
    </xdr:to>
    <xdr:sp macro="" textlink="">
      <xdr:nvSpPr>
        <xdr:cNvPr id="427" name="楕円 426"/>
        <xdr:cNvSpPr/>
      </xdr:nvSpPr>
      <xdr:spPr>
        <a:xfrm>
          <a:off x="8699500" y="1343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156644</xdr:rowOff>
    </xdr:from>
    <xdr:ext cx="469744" cy="259045"/>
    <xdr:sp macro="" textlink="">
      <xdr:nvSpPr>
        <xdr:cNvPr id="428" name="テキスト ボックス 427"/>
        <xdr:cNvSpPr txBox="1"/>
      </xdr:nvSpPr>
      <xdr:spPr>
        <a:xfrm>
          <a:off x="8515428" y="1352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69698</xdr:rowOff>
    </xdr:from>
    <xdr:to>
      <xdr:col>41</xdr:col>
      <xdr:colOff>101600</xdr:colOff>
      <xdr:row>78</xdr:row>
      <xdr:rowOff>171298</xdr:rowOff>
    </xdr:to>
    <xdr:sp macro="" textlink="">
      <xdr:nvSpPr>
        <xdr:cNvPr id="429" name="楕円 428"/>
        <xdr:cNvSpPr/>
      </xdr:nvSpPr>
      <xdr:spPr>
        <a:xfrm>
          <a:off x="7810500" y="134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162425</xdr:rowOff>
    </xdr:from>
    <xdr:ext cx="469744" cy="259045"/>
    <xdr:sp macro="" textlink="">
      <xdr:nvSpPr>
        <xdr:cNvPr id="430" name="テキスト ボックス 429"/>
        <xdr:cNvSpPr txBox="1"/>
      </xdr:nvSpPr>
      <xdr:spPr>
        <a:xfrm>
          <a:off x="7626428" y="1353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59117</xdr:rowOff>
    </xdr:from>
    <xdr:to>
      <xdr:col>36</xdr:col>
      <xdr:colOff>165100</xdr:colOff>
      <xdr:row>78</xdr:row>
      <xdr:rowOff>160717</xdr:rowOff>
    </xdr:to>
    <xdr:sp macro="" textlink="">
      <xdr:nvSpPr>
        <xdr:cNvPr id="431" name="楕円 430"/>
        <xdr:cNvSpPr/>
      </xdr:nvSpPr>
      <xdr:spPr>
        <a:xfrm>
          <a:off x="6921500" y="1343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151844</xdr:rowOff>
    </xdr:from>
    <xdr:ext cx="469744" cy="259045"/>
    <xdr:sp macro="" textlink="">
      <xdr:nvSpPr>
        <xdr:cNvPr id="432" name="テキスト ボックス 431"/>
        <xdr:cNvSpPr txBox="1"/>
      </xdr:nvSpPr>
      <xdr:spPr>
        <a:xfrm>
          <a:off x="6737428" y="1352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81,495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41356</xdr:rowOff>
    </xdr:from>
    <xdr:to>
      <xdr:col>55</xdr:col>
      <xdr:colOff>0</xdr:colOff>
      <xdr:row>95</xdr:row>
      <xdr:rowOff>105456</xdr:rowOff>
    </xdr:to>
    <xdr:cxnSp macro="">
      <xdr:nvCxnSpPr>
        <xdr:cNvPr id="460" name="直線コネクタ 459"/>
        <xdr:cNvCxnSpPr/>
      </xdr:nvCxnSpPr>
      <xdr:spPr>
        <a:xfrm>
          <a:off x="9639300" y="16329106"/>
          <a:ext cx="838200" cy="6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1" name="土木費平均値テキスト"/>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41356</xdr:rowOff>
    </xdr:from>
    <xdr:to>
      <xdr:col>50</xdr:col>
      <xdr:colOff>114300</xdr:colOff>
      <xdr:row>95</xdr:row>
      <xdr:rowOff>161623</xdr:rowOff>
    </xdr:to>
    <xdr:cxnSp macro="">
      <xdr:nvCxnSpPr>
        <xdr:cNvPr id="463" name="直線コネクタ 462"/>
        <xdr:cNvCxnSpPr/>
      </xdr:nvCxnSpPr>
      <xdr:spPr>
        <a:xfrm flipV="1">
          <a:off x="8750300" y="16329106"/>
          <a:ext cx="889000" cy="12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5" name="テキスト ボックス 464"/>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161623</xdr:rowOff>
    </xdr:from>
    <xdr:to>
      <xdr:col>45</xdr:col>
      <xdr:colOff>177800</xdr:colOff>
      <xdr:row>96</xdr:row>
      <xdr:rowOff>25560</xdr:rowOff>
    </xdr:to>
    <xdr:cxnSp macro="">
      <xdr:nvCxnSpPr>
        <xdr:cNvPr id="466" name="直線コネクタ 465"/>
        <xdr:cNvCxnSpPr/>
      </xdr:nvCxnSpPr>
      <xdr:spPr>
        <a:xfrm flipV="1">
          <a:off x="7861300" y="16449373"/>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25560</xdr:rowOff>
    </xdr:from>
    <xdr:to>
      <xdr:col>41</xdr:col>
      <xdr:colOff>50800</xdr:colOff>
      <xdr:row>96</xdr:row>
      <xdr:rowOff>111261</xdr:rowOff>
    </xdr:to>
    <xdr:cxnSp macro="">
      <xdr:nvCxnSpPr>
        <xdr:cNvPr id="469" name="直線コネクタ 468"/>
        <xdr:cNvCxnSpPr/>
      </xdr:nvCxnSpPr>
      <xdr:spPr>
        <a:xfrm flipV="1">
          <a:off x="6972300" y="16484760"/>
          <a:ext cx="889000" cy="8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54656</xdr:rowOff>
    </xdr:from>
    <xdr:to>
      <xdr:col>55</xdr:col>
      <xdr:colOff>50800</xdr:colOff>
      <xdr:row>95</xdr:row>
      <xdr:rowOff>156256</xdr:rowOff>
    </xdr:to>
    <xdr:sp macro="" textlink="">
      <xdr:nvSpPr>
        <xdr:cNvPr id="479" name="楕円 478"/>
        <xdr:cNvSpPr/>
      </xdr:nvSpPr>
      <xdr:spPr>
        <a:xfrm>
          <a:off x="10426700" y="163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77533</xdr:rowOff>
    </xdr:from>
    <xdr:ext cx="534377" cy="259045"/>
    <xdr:sp macro="" textlink="">
      <xdr:nvSpPr>
        <xdr:cNvPr id="480" name="土木費該当値テキスト"/>
        <xdr:cNvSpPr txBox="1"/>
      </xdr:nvSpPr>
      <xdr:spPr>
        <a:xfrm>
          <a:off x="10528300" y="1619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162006</xdr:rowOff>
    </xdr:from>
    <xdr:to>
      <xdr:col>50</xdr:col>
      <xdr:colOff>165100</xdr:colOff>
      <xdr:row>95</xdr:row>
      <xdr:rowOff>92156</xdr:rowOff>
    </xdr:to>
    <xdr:sp macro="" textlink="">
      <xdr:nvSpPr>
        <xdr:cNvPr id="481" name="楕円 480"/>
        <xdr:cNvSpPr/>
      </xdr:nvSpPr>
      <xdr:spPr>
        <a:xfrm>
          <a:off x="9588500" y="1627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108683</xdr:rowOff>
    </xdr:from>
    <xdr:ext cx="534377" cy="259045"/>
    <xdr:sp macro="" textlink="">
      <xdr:nvSpPr>
        <xdr:cNvPr id="482" name="テキスト ボックス 481"/>
        <xdr:cNvSpPr txBox="1"/>
      </xdr:nvSpPr>
      <xdr:spPr>
        <a:xfrm>
          <a:off x="9372111" y="1605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110823</xdr:rowOff>
    </xdr:from>
    <xdr:to>
      <xdr:col>46</xdr:col>
      <xdr:colOff>38100</xdr:colOff>
      <xdr:row>96</xdr:row>
      <xdr:rowOff>40973</xdr:rowOff>
    </xdr:to>
    <xdr:sp macro="" textlink="">
      <xdr:nvSpPr>
        <xdr:cNvPr id="483" name="楕円 482"/>
        <xdr:cNvSpPr/>
      </xdr:nvSpPr>
      <xdr:spPr>
        <a:xfrm>
          <a:off x="8699500" y="1639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32100</xdr:rowOff>
    </xdr:from>
    <xdr:ext cx="534377" cy="259045"/>
    <xdr:sp macro="" textlink="">
      <xdr:nvSpPr>
        <xdr:cNvPr id="484" name="テキスト ボックス 483"/>
        <xdr:cNvSpPr txBox="1"/>
      </xdr:nvSpPr>
      <xdr:spPr>
        <a:xfrm>
          <a:off x="8483111" y="164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146210</xdr:rowOff>
    </xdr:from>
    <xdr:to>
      <xdr:col>41</xdr:col>
      <xdr:colOff>101600</xdr:colOff>
      <xdr:row>96</xdr:row>
      <xdr:rowOff>76360</xdr:rowOff>
    </xdr:to>
    <xdr:sp macro="" textlink="">
      <xdr:nvSpPr>
        <xdr:cNvPr id="485" name="楕円 484"/>
        <xdr:cNvSpPr/>
      </xdr:nvSpPr>
      <xdr:spPr>
        <a:xfrm>
          <a:off x="7810500" y="164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67487</xdr:rowOff>
    </xdr:from>
    <xdr:ext cx="534377" cy="259045"/>
    <xdr:sp macro="" textlink="">
      <xdr:nvSpPr>
        <xdr:cNvPr id="486" name="テキスト ボックス 485"/>
        <xdr:cNvSpPr txBox="1"/>
      </xdr:nvSpPr>
      <xdr:spPr>
        <a:xfrm>
          <a:off x="7594111" y="165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60461</xdr:rowOff>
    </xdr:from>
    <xdr:to>
      <xdr:col>36</xdr:col>
      <xdr:colOff>165100</xdr:colOff>
      <xdr:row>96</xdr:row>
      <xdr:rowOff>162061</xdr:rowOff>
    </xdr:to>
    <xdr:sp macro="" textlink="">
      <xdr:nvSpPr>
        <xdr:cNvPr id="487" name="楕円 486"/>
        <xdr:cNvSpPr/>
      </xdr:nvSpPr>
      <xdr:spPr>
        <a:xfrm>
          <a:off x="6921500" y="1651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153188</xdr:rowOff>
    </xdr:from>
    <xdr:ext cx="534377" cy="259045"/>
    <xdr:sp macro="" textlink="">
      <xdr:nvSpPr>
        <xdr:cNvPr id="488" name="テキスト ボックス 487"/>
        <xdr:cNvSpPr txBox="1"/>
      </xdr:nvSpPr>
      <xdr:spPr>
        <a:xfrm>
          <a:off x="6705111" y="166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23,690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115534</xdr:rowOff>
    </xdr:from>
    <xdr:to>
      <xdr:col>85</xdr:col>
      <xdr:colOff>127000</xdr:colOff>
      <xdr:row>38</xdr:row>
      <xdr:rowOff>122500</xdr:rowOff>
    </xdr:to>
    <xdr:cxnSp macro="">
      <xdr:nvCxnSpPr>
        <xdr:cNvPr id="520" name="直線コネクタ 519"/>
        <xdr:cNvCxnSpPr/>
      </xdr:nvCxnSpPr>
      <xdr:spPr>
        <a:xfrm flipV="1">
          <a:off x="15481300" y="6630634"/>
          <a:ext cx="838200" cy="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74277</xdr:rowOff>
    </xdr:from>
    <xdr:to>
      <xdr:col>81</xdr:col>
      <xdr:colOff>50800</xdr:colOff>
      <xdr:row>38</xdr:row>
      <xdr:rowOff>122500</xdr:rowOff>
    </xdr:to>
    <xdr:cxnSp macro="">
      <xdr:nvCxnSpPr>
        <xdr:cNvPr id="523" name="直線コネクタ 522"/>
        <xdr:cNvCxnSpPr/>
      </xdr:nvCxnSpPr>
      <xdr:spPr>
        <a:xfrm>
          <a:off x="14592300" y="6246477"/>
          <a:ext cx="889000" cy="39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74277</xdr:rowOff>
    </xdr:from>
    <xdr:to>
      <xdr:col>76</xdr:col>
      <xdr:colOff>114300</xdr:colOff>
      <xdr:row>38</xdr:row>
      <xdr:rowOff>33891</xdr:rowOff>
    </xdr:to>
    <xdr:cxnSp macro="">
      <xdr:nvCxnSpPr>
        <xdr:cNvPr id="526" name="直線コネクタ 525"/>
        <xdr:cNvCxnSpPr/>
      </xdr:nvCxnSpPr>
      <xdr:spPr>
        <a:xfrm flipV="1">
          <a:off x="13703300" y="6246477"/>
          <a:ext cx="889000" cy="30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149062</xdr:rowOff>
    </xdr:from>
    <xdr:to>
      <xdr:col>71</xdr:col>
      <xdr:colOff>177800</xdr:colOff>
      <xdr:row>38</xdr:row>
      <xdr:rowOff>33891</xdr:rowOff>
    </xdr:to>
    <xdr:cxnSp macro="">
      <xdr:nvCxnSpPr>
        <xdr:cNvPr id="529" name="直線コネクタ 528"/>
        <xdr:cNvCxnSpPr/>
      </xdr:nvCxnSpPr>
      <xdr:spPr>
        <a:xfrm>
          <a:off x="12814300" y="6492712"/>
          <a:ext cx="889000" cy="5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64734</xdr:rowOff>
    </xdr:from>
    <xdr:to>
      <xdr:col>85</xdr:col>
      <xdr:colOff>177800</xdr:colOff>
      <xdr:row>38</xdr:row>
      <xdr:rowOff>166334</xdr:rowOff>
    </xdr:to>
    <xdr:sp macro="" textlink="">
      <xdr:nvSpPr>
        <xdr:cNvPr id="539" name="楕円 538"/>
        <xdr:cNvSpPr/>
      </xdr:nvSpPr>
      <xdr:spPr>
        <a:xfrm>
          <a:off x="16268700" y="65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151111</xdr:rowOff>
    </xdr:from>
    <xdr:ext cx="534377" cy="259045"/>
    <xdr:sp macro="" textlink="">
      <xdr:nvSpPr>
        <xdr:cNvPr id="540" name="消防費該当値テキスト"/>
        <xdr:cNvSpPr txBox="1"/>
      </xdr:nvSpPr>
      <xdr:spPr>
        <a:xfrm>
          <a:off x="16370300" y="649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71700</xdr:rowOff>
    </xdr:from>
    <xdr:to>
      <xdr:col>81</xdr:col>
      <xdr:colOff>101600</xdr:colOff>
      <xdr:row>39</xdr:row>
      <xdr:rowOff>1850</xdr:rowOff>
    </xdr:to>
    <xdr:sp macro="" textlink="">
      <xdr:nvSpPr>
        <xdr:cNvPr id="541" name="楕円 540"/>
        <xdr:cNvSpPr/>
      </xdr:nvSpPr>
      <xdr:spPr>
        <a:xfrm>
          <a:off x="15430500" y="65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164427</xdr:rowOff>
    </xdr:from>
    <xdr:ext cx="534377" cy="259045"/>
    <xdr:sp macro="" textlink="">
      <xdr:nvSpPr>
        <xdr:cNvPr id="542" name="テキスト ボックス 541"/>
        <xdr:cNvSpPr txBox="1"/>
      </xdr:nvSpPr>
      <xdr:spPr>
        <a:xfrm>
          <a:off x="15214111" y="667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23477</xdr:rowOff>
    </xdr:from>
    <xdr:to>
      <xdr:col>76</xdr:col>
      <xdr:colOff>165100</xdr:colOff>
      <xdr:row>36</xdr:row>
      <xdr:rowOff>125077</xdr:rowOff>
    </xdr:to>
    <xdr:sp macro="" textlink="">
      <xdr:nvSpPr>
        <xdr:cNvPr id="543" name="楕円 542"/>
        <xdr:cNvSpPr/>
      </xdr:nvSpPr>
      <xdr:spPr>
        <a:xfrm>
          <a:off x="14541500" y="61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141604</xdr:rowOff>
    </xdr:from>
    <xdr:ext cx="534377" cy="259045"/>
    <xdr:sp macro="" textlink="">
      <xdr:nvSpPr>
        <xdr:cNvPr id="544" name="テキスト ボックス 543"/>
        <xdr:cNvSpPr txBox="1"/>
      </xdr:nvSpPr>
      <xdr:spPr>
        <a:xfrm>
          <a:off x="14325111" y="59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154541</xdr:rowOff>
    </xdr:from>
    <xdr:to>
      <xdr:col>72</xdr:col>
      <xdr:colOff>38100</xdr:colOff>
      <xdr:row>38</xdr:row>
      <xdr:rowOff>84691</xdr:rowOff>
    </xdr:to>
    <xdr:sp macro="" textlink="">
      <xdr:nvSpPr>
        <xdr:cNvPr id="545" name="楕円 544"/>
        <xdr:cNvSpPr/>
      </xdr:nvSpPr>
      <xdr:spPr>
        <a:xfrm>
          <a:off x="13652500" y="649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75818</xdr:rowOff>
    </xdr:from>
    <xdr:ext cx="534377" cy="259045"/>
    <xdr:sp macro="" textlink="">
      <xdr:nvSpPr>
        <xdr:cNvPr id="546" name="テキスト ボックス 545"/>
        <xdr:cNvSpPr txBox="1"/>
      </xdr:nvSpPr>
      <xdr:spPr>
        <a:xfrm>
          <a:off x="13436111" y="65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98262</xdr:rowOff>
    </xdr:from>
    <xdr:to>
      <xdr:col>67</xdr:col>
      <xdr:colOff>101600</xdr:colOff>
      <xdr:row>38</xdr:row>
      <xdr:rowOff>28412</xdr:rowOff>
    </xdr:to>
    <xdr:sp macro="" textlink="">
      <xdr:nvSpPr>
        <xdr:cNvPr id="547" name="楕円 546"/>
        <xdr:cNvSpPr/>
      </xdr:nvSpPr>
      <xdr:spPr>
        <a:xfrm>
          <a:off x="12763500" y="64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19538</xdr:rowOff>
    </xdr:from>
    <xdr:ext cx="534377" cy="259045"/>
    <xdr:sp macro="" textlink="">
      <xdr:nvSpPr>
        <xdr:cNvPr id="548" name="テキスト ボックス 547"/>
        <xdr:cNvSpPr txBox="1"/>
      </xdr:nvSpPr>
      <xdr:spPr>
        <a:xfrm>
          <a:off x="12547111" y="653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82,993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162926</xdr:rowOff>
    </xdr:from>
    <xdr:to>
      <xdr:col>85</xdr:col>
      <xdr:colOff>127000</xdr:colOff>
      <xdr:row>57</xdr:row>
      <xdr:rowOff>66571</xdr:rowOff>
    </xdr:to>
    <xdr:cxnSp macro="">
      <xdr:nvCxnSpPr>
        <xdr:cNvPr id="576" name="直線コネクタ 575"/>
        <xdr:cNvCxnSpPr/>
      </xdr:nvCxnSpPr>
      <xdr:spPr>
        <a:xfrm flipV="1">
          <a:off x="15481300" y="9764126"/>
          <a:ext cx="8382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20691</xdr:rowOff>
    </xdr:from>
    <xdr:to>
      <xdr:col>81</xdr:col>
      <xdr:colOff>50800</xdr:colOff>
      <xdr:row>57</xdr:row>
      <xdr:rowOff>66571</xdr:rowOff>
    </xdr:to>
    <xdr:cxnSp macro="">
      <xdr:nvCxnSpPr>
        <xdr:cNvPr id="579" name="直線コネクタ 578"/>
        <xdr:cNvCxnSpPr/>
      </xdr:nvCxnSpPr>
      <xdr:spPr>
        <a:xfrm>
          <a:off x="14592300" y="9793341"/>
          <a:ext cx="889000" cy="4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89408</xdr:rowOff>
    </xdr:from>
    <xdr:to>
      <xdr:col>76</xdr:col>
      <xdr:colOff>114300</xdr:colOff>
      <xdr:row>57</xdr:row>
      <xdr:rowOff>20691</xdr:rowOff>
    </xdr:to>
    <xdr:cxnSp macro="">
      <xdr:nvCxnSpPr>
        <xdr:cNvPr id="582" name="直線コネクタ 581"/>
        <xdr:cNvCxnSpPr/>
      </xdr:nvCxnSpPr>
      <xdr:spPr>
        <a:xfrm>
          <a:off x="13703300" y="9690608"/>
          <a:ext cx="889000" cy="10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142443</xdr:rowOff>
    </xdr:from>
    <xdr:to>
      <xdr:col>71</xdr:col>
      <xdr:colOff>177800</xdr:colOff>
      <xdr:row>56</xdr:row>
      <xdr:rowOff>89408</xdr:rowOff>
    </xdr:to>
    <xdr:cxnSp macro="">
      <xdr:nvCxnSpPr>
        <xdr:cNvPr id="585" name="直線コネクタ 584"/>
        <xdr:cNvCxnSpPr/>
      </xdr:nvCxnSpPr>
      <xdr:spPr>
        <a:xfrm>
          <a:off x="12814300" y="9229293"/>
          <a:ext cx="889000" cy="46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89" name="テキスト ボックス 588"/>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112126</xdr:rowOff>
    </xdr:from>
    <xdr:to>
      <xdr:col>85</xdr:col>
      <xdr:colOff>177800</xdr:colOff>
      <xdr:row>57</xdr:row>
      <xdr:rowOff>42276</xdr:rowOff>
    </xdr:to>
    <xdr:sp macro="" textlink="">
      <xdr:nvSpPr>
        <xdr:cNvPr id="595" name="楕円 594"/>
        <xdr:cNvSpPr/>
      </xdr:nvSpPr>
      <xdr:spPr>
        <a:xfrm>
          <a:off x="16268700" y="971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90553</xdr:rowOff>
    </xdr:from>
    <xdr:ext cx="534377" cy="259045"/>
    <xdr:sp macro="" textlink="">
      <xdr:nvSpPr>
        <xdr:cNvPr id="596" name="教育費該当値テキスト"/>
        <xdr:cNvSpPr txBox="1"/>
      </xdr:nvSpPr>
      <xdr:spPr>
        <a:xfrm>
          <a:off x="16370300" y="96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15771</xdr:rowOff>
    </xdr:from>
    <xdr:to>
      <xdr:col>81</xdr:col>
      <xdr:colOff>101600</xdr:colOff>
      <xdr:row>57</xdr:row>
      <xdr:rowOff>117371</xdr:rowOff>
    </xdr:to>
    <xdr:sp macro="" textlink="">
      <xdr:nvSpPr>
        <xdr:cNvPr id="597" name="楕円 596"/>
        <xdr:cNvSpPr/>
      </xdr:nvSpPr>
      <xdr:spPr>
        <a:xfrm>
          <a:off x="15430500" y="978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108498</xdr:rowOff>
    </xdr:from>
    <xdr:ext cx="534377" cy="259045"/>
    <xdr:sp macro="" textlink="">
      <xdr:nvSpPr>
        <xdr:cNvPr id="598" name="テキスト ボックス 597"/>
        <xdr:cNvSpPr txBox="1"/>
      </xdr:nvSpPr>
      <xdr:spPr>
        <a:xfrm>
          <a:off x="15214111" y="988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141341</xdr:rowOff>
    </xdr:from>
    <xdr:to>
      <xdr:col>76</xdr:col>
      <xdr:colOff>165100</xdr:colOff>
      <xdr:row>57</xdr:row>
      <xdr:rowOff>71491</xdr:rowOff>
    </xdr:to>
    <xdr:sp macro="" textlink="">
      <xdr:nvSpPr>
        <xdr:cNvPr id="599" name="楕円 598"/>
        <xdr:cNvSpPr/>
      </xdr:nvSpPr>
      <xdr:spPr>
        <a:xfrm>
          <a:off x="14541500" y="974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62618</xdr:rowOff>
    </xdr:from>
    <xdr:ext cx="534377" cy="259045"/>
    <xdr:sp macro="" textlink="">
      <xdr:nvSpPr>
        <xdr:cNvPr id="600" name="テキスト ボックス 599"/>
        <xdr:cNvSpPr txBox="1"/>
      </xdr:nvSpPr>
      <xdr:spPr>
        <a:xfrm>
          <a:off x="14325111" y="9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38608</xdr:rowOff>
    </xdr:from>
    <xdr:to>
      <xdr:col>72</xdr:col>
      <xdr:colOff>38100</xdr:colOff>
      <xdr:row>56</xdr:row>
      <xdr:rowOff>140208</xdr:rowOff>
    </xdr:to>
    <xdr:sp macro="" textlink="">
      <xdr:nvSpPr>
        <xdr:cNvPr id="601" name="楕円 600"/>
        <xdr:cNvSpPr/>
      </xdr:nvSpPr>
      <xdr:spPr>
        <a:xfrm>
          <a:off x="13652500" y="96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131335</xdr:rowOff>
    </xdr:from>
    <xdr:ext cx="534377" cy="259045"/>
    <xdr:sp macro="" textlink="">
      <xdr:nvSpPr>
        <xdr:cNvPr id="602" name="テキスト ボックス 601"/>
        <xdr:cNvSpPr txBox="1"/>
      </xdr:nvSpPr>
      <xdr:spPr>
        <a:xfrm>
          <a:off x="13436111" y="97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91643</xdr:rowOff>
    </xdr:from>
    <xdr:to>
      <xdr:col>67</xdr:col>
      <xdr:colOff>101600</xdr:colOff>
      <xdr:row>54</xdr:row>
      <xdr:rowOff>21793</xdr:rowOff>
    </xdr:to>
    <xdr:sp macro="" textlink="">
      <xdr:nvSpPr>
        <xdr:cNvPr id="603" name="楕円 602"/>
        <xdr:cNvSpPr/>
      </xdr:nvSpPr>
      <xdr:spPr>
        <a:xfrm>
          <a:off x="12763500" y="917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38320</xdr:rowOff>
    </xdr:from>
    <xdr:ext cx="534377" cy="259045"/>
    <xdr:sp macro="" textlink="">
      <xdr:nvSpPr>
        <xdr:cNvPr id="604" name="テキスト ボックス 603"/>
        <xdr:cNvSpPr txBox="1"/>
      </xdr:nvSpPr>
      <xdr:spPr>
        <a:xfrm>
          <a:off x="12547111" y="895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46,318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84150</xdr:rowOff>
    </xdr:from>
    <xdr:to>
      <xdr:col>85</xdr:col>
      <xdr:colOff>127000</xdr:colOff>
      <xdr:row>79</xdr:row>
      <xdr:rowOff>97278</xdr:rowOff>
    </xdr:to>
    <xdr:cxnSp macro="">
      <xdr:nvCxnSpPr>
        <xdr:cNvPr id="635" name="直線コネクタ 634"/>
        <xdr:cNvCxnSpPr/>
      </xdr:nvCxnSpPr>
      <xdr:spPr>
        <a:xfrm>
          <a:off x="15481300" y="13628700"/>
          <a:ext cx="8382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84150</xdr:rowOff>
    </xdr:from>
    <xdr:to>
      <xdr:col>81</xdr:col>
      <xdr:colOff>50800</xdr:colOff>
      <xdr:row>79</xdr:row>
      <xdr:rowOff>98879</xdr:rowOff>
    </xdr:to>
    <xdr:cxnSp macro="">
      <xdr:nvCxnSpPr>
        <xdr:cNvPr id="638" name="直線コネクタ 637"/>
        <xdr:cNvCxnSpPr/>
      </xdr:nvCxnSpPr>
      <xdr:spPr>
        <a:xfrm flipV="1">
          <a:off x="14592300" y="13628700"/>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46478</xdr:rowOff>
    </xdr:from>
    <xdr:to>
      <xdr:col>85</xdr:col>
      <xdr:colOff>177800</xdr:colOff>
      <xdr:row>79</xdr:row>
      <xdr:rowOff>148078</xdr:rowOff>
    </xdr:to>
    <xdr:sp macro="" textlink="">
      <xdr:nvSpPr>
        <xdr:cNvPr id="654" name="楕円 653"/>
        <xdr:cNvSpPr/>
      </xdr:nvSpPr>
      <xdr:spPr>
        <a:xfrm>
          <a:off x="16268700" y="1359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132855</xdr:rowOff>
    </xdr:from>
    <xdr:ext cx="313932" cy="259045"/>
    <xdr:sp macro="" textlink="">
      <xdr:nvSpPr>
        <xdr:cNvPr id="655" name="災害復旧費該当値テキスト"/>
        <xdr:cNvSpPr txBox="1"/>
      </xdr:nvSpPr>
      <xdr:spPr>
        <a:xfrm>
          <a:off x="16370300" y="13505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33350</xdr:rowOff>
    </xdr:from>
    <xdr:to>
      <xdr:col>81</xdr:col>
      <xdr:colOff>101600</xdr:colOff>
      <xdr:row>79</xdr:row>
      <xdr:rowOff>134950</xdr:rowOff>
    </xdr:to>
    <xdr:sp macro="" textlink="">
      <xdr:nvSpPr>
        <xdr:cNvPr id="656" name="楕円 655"/>
        <xdr:cNvSpPr/>
      </xdr:nvSpPr>
      <xdr:spPr>
        <a:xfrm>
          <a:off x="15430500" y="135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126077</xdr:rowOff>
    </xdr:from>
    <xdr:ext cx="378565" cy="259045"/>
    <xdr:sp macro="" textlink="">
      <xdr:nvSpPr>
        <xdr:cNvPr id="657" name="テキスト ボックス 656"/>
        <xdr:cNvSpPr txBox="1"/>
      </xdr:nvSpPr>
      <xdr:spPr>
        <a:xfrm>
          <a:off x="15292017" y="1367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63,241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28800</xdr:rowOff>
    </xdr:from>
    <xdr:to>
      <xdr:col>85</xdr:col>
      <xdr:colOff>127000</xdr:colOff>
      <xdr:row>95</xdr:row>
      <xdr:rowOff>91094</xdr:rowOff>
    </xdr:to>
    <xdr:cxnSp macro="">
      <xdr:nvCxnSpPr>
        <xdr:cNvPr id="697" name="直線コネクタ 696"/>
        <xdr:cNvCxnSpPr/>
      </xdr:nvCxnSpPr>
      <xdr:spPr>
        <a:xfrm>
          <a:off x="15481300" y="16316550"/>
          <a:ext cx="8382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28800</xdr:rowOff>
    </xdr:from>
    <xdr:to>
      <xdr:col>81</xdr:col>
      <xdr:colOff>50800</xdr:colOff>
      <xdr:row>95</xdr:row>
      <xdr:rowOff>165046</xdr:rowOff>
    </xdr:to>
    <xdr:cxnSp macro="">
      <xdr:nvCxnSpPr>
        <xdr:cNvPr id="700" name="直線コネクタ 699"/>
        <xdr:cNvCxnSpPr/>
      </xdr:nvCxnSpPr>
      <xdr:spPr>
        <a:xfrm flipV="1">
          <a:off x="14592300" y="16316550"/>
          <a:ext cx="8890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165046</xdr:rowOff>
    </xdr:from>
    <xdr:to>
      <xdr:col>76</xdr:col>
      <xdr:colOff>114300</xdr:colOff>
      <xdr:row>96</xdr:row>
      <xdr:rowOff>597</xdr:rowOff>
    </xdr:to>
    <xdr:cxnSp macro="">
      <xdr:nvCxnSpPr>
        <xdr:cNvPr id="703" name="直線コネクタ 702"/>
        <xdr:cNvCxnSpPr/>
      </xdr:nvCxnSpPr>
      <xdr:spPr>
        <a:xfrm flipV="1">
          <a:off x="13703300" y="16452796"/>
          <a:ext cx="889000" cy="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155160</xdr:rowOff>
    </xdr:from>
    <xdr:to>
      <xdr:col>71</xdr:col>
      <xdr:colOff>177800</xdr:colOff>
      <xdr:row>96</xdr:row>
      <xdr:rowOff>597</xdr:rowOff>
    </xdr:to>
    <xdr:cxnSp macro="">
      <xdr:nvCxnSpPr>
        <xdr:cNvPr id="706" name="直線コネクタ 705"/>
        <xdr:cNvCxnSpPr/>
      </xdr:nvCxnSpPr>
      <xdr:spPr>
        <a:xfrm>
          <a:off x="12814300" y="16442910"/>
          <a:ext cx="889000" cy="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40294</xdr:rowOff>
    </xdr:from>
    <xdr:to>
      <xdr:col>85</xdr:col>
      <xdr:colOff>177800</xdr:colOff>
      <xdr:row>95</xdr:row>
      <xdr:rowOff>141894</xdr:rowOff>
    </xdr:to>
    <xdr:sp macro="" textlink="">
      <xdr:nvSpPr>
        <xdr:cNvPr id="716" name="楕円 715"/>
        <xdr:cNvSpPr/>
      </xdr:nvSpPr>
      <xdr:spPr>
        <a:xfrm>
          <a:off x="16268700" y="1632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18721</xdr:rowOff>
    </xdr:from>
    <xdr:ext cx="534377" cy="259045"/>
    <xdr:sp macro="" textlink="">
      <xdr:nvSpPr>
        <xdr:cNvPr id="717" name="公債費該当値テキスト"/>
        <xdr:cNvSpPr txBox="1"/>
      </xdr:nvSpPr>
      <xdr:spPr>
        <a:xfrm>
          <a:off x="16370300" y="163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149450</xdr:rowOff>
    </xdr:from>
    <xdr:to>
      <xdr:col>81</xdr:col>
      <xdr:colOff>101600</xdr:colOff>
      <xdr:row>95</xdr:row>
      <xdr:rowOff>79600</xdr:rowOff>
    </xdr:to>
    <xdr:sp macro="" textlink="">
      <xdr:nvSpPr>
        <xdr:cNvPr id="718" name="楕円 717"/>
        <xdr:cNvSpPr/>
      </xdr:nvSpPr>
      <xdr:spPr>
        <a:xfrm>
          <a:off x="15430500" y="162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70727</xdr:rowOff>
    </xdr:from>
    <xdr:ext cx="534377" cy="259045"/>
    <xdr:sp macro="" textlink="">
      <xdr:nvSpPr>
        <xdr:cNvPr id="719" name="テキスト ボックス 718"/>
        <xdr:cNvSpPr txBox="1"/>
      </xdr:nvSpPr>
      <xdr:spPr>
        <a:xfrm>
          <a:off x="15214111" y="1635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114246</xdr:rowOff>
    </xdr:from>
    <xdr:to>
      <xdr:col>76</xdr:col>
      <xdr:colOff>165100</xdr:colOff>
      <xdr:row>96</xdr:row>
      <xdr:rowOff>44396</xdr:rowOff>
    </xdr:to>
    <xdr:sp macro="" textlink="">
      <xdr:nvSpPr>
        <xdr:cNvPr id="720" name="楕円 719"/>
        <xdr:cNvSpPr/>
      </xdr:nvSpPr>
      <xdr:spPr>
        <a:xfrm>
          <a:off x="14541500" y="164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35523</xdr:rowOff>
    </xdr:from>
    <xdr:ext cx="534377" cy="259045"/>
    <xdr:sp macro="" textlink="">
      <xdr:nvSpPr>
        <xdr:cNvPr id="721" name="テキスト ボックス 720"/>
        <xdr:cNvSpPr txBox="1"/>
      </xdr:nvSpPr>
      <xdr:spPr>
        <a:xfrm>
          <a:off x="14325111" y="164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121247</xdr:rowOff>
    </xdr:from>
    <xdr:to>
      <xdr:col>72</xdr:col>
      <xdr:colOff>38100</xdr:colOff>
      <xdr:row>96</xdr:row>
      <xdr:rowOff>51397</xdr:rowOff>
    </xdr:to>
    <xdr:sp macro="" textlink="">
      <xdr:nvSpPr>
        <xdr:cNvPr id="722" name="楕円 721"/>
        <xdr:cNvSpPr/>
      </xdr:nvSpPr>
      <xdr:spPr>
        <a:xfrm>
          <a:off x="13652500" y="164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42524</xdr:rowOff>
    </xdr:from>
    <xdr:ext cx="534377" cy="259045"/>
    <xdr:sp macro="" textlink="">
      <xdr:nvSpPr>
        <xdr:cNvPr id="723" name="テキスト ボックス 722"/>
        <xdr:cNvSpPr txBox="1"/>
      </xdr:nvSpPr>
      <xdr:spPr>
        <a:xfrm>
          <a:off x="13436111" y="1650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104360</xdr:rowOff>
    </xdr:from>
    <xdr:to>
      <xdr:col>67</xdr:col>
      <xdr:colOff>101600</xdr:colOff>
      <xdr:row>96</xdr:row>
      <xdr:rowOff>34510</xdr:rowOff>
    </xdr:to>
    <xdr:sp macro="" textlink="">
      <xdr:nvSpPr>
        <xdr:cNvPr id="724" name="楕円 723"/>
        <xdr:cNvSpPr/>
      </xdr:nvSpPr>
      <xdr:spPr>
        <a:xfrm>
          <a:off x="12763500" y="163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25637</xdr:rowOff>
    </xdr:from>
    <xdr:ext cx="534377" cy="259045"/>
    <xdr:sp macro="" textlink="">
      <xdr:nvSpPr>
        <xdr:cNvPr id="725" name="テキスト ボックス 724"/>
        <xdr:cNvSpPr txBox="1"/>
      </xdr:nvSpPr>
      <xdr:spPr>
        <a:xfrm>
          <a:off x="12547111" y="1648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議会費は、議員人件費の減少や政務活動交付金の見直しの影響により年々減少しており、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1,564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総務費は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花園ラグビー場の整備が前年度で完了</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減少しているが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新旭町庁舎建設事業やラグビーワールドカップ関係経費等の要因により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と比べ高い水準となっている。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民生費は児童扶養手当の制度変更</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幼児教育の無償化</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な</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ど</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の影響により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前年度から</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た。生活保護費受給者の割合（保護率）は減少しているものの、近年は認定子ども園等運営にかかる経費や障害者福祉施策に係る経費が増大している事が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要因となり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類似団体内平均値と比べると依然として高い水準となっている</a:t>
          </a:r>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衛生費は</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前年度に導入した電子カルテ</a:t>
          </a:r>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借入に伴う</a:t>
          </a:r>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公債費の償還が始まったことに</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市立東大阪医療センター</a:t>
          </a:r>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への</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運営費負担金</a:t>
          </a:r>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が増加したことが</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前年度より増加した</a:t>
          </a:r>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主な要因である。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教育費は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小学校の普通教室に空調を整備したため前年度より増加した。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年度の標準財政規模に占める財政調整基金の残高は、平成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0.53</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増加し</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15.64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か年連続で増加しているが、これは長期的視野に立った計画的な財政運営を行うために積立てた結果となっている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また、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年度における実質収支については、市税収入の増加が黒字の要因となっており、実質単年度収支が平成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に引き続き</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年連続</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黒字となった。今後もより一層健全な財政運営に努める。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連結実質赤字比率について対象となる一般会計等及び公営企業会計の実質収支額及び資金余剰額（不足額）は全会計で黒字となっている。平成</a:t>
          </a:r>
          <a:r>
            <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年度からの</a:t>
          </a:r>
          <a:r>
            <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年間をみても、連結実質収支額は黒字である。今後も市全体として健全な財政運営に努める。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28higashiosaka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8.5</v>
          </cell>
          <cell r="CF51">
            <v>8.6999999999999993</v>
          </cell>
          <cell r="CN51">
            <v>6.9</v>
          </cell>
          <cell r="CV51">
            <v>5.4</v>
          </cell>
        </row>
        <row r="53">
          <cell r="BX53">
            <v>58</v>
          </cell>
          <cell r="CF53">
            <v>59.4</v>
          </cell>
          <cell r="CN53">
            <v>58.5</v>
          </cell>
          <cell r="CV53">
            <v>53.5</v>
          </cell>
        </row>
        <row r="55">
          <cell r="AN55" t="str">
            <v>類似団体内平均値</v>
          </cell>
          <cell r="BX55">
            <v>38.9</v>
          </cell>
          <cell r="CF55">
            <v>37.6</v>
          </cell>
          <cell r="CN55">
            <v>34</v>
          </cell>
          <cell r="CV55">
            <v>33.9</v>
          </cell>
        </row>
        <row r="57">
          <cell r="BX57">
            <v>59.3</v>
          </cell>
          <cell r="CF57">
            <v>60</v>
          </cell>
          <cell r="CN57">
            <v>61.1</v>
          </cell>
          <cell r="CV57">
            <v>61.7</v>
          </cell>
        </row>
        <row r="72">
          <cell r="BP72" t="str">
            <v>H27</v>
          </cell>
          <cell r="BX72" t="str">
            <v>H28</v>
          </cell>
          <cell r="CF72" t="str">
            <v>H29</v>
          </cell>
          <cell r="CN72" t="str">
            <v>H30</v>
          </cell>
          <cell r="CV72" t="str">
            <v>R01</v>
          </cell>
        </row>
        <row r="73">
          <cell r="AN73" t="str">
            <v>当該団体値</v>
          </cell>
          <cell r="BP73">
            <v>2.5</v>
          </cell>
          <cell r="BX73">
            <v>8.5</v>
          </cell>
          <cell r="CF73">
            <v>8.6999999999999993</v>
          </cell>
          <cell r="CN73">
            <v>6.9</v>
          </cell>
          <cell r="CV73">
            <v>5.4</v>
          </cell>
        </row>
        <row r="75">
          <cell r="BP75">
            <v>4.9000000000000004</v>
          </cell>
          <cell r="BX75">
            <v>4.7</v>
          </cell>
          <cell r="CF75">
            <v>4.4000000000000004</v>
          </cell>
          <cell r="CN75">
            <v>5</v>
          </cell>
          <cell r="CV75">
            <v>5.0999999999999996</v>
          </cell>
        </row>
        <row r="77">
          <cell r="AN77" t="str">
            <v>類似団体内平均値</v>
          </cell>
          <cell r="BP77">
            <v>41.4</v>
          </cell>
          <cell r="BX77">
            <v>38.9</v>
          </cell>
          <cell r="CF77">
            <v>37.6</v>
          </cell>
          <cell r="CN77">
            <v>34</v>
          </cell>
          <cell r="CV77">
            <v>33.9</v>
          </cell>
        </row>
        <row r="79">
          <cell r="BP79">
            <v>6.7</v>
          </cell>
          <cell r="BX79">
            <v>6.4</v>
          </cell>
          <cell r="CF79">
            <v>6.1</v>
          </cell>
          <cell r="CN79">
            <v>5.9</v>
          </cell>
          <cell r="CV79">
            <v>5.7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207461906</v>
      </c>
      <c r="BO4" s="424"/>
      <c r="BP4" s="424"/>
      <c r="BQ4" s="424"/>
      <c r="BR4" s="424"/>
      <c r="BS4" s="424"/>
      <c r="BT4" s="424"/>
      <c r="BU4" s="425"/>
      <c r="BV4" s="423">
        <v>205185448</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2.7</v>
      </c>
      <c r="CU4" s="608"/>
      <c r="CV4" s="608"/>
      <c r="CW4" s="608"/>
      <c r="CX4" s="608"/>
      <c r="CY4" s="608"/>
      <c r="CZ4" s="608"/>
      <c r="DA4" s="609"/>
      <c r="DB4" s="607">
        <v>2.4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204202055</v>
      </c>
      <c r="BO5" s="429"/>
      <c r="BP5" s="429"/>
      <c r="BQ5" s="429"/>
      <c r="BR5" s="429"/>
      <c r="BS5" s="429"/>
      <c r="BT5" s="429"/>
      <c r="BU5" s="430"/>
      <c r="BV5" s="428">
        <v>202490237</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95.4</v>
      </c>
      <c r="CU5" s="399"/>
      <c r="CV5" s="399"/>
      <c r="CW5" s="399"/>
      <c r="CX5" s="399"/>
      <c r="CY5" s="399"/>
      <c r="CZ5" s="399"/>
      <c r="DA5" s="400"/>
      <c r="DB5" s="398">
        <v>94.9</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3259851</v>
      </c>
      <c r="BO6" s="429"/>
      <c r="BP6" s="429"/>
      <c r="BQ6" s="429"/>
      <c r="BR6" s="429"/>
      <c r="BS6" s="429"/>
      <c r="BT6" s="429"/>
      <c r="BU6" s="430"/>
      <c r="BV6" s="428">
        <v>2695211</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102.4</v>
      </c>
      <c r="CU6" s="582"/>
      <c r="CV6" s="582"/>
      <c r="CW6" s="582"/>
      <c r="CX6" s="582"/>
      <c r="CY6" s="582"/>
      <c r="CZ6" s="582"/>
      <c r="DA6" s="583"/>
      <c r="DB6" s="581">
        <v>103.6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345809</v>
      </c>
      <c r="BO7" s="429"/>
      <c r="BP7" s="429"/>
      <c r="BQ7" s="429"/>
      <c r="BR7" s="429"/>
      <c r="BS7" s="429"/>
      <c r="BT7" s="429"/>
      <c r="BU7" s="430"/>
      <c r="BV7" s="428">
        <v>116556</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109402288</v>
      </c>
      <c r="CU7" s="429"/>
      <c r="CV7" s="429"/>
      <c r="CW7" s="429"/>
      <c r="CX7" s="429"/>
      <c r="CY7" s="429"/>
      <c r="CZ7" s="429"/>
      <c r="DA7" s="430"/>
      <c r="DB7" s="428">
        <v>108825402</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2914042</v>
      </c>
      <c r="BO8" s="429"/>
      <c r="BP8" s="429"/>
      <c r="BQ8" s="429"/>
      <c r="BR8" s="429"/>
      <c r="BS8" s="429"/>
      <c r="BT8" s="429"/>
      <c r="BU8" s="430"/>
      <c r="BV8" s="428">
        <v>2578655</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0.77</v>
      </c>
      <c r="CU8" s="542"/>
      <c r="CV8" s="542"/>
      <c r="CW8" s="542"/>
      <c r="CX8" s="542"/>
      <c r="CY8" s="542"/>
      <c r="CZ8" s="542"/>
      <c r="DA8" s="543"/>
      <c r="DB8" s="541">
        <v>0.76</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502784</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335387</v>
      </c>
      <c r="BO9" s="429"/>
      <c r="BP9" s="429"/>
      <c r="BQ9" s="429"/>
      <c r="BR9" s="429"/>
      <c r="BS9" s="429"/>
      <c r="BT9" s="429"/>
      <c r="BU9" s="430"/>
      <c r="BV9" s="428">
        <v>574076</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13.7</v>
      </c>
      <c r="CU9" s="399"/>
      <c r="CV9" s="399"/>
      <c r="CW9" s="399"/>
      <c r="CX9" s="399"/>
      <c r="CY9" s="399"/>
      <c r="CZ9" s="399"/>
      <c r="DA9" s="400"/>
      <c r="DB9" s="398">
        <v>15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509533</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94</v>
      </c>
      <c r="AV10" s="486"/>
      <c r="AW10" s="486"/>
      <c r="AX10" s="486"/>
      <c r="AY10" s="408" t="s">
        <v>120</v>
      </c>
      <c r="AZ10" s="409"/>
      <c r="BA10" s="409"/>
      <c r="BB10" s="409"/>
      <c r="BC10" s="409"/>
      <c r="BD10" s="409"/>
      <c r="BE10" s="409"/>
      <c r="BF10" s="409"/>
      <c r="BG10" s="409"/>
      <c r="BH10" s="409"/>
      <c r="BI10" s="409"/>
      <c r="BJ10" s="409"/>
      <c r="BK10" s="409"/>
      <c r="BL10" s="409"/>
      <c r="BM10" s="410"/>
      <c r="BN10" s="428">
        <v>3565600</v>
      </c>
      <c r="BO10" s="429"/>
      <c r="BP10" s="429"/>
      <c r="BQ10" s="429"/>
      <c r="BR10" s="429"/>
      <c r="BS10" s="429"/>
      <c r="BT10" s="429"/>
      <c r="BU10" s="430"/>
      <c r="BV10" s="428">
        <v>2238500</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38</v>
      </c>
      <c r="BO11" s="429"/>
      <c r="BP11" s="429"/>
      <c r="BQ11" s="429"/>
      <c r="BR11" s="429"/>
      <c r="BS11" s="429"/>
      <c r="BT11" s="429"/>
      <c r="BU11" s="430"/>
      <c r="BV11" s="428">
        <v>130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488618</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2900000</v>
      </c>
      <c r="BO12" s="429"/>
      <c r="BP12" s="429"/>
      <c r="BQ12" s="429"/>
      <c r="BR12" s="429"/>
      <c r="BS12" s="429"/>
      <c r="BT12" s="429"/>
      <c r="BU12" s="430"/>
      <c r="BV12" s="428">
        <v>1000000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469779</v>
      </c>
      <c r="S13" s="532"/>
      <c r="T13" s="532"/>
      <c r="U13" s="532"/>
      <c r="V13" s="533"/>
      <c r="W13" s="519" t="s">
        <v>138</v>
      </c>
      <c r="X13" s="441"/>
      <c r="Y13" s="441"/>
      <c r="Z13" s="441"/>
      <c r="AA13" s="441"/>
      <c r="AB13" s="442"/>
      <c r="AC13" s="404">
        <v>591</v>
      </c>
      <c r="AD13" s="405"/>
      <c r="AE13" s="405"/>
      <c r="AF13" s="405"/>
      <c r="AG13" s="406"/>
      <c r="AH13" s="404">
        <v>665</v>
      </c>
      <c r="AI13" s="405"/>
      <c r="AJ13" s="405"/>
      <c r="AK13" s="405"/>
      <c r="AL13" s="407"/>
      <c r="AM13" s="497" t="s">
        <v>139</v>
      </c>
      <c r="AN13" s="402"/>
      <c r="AO13" s="402"/>
      <c r="AP13" s="402"/>
      <c r="AQ13" s="402"/>
      <c r="AR13" s="402"/>
      <c r="AS13" s="402"/>
      <c r="AT13" s="403"/>
      <c r="AU13" s="485" t="s">
        <v>108</v>
      </c>
      <c r="AV13" s="486"/>
      <c r="AW13" s="486"/>
      <c r="AX13" s="486"/>
      <c r="AY13" s="408" t="s">
        <v>140</v>
      </c>
      <c r="AZ13" s="409"/>
      <c r="BA13" s="409"/>
      <c r="BB13" s="409"/>
      <c r="BC13" s="409"/>
      <c r="BD13" s="409"/>
      <c r="BE13" s="409"/>
      <c r="BF13" s="409"/>
      <c r="BG13" s="409"/>
      <c r="BH13" s="409"/>
      <c r="BI13" s="409"/>
      <c r="BJ13" s="409"/>
      <c r="BK13" s="409"/>
      <c r="BL13" s="409"/>
      <c r="BM13" s="410"/>
      <c r="BN13" s="428">
        <v>1001025</v>
      </c>
      <c r="BO13" s="429"/>
      <c r="BP13" s="429"/>
      <c r="BQ13" s="429"/>
      <c r="BR13" s="429"/>
      <c r="BS13" s="429"/>
      <c r="BT13" s="429"/>
      <c r="BU13" s="430"/>
      <c r="BV13" s="428">
        <v>1812706</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5.0999999999999996</v>
      </c>
      <c r="CU13" s="399"/>
      <c r="CV13" s="399"/>
      <c r="CW13" s="399"/>
      <c r="CX13" s="399"/>
      <c r="CY13" s="399"/>
      <c r="CZ13" s="399"/>
      <c r="DA13" s="400"/>
      <c r="DB13" s="398">
        <v>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490217</v>
      </c>
      <c r="S14" s="532"/>
      <c r="T14" s="532"/>
      <c r="U14" s="532"/>
      <c r="V14" s="533"/>
      <c r="W14" s="534"/>
      <c r="X14" s="444"/>
      <c r="Y14" s="444"/>
      <c r="Z14" s="444"/>
      <c r="AA14" s="444"/>
      <c r="AB14" s="445"/>
      <c r="AC14" s="524">
        <v>0.3</v>
      </c>
      <c r="AD14" s="525"/>
      <c r="AE14" s="525"/>
      <c r="AF14" s="525"/>
      <c r="AG14" s="526"/>
      <c r="AH14" s="524">
        <v>0.3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v>5.4</v>
      </c>
      <c r="CU14" s="536"/>
      <c r="CV14" s="536"/>
      <c r="CW14" s="536"/>
      <c r="CX14" s="536"/>
      <c r="CY14" s="536"/>
      <c r="CZ14" s="536"/>
      <c r="DA14" s="537"/>
      <c r="DB14" s="535">
        <v>6.9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144</v>
      </c>
      <c r="N15" s="529"/>
      <c r="O15" s="529"/>
      <c r="P15" s="529"/>
      <c r="Q15" s="530"/>
      <c r="R15" s="531">
        <v>472246</v>
      </c>
      <c r="S15" s="532"/>
      <c r="T15" s="532"/>
      <c r="U15" s="532"/>
      <c r="V15" s="533"/>
      <c r="W15" s="519" t="s">
        <v>145</v>
      </c>
      <c r="X15" s="441"/>
      <c r="Y15" s="441"/>
      <c r="Z15" s="441"/>
      <c r="AA15" s="441"/>
      <c r="AB15" s="442"/>
      <c r="AC15" s="404">
        <v>58967</v>
      </c>
      <c r="AD15" s="405"/>
      <c r="AE15" s="405"/>
      <c r="AF15" s="405"/>
      <c r="AG15" s="406"/>
      <c r="AH15" s="404">
        <v>63144</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63805869</v>
      </c>
      <c r="BO15" s="424"/>
      <c r="BP15" s="424"/>
      <c r="BQ15" s="424"/>
      <c r="BR15" s="424"/>
      <c r="BS15" s="424"/>
      <c r="BT15" s="424"/>
      <c r="BU15" s="425"/>
      <c r="BV15" s="423">
        <v>62147584</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30.7</v>
      </c>
      <c r="AD16" s="525"/>
      <c r="AE16" s="525"/>
      <c r="AF16" s="525"/>
      <c r="AG16" s="526"/>
      <c r="AH16" s="524">
        <v>31.5</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83371748</v>
      </c>
      <c r="BO16" s="429"/>
      <c r="BP16" s="429"/>
      <c r="BQ16" s="429"/>
      <c r="BR16" s="429"/>
      <c r="BS16" s="429"/>
      <c r="BT16" s="429"/>
      <c r="BU16" s="430"/>
      <c r="BV16" s="428">
        <v>81554758</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132312</v>
      </c>
      <c r="AD17" s="405"/>
      <c r="AE17" s="405"/>
      <c r="AF17" s="405"/>
      <c r="AG17" s="406"/>
      <c r="AH17" s="404">
        <v>136962</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82275787</v>
      </c>
      <c r="BO17" s="429"/>
      <c r="BP17" s="429"/>
      <c r="BQ17" s="429"/>
      <c r="BR17" s="429"/>
      <c r="BS17" s="429"/>
      <c r="BT17" s="429"/>
      <c r="BU17" s="430"/>
      <c r="BV17" s="428">
        <v>80022408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61.78</v>
      </c>
      <c r="M18" s="493"/>
      <c r="N18" s="493"/>
      <c r="O18" s="493"/>
      <c r="P18" s="493"/>
      <c r="Q18" s="493"/>
      <c r="R18" s="494"/>
      <c r="S18" s="494"/>
      <c r="T18" s="494"/>
      <c r="U18" s="494"/>
      <c r="V18" s="495"/>
      <c r="W18" s="509"/>
      <c r="X18" s="510"/>
      <c r="Y18" s="510"/>
      <c r="Z18" s="510"/>
      <c r="AA18" s="510"/>
      <c r="AB18" s="520"/>
      <c r="AC18" s="392">
        <v>69</v>
      </c>
      <c r="AD18" s="393"/>
      <c r="AE18" s="393"/>
      <c r="AF18" s="393"/>
      <c r="AG18" s="496"/>
      <c r="AH18" s="392">
        <v>68.2</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107241663</v>
      </c>
      <c r="BO18" s="429"/>
      <c r="BP18" s="429"/>
      <c r="BQ18" s="429"/>
      <c r="BR18" s="429"/>
      <c r="BS18" s="429"/>
      <c r="BT18" s="429"/>
      <c r="BU18" s="430"/>
      <c r="BV18" s="428">
        <v>105804457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8138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126986068</v>
      </c>
      <c r="BO19" s="429"/>
      <c r="BP19" s="429"/>
      <c r="BQ19" s="429"/>
      <c r="BR19" s="429"/>
      <c r="BS19" s="429"/>
      <c r="BT19" s="429"/>
      <c r="BU19" s="430"/>
      <c r="BV19" s="428">
        <v>123874456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223485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191206974</v>
      </c>
      <c r="BO23" s="429"/>
      <c r="BP23" s="429"/>
      <c r="BQ23" s="429"/>
      <c r="BR23" s="429"/>
      <c r="BS23" s="429"/>
      <c r="BT23" s="429"/>
      <c r="BU23" s="430"/>
      <c r="BV23" s="428">
        <v>192809036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10300</v>
      </c>
      <c r="R24" s="405"/>
      <c r="S24" s="405"/>
      <c r="T24" s="405"/>
      <c r="U24" s="405"/>
      <c r="V24" s="406"/>
      <c r="W24" s="470"/>
      <c r="X24" s="461"/>
      <c r="Y24" s="462"/>
      <c r="Z24" s="401" t="s">
        <v>169</v>
      </c>
      <c r="AA24" s="402"/>
      <c r="AB24" s="402"/>
      <c r="AC24" s="402"/>
      <c r="AD24" s="402"/>
      <c r="AE24" s="402"/>
      <c r="AF24" s="402"/>
      <c r="AG24" s="403"/>
      <c r="AH24" s="404">
        <v>2512</v>
      </c>
      <c r="AI24" s="405"/>
      <c r="AJ24" s="405"/>
      <c r="AK24" s="405"/>
      <c r="AL24" s="406"/>
      <c r="AM24" s="404">
        <v>7659088</v>
      </c>
      <c r="AN24" s="405"/>
      <c r="AO24" s="405"/>
      <c r="AP24" s="405"/>
      <c r="AQ24" s="405"/>
      <c r="AR24" s="406"/>
      <c r="AS24" s="404">
        <v>3049</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134850942</v>
      </c>
      <c r="BO24" s="429"/>
      <c r="BP24" s="429"/>
      <c r="BQ24" s="429"/>
      <c r="BR24" s="429"/>
      <c r="BS24" s="429"/>
      <c r="BT24" s="429"/>
      <c r="BU24" s="430"/>
      <c r="BV24" s="428">
        <v>134046252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3</v>
      </c>
      <c r="M25" s="405"/>
      <c r="N25" s="405"/>
      <c r="O25" s="405"/>
      <c r="P25" s="406"/>
      <c r="Q25" s="404">
        <v>8700</v>
      </c>
      <c r="R25" s="405"/>
      <c r="S25" s="405"/>
      <c r="T25" s="405"/>
      <c r="U25" s="405"/>
      <c r="V25" s="406"/>
      <c r="W25" s="470"/>
      <c r="X25" s="461"/>
      <c r="Y25" s="462"/>
      <c r="Z25" s="401" t="s">
        <v>172</v>
      </c>
      <c r="AA25" s="402"/>
      <c r="AB25" s="402"/>
      <c r="AC25" s="402"/>
      <c r="AD25" s="402"/>
      <c r="AE25" s="402"/>
      <c r="AF25" s="402"/>
      <c r="AG25" s="403"/>
      <c r="AH25" s="404">
        <v>516</v>
      </c>
      <c r="AI25" s="405"/>
      <c r="AJ25" s="405"/>
      <c r="AK25" s="405"/>
      <c r="AL25" s="406"/>
      <c r="AM25" s="404">
        <v>1480920</v>
      </c>
      <c r="AN25" s="405"/>
      <c r="AO25" s="405"/>
      <c r="AP25" s="405"/>
      <c r="AQ25" s="405"/>
      <c r="AR25" s="406"/>
      <c r="AS25" s="404">
        <v>2870</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20978414</v>
      </c>
      <c r="BO25" s="424"/>
      <c r="BP25" s="424"/>
      <c r="BQ25" s="424"/>
      <c r="BR25" s="424"/>
      <c r="BS25" s="424"/>
      <c r="BT25" s="424"/>
      <c r="BU25" s="425"/>
      <c r="BV25" s="423">
        <v>31049547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174</v>
      </c>
      <c r="F26" s="402"/>
      <c r="G26" s="402"/>
      <c r="H26" s="402"/>
      <c r="I26" s="402"/>
      <c r="J26" s="402"/>
      <c r="K26" s="403"/>
      <c r="L26" s="404">
        <v>1</v>
      </c>
      <c r="M26" s="405"/>
      <c r="N26" s="405"/>
      <c r="O26" s="405"/>
      <c r="P26" s="406"/>
      <c r="Q26" s="404">
        <v>7600</v>
      </c>
      <c r="R26" s="405"/>
      <c r="S26" s="405"/>
      <c r="T26" s="405"/>
      <c r="U26" s="405"/>
      <c r="V26" s="406"/>
      <c r="W26" s="470"/>
      <c r="X26" s="461"/>
      <c r="Y26" s="462"/>
      <c r="Z26" s="401" t="s">
        <v>175</v>
      </c>
      <c r="AA26" s="483"/>
      <c r="AB26" s="483"/>
      <c r="AC26" s="483"/>
      <c r="AD26" s="483"/>
      <c r="AE26" s="483"/>
      <c r="AF26" s="483"/>
      <c r="AG26" s="484"/>
      <c r="AH26" s="404">
        <v>5</v>
      </c>
      <c r="AI26" s="405"/>
      <c r="AJ26" s="405"/>
      <c r="AK26" s="405"/>
      <c r="AL26" s="406"/>
      <c r="AM26" s="404">
        <v>17950</v>
      </c>
      <c r="AN26" s="405"/>
      <c r="AO26" s="405"/>
      <c r="AP26" s="405"/>
      <c r="AQ26" s="405"/>
      <c r="AR26" s="406"/>
      <c r="AS26" s="404">
        <v>3590</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v>213396</v>
      </c>
      <c r="BO26" s="429"/>
      <c r="BP26" s="429"/>
      <c r="BQ26" s="429"/>
      <c r="BR26" s="429"/>
      <c r="BS26" s="429"/>
      <c r="BT26" s="429"/>
      <c r="BU26" s="430"/>
      <c r="BV26" s="428">
        <v>140289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177</v>
      </c>
      <c r="F27" s="402"/>
      <c r="G27" s="402"/>
      <c r="H27" s="402"/>
      <c r="I27" s="402"/>
      <c r="J27" s="402"/>
      <c r="K27" s="403"/>
      <c r="L27" s="404">
        <v>1</v>
      </c>
      <c r="M27" s="405"/>
      <c r="N27" s="405"/>
      <c r="O27" s="405"/>
      <c r="P27" s="406"/>
      <c r="Q27" s="404">
        <v>8000</v>
      </c>
      <c r="R27" s="405"/>
      <c r="S27" s="405"/>
      <c r="T27" s="405"/>
      <c r="U27" s="405"/>
      <c r="V27" s="406"/>
      <c r="W27" s="470"/>
      <c r="X27" s="461"/>
      <c r="Y27" s="462"/>
      <c r="Z27" s="401" t="s">
        <v>178</v>
      </c>
      <c r="AA27" s="402"/>
      <c r="AB27" s="402"/>
      <c r="AC27" s="402"/>
      <c r="AD27" s="402"/>
      <c r="AE27" s="402"/>
      <c r="AF27" s="402"/>
      <c r="AG27" s="403"/>
      <c r="AH27" s="404">
        <v>204</v>
      </c>
      <c r="AI27" s="405"/>
      <c r="AJ27" s="405"/>
      <c r="AK27" s="405"/>
      <c r="AL27" s="406"/>
      <c r="AM27" s="404">
        <v>672472</v>
      </c>
      <c r="AN27" s="405"/>
      <c r="AO27" s="405"/>
      <c r="AP27" s="405"/>
      <c r="AQ27" s="405"/>
      <c r="AR27" s="406"/>
      <c r="AS27" s="404">
        <v>3296</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1911000</v>
      </c>
      <c r="BO27" s="432"/>
      <c r="BP27" s="432"/>
      <c r="BQ27" s="432"/>
      <c r="BR27" s="432"/>
      <c r="BS27" s="432"/>
      <c r="BT27" s="432"/>
      <c r="BU27" s="433"/>
      <c r="BV27" s="431">
        <v>1911000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180</v>
      </c>
      <c r="F28" s="402"/>
      <c r="G28" s="402"/>
      <c r="H28" s="402"/>
      <c r="I28" s="402"/>
      <c r="J28" s="402"/>
      <c r="K28" s="403"/>
      <c r="L28" s="404">
        <v>1</v>
      </c>
      <c r="M28" s="405"/>
      <c r="N28" s="405"/>
      <c r="O28" s="405"/>
      <c r="P28" s="406"/>
      <c r="Q28" s="404">
        <v>7400</v>
      </c>
      <c r="R28" s="405"/>
      <c r="S28" s="405"/>
      <c r="T28" s="405"/>
      <c r="U28" s="405"/>
      <c r="V28" s="406"/>
      <c r="W28" s="470"/>
      <c r="X28" s="461"/>
      <c r="Y28" s="462"/>
      <c r="Z28" s="401" t="s">
        <v>181</v>
      </c>
      <c r="AA28" s="402"/>
      <c r="AB28" s="402"/>
      <c r="AC28" s="402"/>
      <c r="AD28" s="402"/>
      <c r="AE28" s="402"/>
      <c r="AF28" s="402"/>
      <c r="AG28" s="403"/>
      <c r="AH28" s="404" t="s">
        <v>182</v>
      </c>
      <c r="AI28" s="405"/>
      <c r="AJ28" s="405"/>
      <c r="AK28" s="405"/>
      <c r="AL28" s="406"/>
      <c r="AM28" s="404" t="s">
        <v>182</v>
      </c>
      <c r="AN28" s="405"/>
      <c r="AO28" s="405"/>
      <c r="AP28" s="405"/>
      <c r="AQ28" s="405"/>
      <c r="AR28" s="406"/>
      <c r="AS28" s="404" t="s">
        <v>182</v>
      </c>
      <c r="AT28" s="405"/>
      <c r="AU28" s="405"/>
      <c r="AV28" s="405"/>
      <c r="AW28" s="405"/>
      <c r="AX28" s="407"/>
      <c r="AY28" s="411" t="s">
        <v>183</v>
      </c>
      <c r="AZ28" s="412"/>
      <c r="BA28" s="412"/>
      <c r="BB28" s="413"/>
      <c r="BC28" s="420" t="s">
        <v>48</v>
      </c>
      <c r="BD28" s="421"/>
      <c r="BE28" s="421"/>
      <c r="BF28" s="421"/>
      <c r="BG28" s="421"/>
      <c r="BH28" s="421"/>
      <c r="BI28" s="421"/>
      <c r="BJ28" s="421"/>
      <c r="BK28" s="421"/>
      <c r="BL28" s="421"/>
      <c r="BM28" s="422"/>
      <c r="BN28" s="423">
        <v>17105320</v>
      </c>
      <c r="BO28" s="424"/>
      <c r="BP28" s="424"/>
      <c r="BQ28" s="424"/>
      <c r="BR28" s="424"/>
      <c r="BS28" s="424"/>
      <c r="BT28" s="424"/>
      <c r="BU28" s="425"/>
      <c r="BV28" s="423">
        <v>16439720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184</v>
      </c>
      <c r="F29" s="402"/>
      <c r="G29" s="402"/>
      <c r="H29" s="402"/>
      <c r="I29" s="402"/>
      <c r="J29" s="402"/>
      <c r="K29" s="403"/>
      <c r="L29" s="404">
        <v>36</v>
      </c>
      <c r="M29" s="405"/>
      <c r="N29" s="405"/>
      <c r="O29" s="405"/>
      <c r="P29" s="406"/>
      <c r="Q29" s="404">
        <v>7000</v>
      </c>
      <c r="R29" s="405"/>
      <c r="S29" s="405"/>
      <c r="T29" s="405"/>
      <c r="U29" s="405"/>
      <c r="V29" s="406"/>
      <c r="W29" s="471"/>
      <c r="X29" s="472"/>
      <c r="Y29" s="473"/>
      <c r="Z29" s="401" t="s">
        <v>185</v>
      </c>
      <c r="AA29" s="402"/>
      <c r="AB29" s="402"/>
      <c r="AC29" s="402"/>
      <c r="AD29" s="402"/>
      <c r="AE29" s="402"/>
      <c r="AF29" s="402"/>
      <c r="AG29" s="403"/>
      <c r="AH29" s="404">
        <v>2716</v>
      </c>
      <c r="AI29" s="405"/>
      <c r="AJ29" s="405"/>
      <c r="AK29" s="405"/>
      <c r="AL29" s="406"/>
      <c r="AM29" s="404">
        <v>8331560</v>
      </c>
      <c r="AN29" s="405"/>
      <c r="AO29" s="405"/>
      <c r="AP29" s="405"/>
      <c r="AQ29" s="405"/>
      <c r="AR29" s="406"/>
      <c r="AS29" s="404">
        <v>3068</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4371000</v>
      </c>
      <c r="BO29" s="429"/>
      <c r="BP29" s="429"/>
      <c r="BQ29" s="429"/>
      <c r="BR29" s="429"/>
      <c r="BS29" s="429"/>
      <c r="BT29" s="429"/>
      <c r="BU29" s="430"/>
      <c r="BV29" s="428">
        <v>4130300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101.9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5258670</v>
      </c>
      <c r="BO30" s="432"/>
      <c r="BP30" s="432"/>
      <c r="BQ30" s="432"/>
      <c r="BR30" s="432"/>
      <c r="BS30" s="432"/>
      <c r="BT30" s="432"/>
      <c r="BU30" s="433"/>
      <c r="BV30" s="431">
        <v>3473651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196</v>
      </c>
      <c r="V33" s="391"/>
      <c r="W33" s="390" t="s">
        <v>195</v>
      </c>
      <c r="X33" s="390"/>
      <c r="Y33" s="390"/>
      <c r="Z33" s="390"/>
      <c r="AA33" s="390"/>
      <c r="AB33" s="390"/>
      <c r="AC33" s="390"/>
      <c r="AD33" s="390"/>
      <c r="AE33" s="390"/>
      <c r="AF33" s="390"/>
      <c r="AG33" s="390"/>
      <c r="AH33" s="390"/>
      <c r="AI33" s="390"/>
      <c r="AJ33" s="390"/>
      <c r="AK33" s="390"/>
      <c r="AL33" s="216"/>
      <c r="AM33" s="391" t="s">
        <v>194</v>
      </c>
      <c r="AN33" s="391"/>
      <c r="AO33" s="390" t="s">
        <v>195</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194</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7</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11</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13</v>
      </c>
      <c r="BX34" s="387"/>
      <c r="BY34" s="386" t="str">
        <f>IF('各会計、関係団体の財政状況及び健全化判断比率'!B68="","",'各会計、関係団体の財政状況及び健全化判断比率'!B68)</f>
        <v>東大阪都市清掃施設組合（一般会計）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22</v>
      </c>
      <c r="CP34" s="387"/>
      <c r="CQ34" s="386" t="str">
        <f>IF('各会計、関係団体の財政状況及び健全化判断比率'!BS7="","",'各会計、関係団体の財政状況及び健全化判断比率'!BS7)</f>
        <v>（公財）東大阪市公園環境協会</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奨学事業特別会計</v>
      </c>
      <c r="F35" s="386"/>
      <c r="G35" s="386"/>
      <c r="H35" s="386"/>
      <c r="I35" s="386"/>
      <c r="J35" s="386"/>
      <c r="K35" s="386"/>
      <c r="L35" s="386"/>
      <c r="M35" s="386"/>
      <c r="N35" s="386"/>
      <c r="O35" s="386"/>
      <c r="P35" s="386"/>
      <c r="Q35" s="386"/>
      <c r="R35" s="386"/>
      <c r="S35" s="386"/>
      <c r="T35" s="214"/>
      <c r="U35" s="387">
        <f>IF(W35="","",U34+1)</f>
        <v>8</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12</v>
      </c>
      <c r="AN35" s="387"/>
      <c r="AO35" s="386" t="str">
        <f>IF('各会計、関係団体の財政状況及び健全化判断比率'!B33="","",'各会計、関係団体の財政状況及び健全化判断比率'!B33)</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14</v>
      </c>
      <c r="BX35" s="387"/>
      <c r="BY35" s="386" t="str">
        <f>IF('各会計、関係団体の財政状況及び健全化判断比率'!B69="","",'各会計、関係団体の財政状況及び健全化判断比率'!B69)</f>
        <v>恩智川水防事務組合（一般会計）</v>
      </c>
      <c r="BZ35" s="386"/>
      <c r="CA35" s="386"/>
      <c r="CB35" s="386"/>
      <c r="CC35" s="386"/>
      <c r="CD35" s="386"/>
      <c r="CE35" s="386"/>
      <c r="CF35" s="386"/>
      <c r="CG35" s="386"/>
      <c r="CH35" s="386"/>
      <c r="CI35" s="386"/>
      <c r="CJ35" s="386"/>
      <c r="CK35" s="386"/>
      <c r="CL35" s="386"/>
      <c r="CM35" s="386"/>
      <c r="CN35" s="214"/>
      <c r="CO35" s="387">
        <f t="shared" ref="CO35:CO43" si="3">IF(CQ35="","",CO34+1)</f>
        <v>23</v>
      </c>
      <c r="CP35" s="387"/>
      <c r="CQ35" s="386" t="str">
        <f>IF('各会計、関係団体の財政状況及び健全化判断比率'!BS8="","",'各会計、関係団体の財政状況及び健全化判断比率'!BS8)</f>
        <v>（公財）東大阪市学校給食会</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公共用地先行取得事業特別会計</v>
      </c>
      <c r="F36" s="386"/>
      <c r="G36" s="386"/>
      <c r="H36" s="386"/>
      <c r="I36" s="386"/>
      <c r="J36" s="386"/>
      <c r="K36" s="386"/>
      <c r="L36" s="386"/>
      <c r="M36" s="386"/>
      <c r="N36" s="386"/>
      <c r="O36" s="386"/>
      <c r="P36" s="386"/>
      <c r="Q36" s="386"/>
      <c r="R36" s="386"/>
      <c r="S36" s="386"/>
      <c r="T36" s="214"/>
      <c r="U36" s="387">
        <f t="shared" ref="U36:U43" si="4">IF(W36="","",U35+1)</f>
        <v>9</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15</v>
      </c>
      <c r="BX36" s="387"/>
      <c r="BY36" s="386" t="str">
        <f>IF('各会計、関係団体の財政状況及び健全化判断比率'!B70="","",'各会計、関係団体の財政状況及び健全化判断比率'!B70)</f>
        <v>淀川左岸水防事務組合（一般会計）</v>
      </c>
      <c r="BZ36" s="386"/>
      <c r="CA36" s="386"/>
      <c r="CB36" s="386"/>
      <c r="CC36" s="386"/>
      <c r="CD36" s="386"/>
      <c r="CE36" s="386"/>
      <c r="CF36" s="386"/>
      <c r="CG36" s="386"/>
      <c r="CH36" s="386"/>
      <c r="CI36" s="386"/>
      <c r="CJ36" s="386"/>
      <c r="CK36" s="386"/>
      <c r="CL36" s="386"/>
      <c r="CM36" s="386"/>
      <c r="CN36" s="214"/>
      <c r="CO36" s="387">
        <f t="shared" si="3"/>
        <v>24</v>
      </c>
      <c r="CP36" s="387"/>
      <c r="CQ36" s="386" t="str">
        <f>IF('各会計、関係団体の財政状況及び健全化判断比率'!BS9="","",'各会計、関係団体の財政状況及び健全化判断比率'!BS9)</f>
        <v>（公財）東大阪市文化振興協会</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f>IF(E37="","",C36+1)</f>
        <v>4</v>
      </c>
      <c r="D37" s="387"/>
      <c r="E37" s="386" t="str">
        <f>IF('各会計、関係団体の財政状況及び健全化判断比率'!B10="","",'各会計、関係団体の財政状況及び健全化判断比率'!B10)</f>
        <v>火災共済事業特別会計</v>
      </c>
      <c r="F37" s="386"/>
      <c r="G37" s="386"/>
      <c r="H37" s="386"/>
      <c r="I37" s="386"/>
      <c r="J37" s="386"/>
      <c r="K37" s="386"/>
      <c r="L37" s="386"/>
      <c r="M37" s="386"/>
      <c r="N37" s="386"/>
      <c r="O37" s="386"/>
      <c r="P37" s="386"/>
      <c r="Q37" s="386"/>
      <c r="R37" s="386"/>
      <c r="S37" s="386"/>
      <c r="T37" s="214"/>
      <c r="U37" s="387">
        <f t="shared" si="4"/>
        <v>10</v>
      </c>
      <c r="V37" s="387"/>
      <c r="W37" s="386" t="str">
        <f>IF('各会計、関係団体の財政状況及び健全化判断比率'!B31="","",'各会計、関係団体の財政状況及び健全化判断比率'!B31)</f>
        <v>交通災害共済事業特別会計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16</v>
      </c>
      <c r="BX37" s="387"/>
      <c r="BY37" s="386" t="str">
        <f>IF('各会計、関係団体の財政状況及び健全化判断比率'!B71="","",'各会計、関係団体の財政状況及び健全化判断比率'!B71)</f>
        <v>大和川右岸水防事務組合（一般会計）</v>
      </c>
      <c r="BZ37" s="386"/>
      <c r="CA37" s="386"/>
      <c r="CB37" s="386"/>
      <c r="CC37" s="386"/>
      <c r="CD37" s="386"/>
      <c r="CE37" s="386"/>
      <c r="CF37" s="386"/>
      <c r="CG37" s="386"/>
      <c r="CH37" s="386"/>
      <c r="CI37" s="386"/>
      <c r="CJ37" s="386"/>
      <c r="CK37" s="386"/>
      <c r="CL37" s="386"/>
      <c r="CM37" s="386"/>
      <c r="CN37" s="214"/>
      <c r="CO37" s="387">
        <f t="shared" si="3"/>
        <v>25</v>
      </c>
      <c r="CP37" s="387"/>
      <c r="CQ37" s="386" t="str">
        <f>IF('各会計、関係団体の財政状況及び健全化判断比率'!BS10="","",'各会計、関係団体の財政状況及び健全化判断比率'!BS10)</f>
        <v>東大阪再開発（株）</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f t="shared" ref="C38:C43" si="5">IF(E38="","",C37+1)</f>
        <v>5</v>
      </c>
      <c r="D38" s="387"/>
      <c r="E38" s="386" t="str">
        <f>IF('各会計、関係団体の財政状況及び健全化判断比率'!B11="","",'各会計、関係団体の財政状況及び健全化判断比率'!B11)</f>
        <v>母子父子寡婦福祉資金貸付事業特別会計</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17</v>
      </c>
      <c r="BX38" s="387"/>
      <c r="BY38" s="386" t="str">
        <f>IF('各会計、関係団体の財政状況及び健全化判断比率'!B72="","",'各会計、関係団体の財政状況及び健全化判断比率'!B72)</f>
        <v>大阪府後期高齢者医療広域連合（一般会計）</v>
      </c>
      <c r="BZ38" s="386"/>
      <c r="CA38" s="386"/>
      <c r="CB38" s="386"/>
      <c r="CC38" s="386"/>
      <c r="CD38" s="386"/>
      <c r="CE38" s="386"/>
      <c r="CF38" s="386"/>
      <c r="CG38" s="386"/>
      <c r="CH38" s="386"/>
      <c r="CI38" s="386"/>
      <c r="CJ38" s="386"/>
      <c r="CK38" s="386"/>
      <c r="CL38" s="386"/>
      <c r="CM38" s="386"/>
      <c r="CN38" s="214"/>
      <c r="CO38" s="387">
        <f t="shared" si="3"/>
        <v>26</v>
      </c>
      <c r="CP38" s="387"/>
      <c r="CQ38" s="386" t="str">
        <f>IF('各会計、関係団体の財政状況及び健全化判断比率'!BS11="","",'各会計、関係団体の財政状況及び健全化判断比率'!BS11)</f>
        <v>（公財）東大阪市産業創造勤労者支援機構</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f t="shared" si="5"/>
        <v>6</v>
      </c>
      <c r="D39" s="387"/>
      <c r="E39" s="386" t="str">
        <f>IF('各会計、関係団体の財政状況及び健全化判断比率'!B12="","",'各会計、関係団体の財政状況及び健全化判断比率'!B12)</f>
        <v>病院事業債管理特別会計</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18</v>
      </c>
      <c r="BX39" s="387"/>
      <c r="BY39" s="386" t="str">
        <f>IF('各会計、関係団体の財政状況及び健全化判断比率'!B73="","",'各会計、関係団体の財政状況及び健全化判断比率'!B73)</f>
        <v>大阪府後期高齢者医療広域連合（後期高齢者医療特別会計）</v>
      </c>
      <c r="BZ39" s="386"/>
      <c r="CA39" s="386"/>
      <c r="CB39" s="386"/>
      <c r="CC39" s="386"/>
      <c r="CD39" s="386"/>
      <c r="CE39" s="386"/>
      <c r="CF39" s="386"/>
      <c r="CG39" s="386"/>
      <c r="CH39" s="386"/>
      <c r="CI39" s="386"/>
      <c r="CJ39" s="386"/>
      <c r="CK39" s="386"/>
      <c r="CL39" s="386"/>
      <c r="CM39" s="386"/>
      <c r="CN39" s="214"/>
      <c r="CO39" s="387">
        <f t="shared" si="3"/>
        <v>27</v>
      </c>
      <c r="CP39" s="387"/>
      <c r="CQ39" s="386" t="str">
        <f>IF('各会計、関係団体の財政状況及び健全化判断比率'!BS12="","",'各会計、関係団体の財政状況及び健全化判断比率'!BS12)</f>
        <v>市立東大阪医療センター</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19</v>
      </c>
      <c r="BX40" s="387"/>
      <c r="BY40" s="386" t="str">
        <f>IF('各会計、関係団体の財政状況及び健全化判断比率'!B74="","",'各会計、関係団体の財政状況及び健全化判断比率'!B74)</f>
        <v>大阪広域水道企業団（水道事業会計）</v>
      </c>
      <c r="BZ40" s="386"/>
      <c r="CA40" s="386"/>
      <c r="CB40" s="386"/>
      <c r="CC40" s="386"/>
      <c r="CD40" s="386"/>
      <c r="CE40" s="386"/>
      <c r="CF40" s="386"/>
      <c r="CG40" s="386"/>
      <c r="CH40" s="386"/>
      <c r="CI40" s="386"/>
      <c r="CJ40" s="386"/>
      <c r="CK40" s="386"/>
      <c r="CL40" s="386"/>
      <c r="CM40" s="386"/>
      <c r="CN40" s="214"/>
      <c r="CO40" s="387">
        <f t="shared" si="3"/>
        <v>28</v>
      </c>
      <c r="CP40" s="387"/>
      <c r="CQ40" s="386" t="str">
        <f>IF('各会計、関係団体の財政状況及び健全化判断比率'!BS13="","",'各会計、関係団体の財政状況及び健全化判断比率'!BS13)</f>
        <v>大阪外環状線鉄道(株)</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20</v>
      </c>
      <c r="BX41" s="387"/>
      <c r="BY41" s="386" t="str">
        <f>IF('各会計、関係団体の財政状況及び健全化判断比率'!B75="","",'各会計、関係団体の財政状況及び健全化判断比率'!B75)</f>
        <v>大阪広域水道企業団（工業用水道事業会計）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21</v>
      </c>
      <c r="BX42" s="387"/>
      <c r="BY42" s="386" t="str">
        <f>IF('各会計、関係団体の財政状況及び健全化判断比率'!B76="","",'各会計、関係団体の財政状況及び健全化判断比率'!B76)</f>
        <v>大阪府都市競艇企業団（モーターボート競走事業会計）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X/RooGXVS+14dOb1nz3LLvS62f7Iusi5A+iiyM9nMQ728hTtifyOgXCGNaJ+aTwZ8oi1nL4qc9LL6CTCIqGbcw==" saltValue="/Zsfy+4QA+xc+EWkk+QXf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0" t="s">
        <v>563</v>
      </c>
      <c r="D34" s="1210"/>
      <c r="E34" s="1211"/>
      <c r="F34" s="32">
        <v>3.8</v>
      </c>
      <c r="G34" s="33">
        <v>4.72</v>
      </c>
      <c r="H34" s="33">
        <v>5.35</v>
      </c>
      <c r="I34" s="33">
        <v>6.08</v>
      </c>
      <c r="J34" s="34">
        <v>6.52</v>
      </c>
      <c r="K34" s="22"/>
      <c r="L34" s="22"/>
      <c r="M34" s="22"/>
      <c r="N34" s="22"/>
      <c r="O34" s="22"/>
      <c r="P34" s="22"/>
    </row>
    <row r="35" spans="1:16" ht="39" customHeight="1" x14ac:dyDescent="0.15">
      <c r="A35" s="22"/>
      <c r="B35" s="35"/>
      <c r="C35" s="1204" t="s">
        <v>564</v>
      </c>
      <c r="D35" s="1205"/>
      <c r="E35" s="1206"/>
      <c r="F35" s="36">
        <v>5.26</v>
      </c>
      <c r="G35" s="37">
        <v>5.42</v>
      </c>
      <c r="H35" s="37">
        <v>4.87</v>
      </c>
      <c r="I35" s="37">
        <v>4.6100000000000003</v>
      </c>
      <c r="J35" s="38">
        <v>4.8499999999999996</v>
      </c>
      <c r="K35" s="22"/>
      <c r="L35" s="22"/>
      <c r="M35" s="22"/>
      <c r="N35" s="22"/>
      <c r="O35" s="22"/>
      <c r="P35" s="22"/>
    </row>
    <row r="36" spans="1:16" ht="39" customHeight="1" x14ac:dyDescent="0.15">
      <c r="A36" s="22"/>
      <c r="B36" s="35"/>
      <c r="C36" s="1204" t="s">
        <v>565</v>
      </c>
      <c r="D36" s="1205"/>
      <c r="E36" s="1206"/>
      <c r="F36" s="36">
        <v>1.21</v>
      </c>
      <c r="G36" s="37">
        <v>1.05</v>
      </c>
      <c r="H36" s="37">
        <v>1.38</v>
      </c>
      <c r="I36" s="37">
        <v>1.81</v>
      </c>
      <c r="J36" s="38">
        <v>2.0499999999999998</v>
      </c>
      <c r="K36" s="22"/>
      <c r="L36" s="22"/>
      <c r="M36" s="22"/>
      <c r="N36" s="22"/>
      <c r="O36" s="22"/>
      <c r="P36" s="22"/>
    </row>
    <row r="37" spans="1:16" ht="39" customHeight="1" x14ac:dyDescent="0.15">
      <c r="A37" s="22"/>
      <c r="B37" s="35"/>
      <c r="C37" s="1204" t="s">
        <v>566</v>
      </c>
      <c r="D37" s="1205"/>
      <c r="E37" s="1206"/>
      <c r="F37" s="36">
        <v>0.72</v>
      </c>
      <c r="G37" s="37">
        <v>0.64</v>
      </c>
      <c r="H37" s="37">
        <v>0.49</v>
      </c>
      <c r="I37" s="37">
        <v>0.95</v>
      </c>
      <c r="J37" s="38">
        <v>0.36</v>
      </c>
      <c r="K37" s="22"/>
      <c r="L37" s="22"/>
      <c r="M37" s="22"/>
      <c r="N37" s="22"/>
      <c r="O37" s="22"/>
      <c r="P37" s="22"/>
    </row>
    <row r="38" spans="1:16" ht="39" customHeight="1" x14ac:dyDescent="0.15">
      <c r="A38" s="22"/>
      <c r="B38" s="35"/>
      <c r="C38" s="1204" t="s">
        <v>567</v>
      </c>
      <c r="D38" s="1205"/>
      <c r="E38" s="1206"/>
      <c r="F38" s="36">
        <v>0.92</v>
      </c>
      <c r="G38" s="37">
        <v>1.54</v>
      </c>
      <c r="H38" s="37">
        <v>1.71</v>
      </c>
      <c r="I38" s="37">
        <v>0.37</v>
      </c>
      <c r="J38" s="38">
        <v>0.36</v>
      </c>
      <c r="K38" s="22"/>
      <c r="L38" s="22"/>
      <c r="M38" s="22"/>
      <c r="N38" s="22"/>
      <c r="O38" s="22"/>
      <c r="P38" s="22"/>
    </row>
    <row r="39" spans="1:16" ht="39" customHeight="1" x14ac:dyDescent="0.15">
      <c r="A39" s="22"/>
      <c r="B39" s="35"/>
      <c r="C39" s="1204" t="s">
        <v>568</v>
      </c>
      <c r="D39" s="1205"/>
      <c r="E39" s="1206"/>
      <c r="F39" s="36">
        <v>0.28999999999999998</v>
      </c>
      <c r="G39" s="37">
        <v>0.35</v>
      </c>
      <c r="H39" s="37">
        <v>0.23</v>
      </c>
      <c r="I39" s="37">
        <v>0.3</v>
      </c>
      <c r="J39" s="38">
        <v>0.32</v>
      </c>
      <c r="K39" s="22"/>
      <c r="L39" s="22"/>
      <c r="M39" s="22"/>
      <c r="N39" s="22"/>
      <c r="O39" s="22"/>
      <c r="P39" s="22"/>
    </row>
    <row r="40" spans="1:16" ht="39" customHeight="1" x14ac:dyDescent="0.15">
      <c r="A40" s="22"/>
      <c r="B40" s="35"/>
      <c r="C40" s="1204" t="s">
        <v>569</v>
      </c>
      <c r="D40" s="1205"/>
      <c r="E40" s="1206"/>
      <c r="F40" s="36">
        <v>0.27</v>
      </c>
      <c r="G40" s="37">
        <v>0.28999999999999998</v>
      </c>
      <c r="H40" s="37">
        <v>0.3</v>
      </c>
      <c r="I40" s="37">
        <v>0.3</v>
      </c>
      <c r="J40" s="38">
        <v>0.3</v>
      </c>
      <c r="K40" s="22"/>
      <c r="L40" s="22"/>
      <c r="M40" s="22"/>
      <c r="N40" s="22"/>
      <c r="O40" s="22"/>
      <c r="P40" s="22"/>
    </row>
    <row r="41" spans="1:16" ht="39" customHeight="1" x14ac:dyDescent="0.15">
      <c r="A41" s="22"/>
      <c r="B41" s="35"/>
      <c r="C41" s="1204" t="s">
        <v>570</v>
      </c>
      <c r="D41" s="1205"/>
      <c r="E41" s="1206"/>
      <c r="F41" s="36">
        <v>0.06</v>
      </c>
      <c r="G41" s="37">
        <v>7.0000000000000007E-2</v>
      </c>
      <c r="H41" s="37">
        <v>0.09</v>
      </c>
      <c r="I41" s="37">
        <v>0.13</v>
      </c>
      <c r="J41" s="38">
        <v>0.19</v>
      </c>
      <c r="K41" s="22"/>
      <c r="L41" s="22"/>
      <c r="M41" s="22"/>
      <c r="N41" s="22"/>
      <c r="O41" s="22"/>
      <c r="P41" s="22"/>
    </row>
    <row r="42" spans="1:16" ht="39" customHeight="1" x14ac:dyDescent="0.15">
      <c r="A42" s="22"/>
      <c r="B42" s="39"/>
      <c r="C42" s="1204" t="s">
        <v>571</v>
      </c>
      <c r="D42" s="1205"/>
      <c r="E42" s="1206"/>
      <c r="F42" s="36" t="s">
        <v>515</v>
      </c>
      <c r="G42" s="37" t="s">
        <v>515</v>
      </c>
      <c r="H42" s="37" t="s">
        <v>515</v>
      </c>
      <c r="I42" s="37" t="s">
        <v>515</v>
      </c>
      <c r="J42" s="38" t="s">
        <v>515</v>
      </c>
      <c r="K42" s="22"/>
      <c r="L42" s="22"/>
      <c r="M42" s="22"/>
      <c r="N42" s="22"/>
      <c r="O42" s="22"/>
      <c r="P42" s="22"/>
    </row>
    <row r="43" spans="1:16" ht="39" customHeight="1" thickBot="1" x14ac:dyDescent="0.2">
      <c r="A43" s="22"/>
      <c r="B43" s="40"/>
      <c r="C43" s="1207" t="s">
        <v>572</v>
      </c>
      <c r="D43" s="1208"/>
      <c r="E43" s="1209"/>
      <c r="F43" s="41">
        <v>3.41</v>
      </c>
      <c r="G43" s="42">
        <v>0.26</v>
      </c>
      <c r="H43" s="42">
        <v>0.27</v>
      </c>
      <c r="I43" s="42">
        <v>0.28999999999999998</v>
      </c>
      <c r="J43" s="43">
        <v>0.28999999999999998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K30DyvfFbjN7N54WpZD9J94atZnP69mRHA0cSZ+rw7dtAO1Vi5B2X7ZY+SJ9sDt9tfmVoXWNcXhVdUyX4ORmw==" saltValue="+KTATsAUm6lL6el9NVu9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16571</v>
      </c>
      <c r="L45" s="60">
        <v>17993</v>
      </c>
      <c r="M45" s="60">
        <v>17793</v>
      </c>
      <c r="N45" s="60">
        <v>20049</v>
      </c>
      <c r="O45" s="61">
        <v>19201</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515</v>
      </c>
      <c r="L46" s="64" t="s">
        <v>515</v>
      </c>
      <c r="M46" s="64" t="s">
        <v>515</v>
      </c>
      <c r="N46" s="64" t="s">
        <v>515</v>
      </c>
      <c r="O46" s="65" t="s">
        <v>515</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515</v>
      </c>
      <c r="L47" s="64" t="s">
        <v>515</v>
      </c>
      <c r="M47" s="64" t="s">
        <v>515</v>
      </c>
      <c r="N47" s="64" t="s">
        <v>515</v>
      </c>
      <c r="O47" s="65" t="s">
        <v>515</v>
      </c>
      <c r="P47" s="48"/>
      <c r="Q47" s="48"/>
      <c r="R47" s="48"/>
      <c r="S47" s="48"/>
      <c r="T47" s="48"/>
      <c r="U47" s="48"/>
    </row>
    <row r="48" spans="1:21" ht="30.75" customHeight="1" x14ac:dyDescent="0.15">
      <c r="A48" s="48"/>
      <c r="B48" s="1232"/>
      <c r="C48" s="1233"/>
      <c r="D48" s="62"/>
      <c r="E48" s="1214" t="s">
        <v>15</v>
      </c>
      <c r="F48" s="1214"/>
      <c r="G48" s="1214"/>
      <c r="H48" s="1214"/>
      <c r="I48" s="1214"/>
      <c r="J48" s="1215"/>
      <c r="K48" s="63">
        <v>7675</v>
      </c>
      <c r="L48" s="64">
        <v>6925</v>
      </c>
      <c r="M48" s="64">
        <v>7016</v>
      </c>
      <c r="N48" s="64">
        <v>6873</v>
      </c>
      <c r="O48" s="65">
        <v>6731</v>
      </c>
      <c r="P48" s="48"/>
      <c r="Q48" s="48"/>
      <c r="R48" s="48"/>
      <c r="S48" s="48"/>
      <c r="T48" s="48"/>
      <c r="U48" s="48"/>
    </row>
    <row r="49" spans="1:21" ht="30.75" customHeight="1" x14ac:dyDescent="0.15">
      <c r="A49" s="48"/>
      <c r="B49" s="1232"/>
      <c r="C49" s="1233"/>
      <c r="D49" s="62"/>
      <c r="E49" s="1214" t="s">
        <v>16</v>
      </c>
      <c r="F49" s="1214"/>
      <c r="G49" s="1214"/>
      <c r="H49" s="1214"/>
      <c r="I49" s="1214"/>
      <c r="J49" s="1215"/>
      <c r="K49" s="63">
        <v>48</v>
      </c>
      <c r="L49" s="64">
        <v>56</v>
      </c>
      <c r="M49" s="64">
        <v>83</v>
      </c>
      <c r="N49" s="64">
        <v>193</v>
      </c>
      <c r="O49" s="65">
        <v>368</v>
      </c>
      <c r="P49" s="48"/>
      <c r="Q49" s="48"/>
      <c r="R49" s="48"/>
      <c r="S49" s="48"/>
      <c r="T49" s="48"/>
      <c r="U49" s="48"/>
    </row>
    <row r="50" spans="1:21" ht="30.75" customHeight="1" x14ac:dyDescent="0.15">
      <c r="A50" s="48"/>
      <c r="B50" s="1232"/>
      <c r="C50" s="1233"/>
      <c r="D50" s="62"/>
      <c r="E50" s="1214" t="s">
        <v>17</v>
      </c>
      <c r="F50" s="1214"/>
      <c r="G50" s="1214"/>
      <c r="H50" s="1214"/>
      <c r="I50" s="1214"/>
      <c r="J50" s="1215"/>
      <c r="K50" s="63">
        <v>434</v>
      </c>
      <c r="L50" s="64">
        <v>398</v>
      </c>
      <c r="M50" s="64">
        <v>400</v>
      </c>
      <c r="N50" s="64">
        <v>207</v>
      </c>
      <c r="O50" s="65">
        <v>438</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t="s">
        <v>515</v>
      </c>
      <c r="M51" s="64" t="s">
        <v>515</v>
      </c>
      <c r="N51" s="64" t="s">
        <v>515</v>
      </c>
      <c r="O51" s="65" t="s">
        <v>515</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20369</v>
      </c>
      <c r="L52" s="64">
        <v>20985</v>
      </c>
      <c r="M52" s="64">
        <v>21356</v>
      </c>
      <c r="N52" s="64">
        <v>21402</v>
      </c>
      <c r="O52" s="65">
        <v>22059</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4359</v>
      </c>
      <c r="L53" s="69">
        <v>4387</v>
      </c>
      <c r="M53" s="69">
        <v>3936</v>
      </c>
      <c r="N53" s="69">
        <v>5920</v>
      </c>
      <c r="O53" s="70">
        <v>4679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602</v>
      </c>
      <c r="L57" s="84" t="s">
        <v>602</v>
      </c>
      <c r="M57" s="84" t="s">
        <v>602</v>
      </c>
      <c r="N57" s="84" t="s">
        <v>602</v>
      </c>
      <c r="O57" s="85" t="s">
        <v>602</v>
      </c>
    </row>
    <row r="58" spans="1:21" ht="31.5" customHeight="1" thickBot="1" x14ac:dyDescent="0.2">
      <c r="B58" s="1222"/>
      <c r="C58" s="1223"/>
      <c r="D58" s="1227" t="s">
        <v>27</v>
      </c>
      <c r="E58" s="1228"/>
      <c r="F58" s="1228"/>
      <c r="G58" s="1228"/>
      <c r="H58" s="1228"/>
      <c r="I58" s="1228"/>
      <c r="J58" s="1229"/>
      <c r="K58" s="86" t="s">
        <v>602</v>
      </c>
      <c r="L58" s="87" t="s">
        <v>602</v>
      </c>
      <c r="M58" s="87" t="s">
        <v>602</v>
      </c>
      <c r="N58" s="87" t="s">
        <v>602</v>
      </c>
      <c r="O58" s="88" t="s">
        <v>602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fACy06cdX8jGzl+P4WIrBdT3DkixFByVroiJ4vznHdwL3aH76N6uieJmK++q0ig3JVji9CPBwCMUOhNU0orWA==" saltValue="aDha/3dcNZFH2Fp1oZYN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0" t="s">
        <v>30</v>
      </c>
      <c r="C41" s="1251"/>
      <c r="D41" s="102"/>
      <c r="E41" s="1252" t="s">
        <v>31</v>
      </c>
      <c r="F41" s="1252"/>
      <c r="G41" s="1252"/>
      <c r="H41" s="1253"/>
      <c r="I41" s="103">
        <v>187119</v>
      </c>
      <c r="J41" s="104">
        <v>201700</v>
      </c>
      <c r="K41" s="104">
        <v>201474</v>
      </c>
      <c r="L41" s="104">
        <v>204848</v>
      </c>
      <c r="M41" s="105">
        <v>203317</v>
      </c>
    </row>
    <row r="42" spans="2:13" ht="27.75" customHeight="1" x14ac:dyDescent="0.15">
      <c r="B42" s="1240"/>
      <c r="C42" s="1241"/>
      <c r="D42" s="106"/>
      <c r="E42" s="1244" t="s">
        <v>32</v>
      </c>
      <c r="F42" s="1244"/>
      <c r="G42" s="1244"/>
      <c r="H42" s="1245"/>
      <c r="I42" s="107">
        <v>2403</v>
      </c>
      <c r="J42" s="108">
        <v>2193</v>
      </c>
      <c r="K42" s="108">
        <v>1712</v>
      </c>
      <c r="L42" s="108">
        <v>1515</v>
      </c>
      <c r="M42" s="109">
        <v>5945</v>
      </c>
    </row>
    <row r="43" spans="2:13" ht="27.75" customHeight="1" x14ac:dyDescent="0.15">
      <c r="B43" s="1240"/>
      <c r="C43" s="1241"/>
      <c r="D43" s="106"/>
      <c r="E43" s="1244" t="s">
        <v>33</v>
      </c>
      <c r="F43" s="1244"/>
      <c r="G43" s="1244"/>
      <c r="H43" s="1245"/>
      <c r="I43" s="107">
        <v>109318</v>
      </c>
      <c r="J43" s="108">
        <v>101394</v>
      </c>
      <c r="K43" s="108">
        <v>101380</v>
      </c>
      <c r="L43" s="108">
        <v>99758</v>
      </c>
      <c r="M43" s="109">
        <v>94706</v>
      </c>
    </row>
    <row r="44" spans="2:13" ht="27.75" customHeight="1" x14ac:dyDescent="0.15">
      <c r="B44" s="1240"/>
      <c r="C44" s="1241"/>
      <c r="D44" s="106"/>
      <c r="E44" s="1244" t="s">
        <v>34</v>
      </c>
      <c r="F44" s="1244"/>
      <c r="G44" s="1244"/>
      <c r="H44" s="1245"/>
      <c r="I44" s="107">
        <v>3717</v>
      </c>
      <c r="J44" s="108">
        <v>7346</v>
      </c>
      <c r="K44" s="108">
        <v>7361</v>
      </c>
      <c r="L44" s="108">
        <v>7315</v>
      </c>
      <c r="M44" s="109">
        <v>7034</v>
      </c>
    </row>
    <row r="45" spans="2:13" ht="27.75" customHeight="1" x14ac:dyDescent="0.15">
      <c r="B45" s="1240"/>
      <c r="C45" s="1241"/>
      <c r="D45" s="106"/>
      <c r="E45" s="1244" t="s">
        <v>35</v>
      </c>
      <c r="F45" s="1244"/>
      <c r="G45" s="1244"/>
      <c r="H45" s="1245"/>
      <c r="I45" s="107">
        <v>16588</v>
      </c>
      <c r="J45" s="108">
        <v>16506</v>
      </c>
      <c r="K45" s="108">
        <v>16149</v>
      </c>
      <c r="L45" s="108">
        <v>15436</v>
      </c>
      <c r="M45" s="109">
        <v>15224</v>
      </c>
    </row>
    <row r="46" spans="2:13" ht="27.75" customHeight="1" x14ac:dyDescent="0.15">
      <c r="B46" s="1240"/>
      <c r="C46" s="1241"/>
      <c r="D46" s="110"/>
      <c r="E46" s="1244" t="s">
        <v>36</v>
      </c>
      <c r="F46" s="1244"/>
      <c r="G46" s="1244"/>
      <c r="H46" s="1245"/>
      <c r="I46" s="107">
        <v>1329</v>
      </c>
      <c r="J46" s="108">
        <v>468</v>
      </c>
      <c r="K46" s="108">
        <v>1282</v>
      </c>
      <c r="L46" s="108">
        <v>1170</v>
      </c>
      <c r="M46" s="109">
        <v>1314</v>
      </c>
    </row>
    <row r="47" spans="2:13" ht="27.75" customHeight="1" x14ac:dyDescent="0.15">
      <c r="B47" s="1240"/>
      <c r="C47" s="1241"/>
      <c r="D47" s="111"/>
      <c r="E47" s="1254" t="s">
        <v>37</v>
      </c>
      <c r="F47" s="1255"/>
      <c r="G47" s="1255"/>
      <c r="H47" s="1256"/>
      <c r="I47" s="107" t="s">
        <v>515</v>
      </c>
      <c r="J47" s="108" t="s">
        <v>515</v>
      </c>
      <c r="K47" s="108" t="s">
        <v>515</v>
      </c>
      <c r="L47" s="108" t="s">
        <v>515</v>
      </c>
      <c r="M47" s="109" t="s">
        <v>515</v>
      </c>
    </row>
    <row r="48" spans="2:13" ht="27.75" customHeight="1" x14ac:dyDescent="0.15">
      <c r="B48" s="1240"/>
      <c r="C48" s="1241"/>
      <c r="D48" s="106"/>
      <c r="E48" s="1244" t="s">
        <v>38</v>
      </c>
      <c r="F48" s="1244"/>
      <c r="G48" s="1244"/>
      <c r="H48" s="1245"/>
      <c r="I48" s="107" t="s">
        <v>515</v>
      </c>
      <c r="J48" s="108" t="s">
        <v>515</v>
      </c>
      <c r="K48" s="108" t="s">
        <v>515</v>
      </c>
      <c r="L48" s="108" t="s">
        <v>515</v>
      </c>
      <c r="M48" s="109" t="s">
        <v>515</v>
      </c>
    </row>
    <row r="49" spans="2:13" ht="27.75" customHeight="1" x14ac:dyDescent="0.15">
      <c r="B49" s="1242"/>
      <c r="C49" s="1243"/>
      <c r="D49" s="106"/>
      <c r="E49" s="1244" t="s">
        <v>39</v>
      </c>
      <c r="F49" s="1244"/>
      <c r="G49" s="1244"/>
      <c r="H49" s="1245"/>
      <c r="I49" s="107" t="s">
        <v>515</v>
      </c>
      <c r="J49" s="108" t="s">
        <v>515</v>
      </c>
      <c r="K49" s="108" t="s">
        <v>515</v>
      </c>
      <c r="L49" s="108" t="s">
        <v>515</v>
      </c>
      <c r="M49" s="109" t="s">
        <v>515</v>
      </c>
    </row>
    <row r="50" spans="2:13" ht="27.75" customHeight="1" x14ac:dyDescent="0.15">
      <c r="B50" s="1238" t="s">
        <v>40</v>
      </c>
      <c r="C50" s="1239"/>
      <c r="D50" s="112"/>
      <c r="E50" s="1244" t="s">
        <v>41</v>
      </c>
      <c r="F50" s="1244"/>
      <c r="G50" s="1244"/>
      <c r="H50" s="1245"/>
      <c r="I50" s="107">
        <v>26397</v>
      </c>
      <c r="J50" s="108">
        <v>25170</v>
      </c>
      <c r="K50" s="108">
        <v>26996</v>
      </c>
      <c r="L50" s="108">
        <v>29156</v>
      </c>
      <c r="M50" s="109">
        <v>32360</v>
      </c>
    </row>
    <row r="51" spans="2:13" ht="27.75" customHeight="1" x14ac:dyDescent="0.15">
      <c r="B51" s="1240"/>
      <c r="C51" s="1241"/>
      <c r="D51" s="106"/>
      <c r="E51" s="1244" t="s">
        <v>42</v>
      </c>
      <c r="F51" s="1244"/>
      <c r="G51" s="1244"/>
      <c r="H51" s="1245"/>
      <c r="I51" s="107">
        <v>92005</v>
      </c>
      <c r="J51" s="108">
        <v>94267</v>
      </c>
      <c r="K51" s="108">
        <v>92394</v>
      </c>
      <c r="L51" s="108">
        <v>90988</v>
      </c>
      <c r="M51" s="109">
        <v>89478</v>
      </c>
    </row>
    <row r="52" spans="2:13" ht="27.75" customHeight="1" x14ac:dyDescent="0.15">
      <c r="B52" s="1242"/>
      <c r="C52" s="1243"/>
      <c r="D52" s="106"/>
      <c r="E52" s="1244" t="s">
        <v>43</v>
      </c>
      <c r="F52" s="1244"/>
      <c r="G52" s="1244"/>
      <c r="H52" s="1245"/>
      <c r="I52" s="107">
        <v>199720</v>
      </c>
      <c r="J52" s="108">
        <v>202243</v>
      </c>
      <c r="K52" s="108">
        <v>201787</v>
      </c>
      <c r="L52" s="108">
        <v>203324</v>
      </c>
      <c r="M52" s="109">
        <v>200501</v>
      </c>
    </row>
    <row r="53" spans="2:13" ht="27.75" customHeight="1" thickBot="1" x14ac:dyDescent="0.2">
      <c r="B53" s="1246" t="s">
        <v>44</v>
      </c>
      <c r="C53" s="1247"/>
      <c r="D53" s="113"/>
      <c r="E53" s="1248" t="s">
        <v>45</v>
      </c>
      <c r="F53" s="1248"/>
      <c r="G53" s="1248"/>
      <c r="H53" s="1249"/>
      <c r="I53" s="114">
        <v>2352</v>
      </c>
      <c r="J53" s="115">
        <v>7928</v>
      </c>
      <c r="K53" s="115">
        <v>8180</v>
      </c>
      <c r="L53" s="115">
        <v>6574</v>
      </c>
      <c r="M53" s="116">
        <v>5200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XJuDdemucx1eSLEThdsgs7YlcpFheyeInBS2LWNPCT5Vx2xxfCccJYCam6401eznHSgKT78s08LFV/k7et6vw==" saltValue="vx/r0YAAwzJ/gzadZ03t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5" t="s">
        <v>48</v>
      </c>
      <c r="D55" s="1265"/>
      <c r="E55" s="1266"/>
      <c r="F55" s="128">
        <v>15201</v>
      </c>
      <c r="G55" s="128">
        <v>16440</v>
      </c>
      <c r="H55" s="129">
        <v>17105</v>
      </c>
    </row>
    <row r="56" spans="2:8" ht="52.5" customHeight="1" x14ac:dyDescent="0.15">
      <c r="B56" s="130"/>
      <c r="C56" s="1267" t="s">
        <v>49</v>
      </c>
      <c r="D56" s="1267"/>
      <c r="E56" s="1268"/>
      <c r="F56" s="131">
        <v>4017</v>
      </c>
      <c r="G56" s="131">
        <v>4130</v>
      </c>
      <c r="H56" s="132">
        <v>4371</v>
      </c>
    </row>
    <row r="57" spans="2:8" ht="53.25" customHeight="1" x14ac:dyDescent="0.15">
      <c r="B57" s="130"/>
      <c r="C57" s="1269" t="s">
        <v>50</v>
      </c>
      <c r="D57" s="1269"/>
      <c r="E57" s="1270"/>
      <c r="F57" s="133">
        <v>3609</v>
      </c>
      <c r="G57" s="133">
        <v>3474</v>
      </c>
      <c r="H57" s="134">
        <v>5259</v>
      </c>
    </row>
    <row r="58" spans="2:8" ht="45.75" customHeight="1" x14ac:dyDescent="0.15">
      <c r="B58" s="135"/>
      <c r="C58" s="1257" t="s">
        <v>579</v>
      </c>
      <c r="D58" s="1258"/>
      <c r="E58" s="1259"/>
      <c r="F58" s="136">
        <v>324</v>
      </c>
      <c r="G58" s="136">
        <v>655</v>
      </c>
      <c r="H58" s="137">
        <v>2527</v>
      </c>
    </row>
    <row r="59" spans="2:8" ht="45.75" customHeight="1" x14ac:dyDescent="0.15">
      <c r="B59" s="135"/>
      <c r="C59" s="1257" t="s">
        <v>580</v>
      </c>
      <c r="D59" s="1258"/>
      <c r="E59" s="1259"/>
      <c r="F59" s="136">
        <v>2035</v>
      </c>
      <c r="G59" s="136">
        <v>1647</v>
      </c>
      <c r="H59" s="137">
        <v>1610</v>
      </c>
    </row>
    <row r="60" spans="2:8" ht="45.75" customHeight="1" x14ac:dyDescent="0.15">
      <c r="B60" s="135"/>
      <c r="C60" s="1257" t="s">
        <v>581</v>
      </c>
      <c r="D60" s="1258"/>
      <c r="E60" s="1259"/>
      <c r="F60" s="136">
        <v>286</v>
      </c>
      <c r="G60" s="136">
        <v>287</v>
      </c>
      <c r="H60" s="137">
        <v>284</v>
      </c>
    </row>
    <row r="61" spans="2:8" ht="45.75" customHeight="1" x14ac:dyDescent="0.15">
      <c r="B61" s="135"/>
      <c r="C61" s="1257" t="s">
        <v>582</v>
      </c>
      <c r="D61" s="1258"/>
      <c r="E61" s="1259"/>
      <c r="F61" s="136">
        <v>202</v>
      </c>
      <c r="G61" s="136">
        <v>213</v>
      </c>
      <c r="H61" s="137">
        <v>221</v>
      </c>
    </row>
    <row r="62" spans="2:8" ht="45.75" customHeight="1" thickBot="1" x14ac:dyDescent="0.2">
      <c r="B62" s="138"/>
      <c r="C62" s="1260" t="s">
        <v>583</v>
      </c>
      <c r="D62" s="1261"/>
      <c r="E62" s="1262"/>
      <c r="F62" s="139">
        <v>126</v>
      </c>
      <c r="G62" s="139">
        <v>147</v>
      </c>
      <c r="H62" s="140">
        <v>169</v>
      </c>
    </row>
    <row r="63" spans="2:8" ht="52.5" customHeight="1" thickBot="1" x14ac:dyDescent="0.2">
      <c r="B63" s="141"/>
      <c r="C63" s="1263" t="s">
        <v>51</v>
      </c>
      <c r="D63" s="1263"/>
      <c r="E63" s="1264"/>
      <c r="F63" s="142">
        <v>22827</v>
      </c>
      <c r="G63" s="142">
        <v>24044</v>
      </c>
      <c r="H63" s="143">
        <v>26735</v>
      </c>
    </row>
    <row r="64" spans="2:8" ht="15" customHeight="1" x14ac:dyDescent="0.15"/>
  </sheetData>
  <sheetProtection algorithmName="SHA-512" hashValue="Ay9B6uYGLxjU70w3urFz5PJ/8ZZDG9NrBIsq2UebbLrlJq80jc6feUuhevw/ZfDOTP+TbOjVymN9MqKbeCFKSg==" saltValue="S/VvLfUye5GcohQQTYWD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604</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605</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607</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556</v>
      </c>
      <c r="BQ50" s="1305"/>
      <c r="BR50" s="1305"/>
      <c r="BS50" s="1305"/>
      <c r="BT50" s="1305"/>
      <c r="BU50" s="1305"/>
      <c r="BV50" s="1305"/>
      <c r="BW50" s="1305"/>
      <c r="BX50" s="1305" t="s">
        <v>557</v>
      </c>
      <c r="BY50" s="1305"/>
      <c r="BZ50" s="1305"/>
      <c r="CA50" s="1305"/>
      <c r="CB50" s="1305"/>
      <c r="CC50" s="1305"/>
      <c r="CD50" s="1305"/>
      <c r="CE50" s="1305"/>
      <c r="CF50" s="1305" t="s">
        <v>558</v>
      </c>
      <c r="CG50" s="1305"/>
      <c r="CH50" s="1305"/>
      <c r="CI50" s="1305"/>
      <c r="CJ50" s="1305"/>
      <c r="CK50" s="1305"/>
      <c r="CL50" s="1305"/>
      <c r="CM50" s="1305"/>
      <c r="CN50" s="1305" t="s">
        <v>559</v>
      </c>
      <c r="CO50" s="1305"/>
      <c r="CP50" s="1305"/>
      <c r="CQ50" s="1305"/>
      <c r="CR50" s="1305"/>
      <c r="CS50" s="1305"/>
      <c r="CT50" s="1305"/>
      <c r="CU50" s="1305"/>
      <c r="CV50" s="1305" t="s">
        <v>560</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608</v>
      </c>
      <c r="AO51" s="1309"/>
      <c r="AP51" s="1309"/>
      <c r="AQ51" s="1309"/>
      <c r="AR51" s="1309"/>
      <c r="AS51" s="1309"/>
      <c r="AT51" s="1309"/>
      <c r="AU51" s="1309"/>
      <c r="AV51" s="1309"/>
      <c r="AW51" s="1309"/>
      <c r="AX51" s="1309"/>
      <c r="AY51" s="1309"/>
      <c r="AZ51" s="1309"/>
      <c r="BA51" s="1309"/>
      <c r="BB51" s="1309" t="s">
        <v>609</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8.5</v>
      </c>
      <c r="BY51" s="1311"/>
      <c r="BZ51" s="1311"/>
      <c r="CA51" s="1311"/>
      <c r="CB51" s="1311"/>
      <c r="CC51" s="1311"/>
      <c r="CD51" s="1311"/>
      <c r="CE51" s="1311"/>
      <c r="CF51" s="1311">
        <v>8.6999999999999993</v>
      </c>
      <c r="CG51" s="1311"/>
      <c r="CH51" s="1311"/>
      <c r="CI51" s="1311"/>
      <c r="CJ51" s="1311"/>
      <c r="CK51" s="1311"/>
      <c r="CL51" s="1311"/>
      <c r="CM51" s="1311"/>
      <c r="CN51" s="1311">
        <v>6.9</v>
      </c>
      <c r="CO51" s="1311"/>
      <c r="CP51" s="1311"/>
      <c r="CQ51" s="1311"/>
      <c r="CR51" s="1311"/>
      <c r="CS51" s="1311"/>
      <c r="CT51" s="1311"/>
      <c r="CU51" s="1311"/>
      <c r="CV51" s="1311">
        <v>5.4</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610</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58</v>
      </c>
      <c r="BY53" s="1311"/>
      <c r="BZ53" s="1311"/>
      <c r="CA53" s="1311"/>
      <c r="CB53" s="1311"/>
      <c r="CC53" s="1311"/>
      <c r="CD53" s="1311"/>
      <c r="CE53" s="1311"/>
      <c r="CF53" s="1311">
        <v>59.4</v>
      </c>
      <c r="CG53" s="1311"/>
      <c r="CH53" s="1311"/>
      <c r="CI53" s="1311"/>
      <c r="CJ53" s="1311"/>
      <c r="CK53" s="1311"/>
      <c r="CL53" s="1311"/>
      <c r="CM53" s="1311"/>
      <c r="CN53" s="1311">
        <v>58.5</v>
      </c>
      <c r="CO53" s="1311"/>
      <c r="CP53" s="1311"/>
      <c r="CQ53" s="1311"/>
      <c r="CR53" s="1311"/>
      <c r="CS53" s="1311"/>
      <c r="CT53" s="1311"/>
      <c r="CU53" s="1311"/>
      <c r="CV53" s="1311">
        <v>53.5</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611</v>
      </c>
      <c r="AO55" s="1305"/>
      <c r="AP55" s="1305"/>
      <c r="AQ55" s="1305"/>
      <c r="AR55" s="1305"/>
      <c r="AS55" s="1305"/>
      <c r="AT55" s="1305"/>
      <c r="AU55" s="1305"/>
      <c r="AV55" s="1305"/>
      <c r="AW55" s="1305"/>
      <c r="AX55" s="1305"/>
      <c r="AY55" s="1305"/>
      <c r="AZ55" s="1305"/>
      <c r="BA55" s="1305"/>
      <c r="BB55" s="1309" t="s">
        <v>609</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38.9</v>
      </c>
      <c r="BY55" s="1311"/>
      <c r="BZ55" s="1311"/>
      <c r="CA55" s="1311"/>
      <c r="CB55" s="1311"/>
      <c r="CC55" s="1311"/>
      <c r="CD55" s="1311"/>
      <c r="CE55" s="1311"/>
      <c r="CF55" s="1311">
        <v>37.6</v>
      </c>
      <c r="CG55" s="1311"/>
      <c r="CH55" s="1311"/>
      <c r="CI55" s="1311"/>
      <c r="CJ55" s="1311"/>
      <c r="CK55" s="1311"/>
      <c r="CL55" s="1311"/>
      <c r="CM55" s="1311"/>
      <c r="CN55" s="1311">
        <v>34</v>
      </c>
      <c r="CO55" s="1311"/>
      <c r="CP55" s="1311"/>
      <c r="CQ55" s="1311"/>
      <c r="CR55" s="1311"/>
      <c r="CS55" s="1311"/>
      <c r="CT55" s="1311"/>
      <c r="CU55" s="1311"/>
      <c r="CV55" s="1311">
        <v>33.9</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610</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59.3</v>
      </c>
      <c r="BY57" s="1311"/>
      <c r="BZ57" s="1311"/>
      <c r="CA57" s="1311"/>
      <c r="CB57" s="1311"/>
      <c r="CC57" s="1311"/>
      <c r="CD57" s="1311"/>
      <c r="CE57" s="1311"/>
      <c r="CF57" s="1311">
        <v>60</v>
      </c>
      <c r="CG57" s="1311"/>
      <c r="CH57" s="1311"/>
      <c r="CI57" s="1311"/>
      <c r="CJ57" s="1311"/>
      <c r="CK57" s="1311"/>
      <c r="CL57" s="1311"/>
      <c r="CM57" s="1311"/>
      <c r="CN57" s="1311">
        <v>61.1</v>
      </c>
      <c r="CO57" s="1311"/>
      <c r="CP57" s="1311"/>
      <c r="CQ57" s="1311"/>
      <c r="CR57" s="1311"/>
      <c r="CS57" s="1311"/>
      <c r="CT57" s="1311"/>
      <c r="CU57" s="1311"/>
      <c r="CV57" s="1311">
        <v>61.7</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612</v>
      </c>
    </row>
    <row r="64" spans="1:109" x14ac:dyDescent="0.15">
      <c r="B64" s="1280"/>
      <c r="G64" s="1287"/>
      <c r="I64" s="1321"/>
      <c r="J64" s="1321"/>
      <c r="K64" s="1321"/>
      <c r="L64" s="1321"/>
      <c r="M64" s="1321"/>
      <c r="N64" s="1322"/>
      <c r="AM64" s="1287"/>
      <c r="AN64" s="1287" t="s">
        <v>605</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607</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556</v>
      </c>
      <c r="BQ72" s="1305"/>
      <c r="BR72" s="1305"/>
      <c r="BS72" s="1305"/>
      <c r="BT72" s="1305"/>
      <c r="BU72" s="1305"/>
      <c r="BV72" s="1305"/>
      <c r="BW72" s="1305"/>
      <c r="BX72" s="1305" t="s">
        <v>557</v>
      </c>
      <c r="BY72" s="1305"/>
      <c r="BZ72" s="1305"/>
      <c r="CA72" s="1305"/>
      <c r="CB72" s="1305"/>
      <c r="CC72" s="1305"/>
      <c r="CD72" s="1305"/>
      <c r="CE72" s="1305"/>
      <c r="CF72" s="1305" t="s">
        <v>558</v>
      </c>
      <c r="CG72" s="1305"/>
      <c r="CH72" s="1305"/>
      <c r="CI72" s="1305"/>
      <c r="CJ72" s="1305"/>
      <c r="CK72" s="1305"/>
      <c r="CL72" s="1305"/>
      <c r="CM72" s="1305"/>
      <c r="CN72" s="1305" t="s">
        <v>559</v>
      </c>
      <c r="CO72" s="1305"/>
      <c r="CP72" s="1305"/>
      <c r="CQ72" s="1305"/>
      <c r="CR72" s="1305"/>
      <c r="CS72" s="1305"/>
      <c r="CT72" s="1305"/>
      <c r="CU72" s="1305"/>
      <c r="CV72" s="1305" t="s">
        <v>560</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608</v>
      </c>
      <c r="AO73" s="1309"/>
      <c r="AP73" s="1309"/>
      <c r="AQ73" s="1309"/>
      <c r="AR73" s="1309"/>
      <c r="AS73" s="1309"/>
      <c r="AT73" s="1309"/>
      <c r="AU73" s="1309"/>
      <c r="AV73" s="1309"/>
      <c r="AW73" s="1309"/>
      <c r="AX73" s="1309"/>
      <c r="AY73" s="1309"/>
      <c r="AZ73" s="1309"/>
      <c r="BA73" s="1309"/>
      <c r="BB73" s="1309" t="s">
        <v>609</v>
      </c>
      <c r="BC73" s="1309"/>
      <c r="BD73" s="1309"/>
      <c r="BE73" s="1309"/>
      <c r="BF73" s="1309"/>
      <c r="BG73" s="1309"/>
      <c r="BH73" s="1309"/>
      <c r="BI73" s="1309"/>
      <c r="BJ73" s="1309"/>
      <c r="BK73" s="1309"/>
      <c r="BL73" s="1309"/>
      <c r="BM73" s="1309"/>
      <c r="BN73" s="1309"/>
      <c r="BO73" s="1309"/>
      <c r="BP73" s="1311">
        <v>2.5</v>
      </c>
      <c r="BQ73" s="1311"/>
      <c r="BR73" s="1311"/>
      <c r="BS73" s="1311"/>
      <c r="BT73" s="1311"/>
      <c r="BU73" s="1311"/>
      <c r="BV73" s="1311"/>
      <c r="BW73" s="1311"/>
      <c r="BX73" s="1311">
        <v>8.5</v>
      </c>
      <c r="BY73" s="1311"/>
      <c r="BZ73" s="1311"/>
      <c r="CA73" s="1311"/>
      <c r="CB73" s="1311"/>
      <c r="CC73" s="1311"/>
      <c r="CD73" s="1311"/>
      <c r="CE73" s="1311"/>
      <c r="CF73" s="1311">
        <v>8.6999999999999993</v>
      </c>
      <c r="CG73" s="1311"/>
      <c r="CH73" s="1311"/>
      <c r="CI73" s="1311"/>
      <c r="CJ73" s="1311"/>
      <c r="CK73" s="1311"/>
      <c r="CL73" s="1311"/>
      <c r="CM73" s="1311"/>
      <c r="CN73" s="1311">
        <v>6.9</v>
      </c>
      <c r="CO73" s="1311"/>
      <c r="CP73" s="1311"/>
      <c r="CQ73" s="1311"/>
      <c r="CR73" s="1311"/>
      <c r="CS73" s="1311"/>
      <c r="CT73" s="1311"/>
      <c r="CU73" s="1311"/>
      <c r="CV73" s="1311">
        <v>5.4</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614</v>
      </c>
      <c r="BC75" s="1309"/>
      <c r="BD75" s="1309"/>
      <c r="BE75" s="1309"/>
      <c r="BF75" s="1309"/>
      <c r="BG75" s="1309"/>
      <c r="BH75" s="1309"/>
      <c r="BI75" s="1309"/>
      <c r="BJ75" s="1309"/>
      <c r="BK75" s="1309"/>
      <c r="BL75" s="1309"/>
      <c r="BM75" s="1309"/>
      <c r="BN75" s="1309"/>
      <c r="BO75" s="1309"/>
      <c r="BP75" s="1311">
        <v>4.9000000000000004</v>
      </c>
      <c r="BQ75" s="1311"/>
      <c r="BR75" s="1311"/>
      <c r="BS75" s="1311"/>
      <c r="BT75" s="1311"/>
      <c r="BU75" s="1311"/>
      <c r="BV75" s="1311"/>
      <c r="BW75" s="1311"/>
      <c r="BX75" s="1311">
        <v>4.7</v>
      </c>
      <c r="BY75" s="1311"/>
      <c r="BZ75" s="1311"/>
      <c r="CA75" s="1311"/>
      <c r="CB75" s="1311"/>
      <c r="CC75" s="1311"/>
      <c r="CD75" s="1311"/>
      <c r="CE75" s="1311"/>
      <c r="CF75" s="1311">
        <v>4.4000000000000004</v>
      </c>
      <c r="CG75" s="1311"/>
      <c r="CH75" s="1311"/>
      <c r="CI75" s="1311"/>
      <c r="CJ75" s="1311"/>
      <c r="CK75" s="1311"/>
      <c r="CL75" s="1311"/>
      <c r="CM75" s="1311"/>
      <c r="CN75" s="1311">
        <v>5</v>
      </c>
      <c r="CO75" s="1311"/>
      <c r="CP75" s="1311"/>
      <c r="CQ75" s="1311"/>
      <c r="CR75" s="1311"/>
      <c r="CS75" s="1311"/>
      <c r="CT75" s="1311"/>
      <c r="CU75" s="1311"/>
      <c r="CV75" s="1311">
        <v>5.0999999999999996</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611</v>
      </c>
      <c r="AO77" s="1305"/>
      <c r="AP77" s="1305"/>
      <c r="AQ77" s="1305"/>
      <c r="AR77" s="1305"/>
      <c r="AS77" s="1305"/>
      <c r="AT77" s="1305"/>
      <c r="AU77" s="1305"/>
      <c r="AV77" s="1305"/>
      <c r="AW77" s="1305"/>
      <c r="AX77" s="1305"/>
      <c r="AY77" s="1305"/>
      <c r="AZ77" s="1305"/>
      <c r="BA77" s="1305"/>
      <c r="BB77" s="1309" t="s">
        <v>609</v>
      </c>
      <c r="BC77" s="1309"/>
      <c r="BD77" s="1309"/>
      <c r="BE77" s="1309"/>
      <c r="BF77" s="1309"/>
      <c r="BG77" s="1309"/>
      <c r="BH77" s="1309"/>
      <c r="BI77" s="1309"/>
      <c r="BJ77" s="1309"/>
      <c r="BK77" s="1309"/>
      <c r="BL77" s="1309"/>
      <c r="BM77" s="1309"/>
      <c r="BN77" s="1309"/>
      <c r="BO77" s="1309"/>
      <c r="BP77" s="1311">
        <v>41.4</v>
      </c>
      <c r="BQ77" s="1311"/>
      <c r="BR77" s="1311"/>
      <c r="BS77" s="1311"/>
      <c r="BT77" s="1311"/>
      <c r="BU77" s="1311"/>
      <c r="BV77" s="1311"/>
      <c r="BW77" s="1311"/>
      <c r="BX77" s="1311">
        <v>38.9</v>
      </c>
      <c r="BY77" s="1311"/>
      <c r="BZ77" s="1311"/>
      <c r="CA77" s="1311"/>
      <c r="CB77" s="1311"/>
      <c r="CC77" s="1311"/>
      <c r="CD77" s="1311"/>
      <c r="CE77" s="1311"/>
      <c r="CF77" s="1311">
        <v>37.6</v>
      </c>
      <c r="CG77" s="1311"/>
      <c r="CH77" s="1311"/>
      <c r="CI77" s="1311"/>
      <c r="CJ77" s="1311"/>
      <c r="CK77" s="1311"/>
      <c r="CL77" s="1311"/>
      <c r="CM77" s="1311"/>
      <c r="CN77" s="1311">
        <v>34</v>
      </c>
      <c r="CO77" s="1311"/>
      <c r="CP77" s="1311"/>
      <c r="CQ77" s="1311"/>
      <c r="CR77" s="1311"/>
      <c r="CS77" s="1311"/>
      <c r="CT77" s="1311"/>
      <c r="CU77" s="1311"/>
      <c r="CV77" s="1311">
        <v>33.9</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614</v>
      </c>
      <c r="BC79" s="1309"/>
      <c r="BD79" s="1309"/>
      <c r="BE79" s="1309"/>
      <c r="BF79" s="1309"/>
      <c r="BG79" s="1309"/>
      <c r="BH79" s="1309"/>
      <c r="BI79" s="1309"/>
      <c r="BJ79" s="1309"/>
      <c r="BK79" s="1309"/>
      <c r="BL79" s="1309"/>
      <c r="BM79" s="1309"/>
      <c r="BN79" s="1309"/>
      <c r="BO79" s="1309"/>
      <c r="BP79" s="1311">
        <v>6.7</v>
      </c>
      <c r="BQ79" s="1311"/>
      <c r="BR79" s="1311"/>
      <c r="BS79" s="1311"/>
      <c r="BT79" s="1311"/>
      <c r="BU79" s="1311"/>
      <c r="BV79" s="1311"/>
      <c r="BW79" s="1311"/>
      <c r="BX79" s="1311">
        <v>6.4</v>
      </c>
      <c r="BY79" s="1311"/>
      <c r="BZ79" s="1311"/>
      <c r="CA79" s="1311"/>
      <c r="CB79" s="1311"/>
      <c r="CC79" s="1311"/>
      <c r="CD79" s="1311"/>
      <c r="CE79" s="1311"/>
      <c r="CF79" s="1311">
        <v>6.1</v>
      </c>
      <c r="CG79" s="1311"/>
      <c r="CH79" s="1311"/>
      <c r="CI79" s="1311"/>
      <c r="CJ79" s="1311"/>
      <c r="CK79" s="1311"/>
      <c r="CL79" s="1311"/>
      <c r="CM79" s="1311"/>
      <c r="CN79" s="1311">
        <v>5.9</v>
      </c>
      <c r="CO79" s="1311"/>
      <c r="CP79" s="1311"/>
      <c r="CQ79" s="1311"/>
      <c r="CR79" s="1311"/>
      <c r="CS79" s="1311"/>
      <c r="CT79" s="1311"/>
      <c r="CU79" s="1311"/>
      <c r="CV79" s="1311">
        <v>5.7</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867PitOPXsqpczy7sXL+e/YG8LfxpX4dlBYFQFagh1d3S9PNJThDAjjJRvtcQTEzH+LyAe+E0i3qb3pL63/e+A==" saltValue="HmlsTZwEFktNi9iuEVYKc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iLducTsKtrvAugIaQfXFxgpUxP+3LjlvbSxN+10pMdiS3wyBTdG+LAD9PSximCkFwQkMDQorIFvExVoRglkcMA==" saltValue="8VBQV1ZeQ6YIzllCPMZi7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wM6CZtc7osK+ftERvP8uxj1lHCXP9rg08QnVRemqCx4Vdfb/hJodq60pt9VdWCPlfJHzqQoMAal1EbtPGMkqeQ==" saltValue="trvgXZg1jCJcEzYiqKTC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49387</v>
      </c>
      <c r="E3" s="162"/>
      <c r="F3" s="163">
        <v>50880</v>
      </c>
      <c r="G3" s="164"/>
      <c r="H3" s="165"/>
    </row>
    <row r="4" spans="1:8" x14ac:dyDescent="0.15">
      <c r="A4" s="166"/>
      <c r="B4" s="167"/>
      <c r="C4" s="168"/>
      <c r="D4" s="169">
        <v>28963</v>
      </c>
      <c r="E4" s="170"/>
      <c r="F4" s="171">
        <v>27819</v>
      </c>
      <c r="G4" s="172"/>
      <c r="H4" s="173"/>
    </row>
    <row r="5" spans="1:8" x14ac:dyDescent="0.15">
      <c r="A5" s="154" t="s">
        <v>548</v>
      </c>
      <c r="B5" s="159"/>
      <c r="C5" s="160"/>
      <c r="D5" s="161">
        <v>34802</v>
      </c>
      <c r="E5" s="162"/>
      <c r="F5" s="163">
        <v>46395</v>
      </c>
      <c r="G5" s="164"/>
      <c r="H5" s="165"/>
    </row>
    <row r="6" spans="1:8" x14ac:dyDescent="0.15">
      <c r="A6" s="166"/>
      <c r="B6" s="167"/>
      <c r="C6" s="168"/>
      <c r="D6" s="169">
        <v>26355</v>
      </c>
      <c r="E6" s="170"/>
      <c r="F6" s="171">
        <v>26304</v>
      </c>
      <c r="G6" s="172"/>
      <c r="H6" s="173"/>
    </row>
    <row r="7" spans="1:8" x14ac:dyDescent="0.15">
      <c r="A7" s="154" t="s">
        <v>549</v>
      </c>
      <c r="B7" s="159"/>
      <c r="C7" s="160"/>
      <c r="D7" s="161">
        <v>35695</v>
      </c>
      <c r="E7" s="162"/>
      <c r="F7" s="163">
        <v>48088</v>
      </c>
      <c r="G7" s="164"/>
      <c r="H7" s="165"/>
    </row>
    <row r="8" spans="1:8" x14ac:dyDescent="0.15">
      <c r="A8" s="166"/>
      <c r="B8" s="167"/>
      <c r="C8" s="168"/>
      <c r="D8" s="169">
        <v>20620</v>
      </c>
      <c r="E8" s="170"/>
      <c r="F8" s="171">
        <v>25183</v>
      </c>
      <c r="G8" s="172"/>
      <c r="H8" s="173"/>
    </row>
    <row r="9" spans="1:8" x14ac:dyDescent="0.15">
      <c r="A9" s="154" t="s">
        <v>550</v>
      </c>
      <c r="B9" s="159"/>
      <c r="C9" s="160"/>
      <c r="D9" s="161">
        <v>45089</v>
      </c>
      <c r="E9" s="162"/>
      <c r="F9" s="163">
        <v>46457</v>
      </c>
      <c r="G9" s="164"/>
      <c r="H9" s="165"/>
    </row>
    <row r="10" spans="1:8" x14ac:dyDescent="0.15">
      <c r="A10" s="166"/>
      <c r="B10" s="167"/>
      <c r="C10" s="168"/>
      <c r="D10" s="169">
        <v>25936</v>
      </c>
      <c r="E10" s="170"/>
      <c r="F10" s="171">
        <v>24020</v>
      </c>
      <c r="G10" s="172"/>
      <c r="H10" s="173"/>
    </row>
    <row r="11" spans="1:8" x14ac:dyDescent="0.15">
      <c r="A11" s="154" t="s">
        <v>551</v>
      </c>
      <c r="B11" s="159"/>
      <c r="C11" s="160"/>
      <c r="D11" s="161">
        <v>35103</v>
      </c>
      <c r="E11" s="162"/>
      <c r="F11" s="163">
        <v>51849</v>
      </c>
      <c r="G11" s="164"/>
      <c r="H11" s="165"/>
    </row>
    <row r="12" spans="1:8" x14ac:dyDescent="0.15">
      <c r="A12" s="166"/>
      <c r="B12" s="167"/>
      <c r="C12" s="174"/>
      <c r="D12" s="169">
        <v>16658</v>
      </c>
      <c r="E12" s="170"/>
      <c r="F12" s="171">
        <v>26326</v>
      </c>
      <c r="G12" s="172"/>
      <c r="H12" s="173"/>
    </row>
    <row r="13" spans="1:8" x14ac:dyDescent="0.15">
      <c r="A13" s="154"/>
      <c r="B13" s="159"/>
      <c r="C13" s="175"/>
      <c r="D13" s="176">
        <v>40015</v>
      </c>
      <c r="E13" s="177"/>
      <c r="F13" s="178">
        <v>48734</v>
      </c>
      <c r="G13" s="179"/>
      <c r="H13" s="165"/>
    </row>
    <row r="14" spans="1:8" x14ac:dyDescent="0.15">
      <c r="A14" s="166"/>
      <c r="B14" s="167"/>
      <c r="C14" s="168"/>
      <c r="D14" s="169">
        <v>23706</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1.59</v>
      </c>
      <c r="C19" s="180">
        <f>ROUND(VALUE(SUBSTITUTE(実質収支比率等に係る経年分析!G$48,"▲","-")),2)</f>
        <v>1.5</v>
      </c>
      <c r="D19" s="180">
        <f>ROUND(VALUE(SUBSTITUTE(実質収支比率等に係る経年分析!H$48,"▲","-")),2)</f>
        <v>1.87</v>
      </c>
      <c r="E19" s="180">
        <f>ROUND(VALUE(SUBSTITUTE(実質収支比率等に係る経年分析!I$48,"▲","-")),2)</f>
        <v>2.37</v>
      </c>
      <c r="F19" s="180">
        <f>ROUND(VALUE(SUBSTITUTE(実質収支比率等に係る経年分析!J$48,"▲","-")),2)</f>
        <v>2.66</v>
      </c>
    </row>
    <row r="20" spans="1:11" x14ac:dyDescent="0.15">
      <c r="A20" s="180" t="s">
        <v>55</v>
      </c>
      <c r="B20" s="180">
        <f>ROUND(VALUE(SUBSTITUTE(実質収支比率等に係る経年分析!F$47,"▲","-")),2)</f>
        <v>15.98</v>
      </c>
      <c r="C20" s="180">
        <f>ROUND(VALUE(SUBSTITUTE(実質収支比率等に係る経年分析!G$47,"▲","-")),2)</f>
        <v>14.67</v>
      </c>
      <c r="D20" s="180">
        <f>ROUND(VALUE(SUBSTITUTE(実質収支比率等に係る経年分析!H$47,"▲","-")),2)</f>
        <v>14.2</v>
      </c>
      <c r="E20" s="180">
        <f>ROUND(VALUE(SUBSTITUTE(実質収支比率等に係る経年分析!I$47,"▲","-")),2)</f>
        <v>15.11</v>
      </c>
      <c r="F20" s="180">
        <f>ROUND(VALUE(SUBSTITUTE(実質収支比率等に係る経年分析!J$47,"▲","-")),2)</f>
        <v>15.64</v>
      </c>
    </row>
    <row r="21" spans="1:11" x14ac:dyDescent="0.15">
      <c r="A21" s="180" t="s">
        <v>56</v>
      </c>
      <c r="B21" s="180">
        <f>IF(ISNUMBER(VALUE(SUBSTITUTE(実質収支比率等に係る経年分析!F$49,"▲","-"))),ROUND(VALUE(SUBSTITUTE(実質収支比率等に係る経年分析!F$49,"▲","-")),2),NA())</f>
        <v>1.41</v>
      </c>
      <c r="C21" s="180">
        <f>IF(ISNUMBER(VALUE(SUBSTITUTE(実質収支比率等に係る経年分析!G$49,"▲","-"))),ROUND(VALUE(SUBSTITUTE(実質収支比率等に係る経年分析!G$49,"▲","-")),2),NA())</f>
        <v>-1.51</v>
      </c>
      <c r="D21" s="180">
        <f>IF(ISNUMBER(VALUE(SUBSTITUTE(実質収支比率等に係る経年分析!H$49,"▲","-"))),ROUND(VALUE(SUBSTITUTE(実質収支比率等に係る経年分析!H$49,"▲","-")),2),NA())</f>
        <v>0</v>
      </c>
      <c r="E21" s="180">
        <f>IF(ISNUMBER(VALUE(SUBSTITUTE(実質収支比率等に係る経年分析!I$49,"▲","-"))),ROUND(VALUE(SUBSTITUTE(実質収支比率等に係る経年分析!I$49,"▲","-")),2),NA())</f>
        <v>1.67</v>
      </c>
      <c r="F21" s="180">
        <f>IF(ISNUMBER(VALUE(SUBSTITUTE(実質収支比率等に係る経年分析!J$49,"▲","-"))),ROUND(VALUE(SUBSTITUTE(実質収支比率等に係る経年分析!J$49,"▲","-")),2),NA())</f>
        <v>0.91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3.41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0.28999999999999998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0.28999999999999998</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母子父子寡婦福祉資金貸付事業特別会計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0.19</v>
      </c>
    </row>
    <row r="30" spans="1:11" x14ac:dyDescent="0.15">
      <c r="A30" s="181" t="str">
        <f>IF(連結実質赤字比率に係る赤字・黒字の構成分析!C$40="",NA(),連結実質赤字比率に係る赤字・黒字の構成分析!C$40)</f>
        <v>火災共済事業特別会計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0.28999999999999998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0.28999999999999998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0.32</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2.0499999999999998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4.6100000000000003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4.8499999999999996</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20369</v>
      </c>
      <c r="E42" s="182"/>
      <c r="F42" s="182"/>
      <c r="G42" s="182">
        <f>'実質公債費比率（分子）の構造'!L$52</f>
        <v>20985</v>
      </c>
      <c r="H42" s="182"/>
      <c r="I42" s="182"/>
      <c r="J42" s="182">
        <f>'実質公債費比率（分子）の構造'!M$52</f>
        <v>21356</v>
      </c>
      <c r="K42" s="182"/>
      <c r="L42" s="182"/>
      <c r="M42" s="182">
        <f>'実質公債費比率（分子）の構造'!N$52</f>
        <v>21402</v>
      </c>
      <c r="N42" s="182"/>
      <c r="O42" s="182"/>
      <c r="P42" s="182">
        <f>'実質公債費比率（分子）の構造'!O$52</f>
        <v>22059</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434</v>
      </c>
      <c r="C44" s="182"/>
      <c r="D44" s="182"/>
      <c r="E44" s="182">
        <f>'実質公債費比率（分子）の構造'!L$50</f>
        <v>398</v>
      </c>
      <c r="F44" s="182"/>
      <c r="G44" s="182"/>
      <c r="H44" s="182">
        <f>'実質公債費比率（分子）の構造'!M$50</f>
        <v>400</v>
      </c>
      <c r="I44" s="182"/>
      <c r="J44" s="182"/>
      <c r="K44" s="182">
        <f>'実質公債費比率（分子）の構造'!N$50</f>
        <v>207</v>
      </c>
      <c r="L44" s="182"/>
      <c r="M44" s="182"/>
      <c r="N44" s="182">
        <f>'実質公債費比率（分子）の構造'!O$50</f>
        <v>438</v>
      </c>
      <c r="O44" s="182"/>
      <c r="P44" s="182"/>
    </row>
    <row r="45" spans="1:16" x14ac:dyDescent="0.15">
      <c r="A45" s="182" t="s">
        <v>66</v>
      </c>
      <c r="B45" s="182">
        <f>'実質公債費比率（分子）の構造'!K$49</f>
        <v>48</v>
      </c>
      <c r="C45" s="182"/>
      <c r="D45" s="182"/>
      <c r="E45" s="182">
        <f>'実質公債費比率（分子）の構造'!L$49</f>
        <v>56</v>
      </c>
      <c r="F45" s="182"/>
      <c r="G45" s="182"/>
      <c r="H45" s="182">
        <f>'実質公債費比率（分子）の構造'!M$49</f>
        <v>83</v>
      </c>
      <c r="I45" s="182"/>
      <c r="J45" s="182"/>
      <c r="K45" s="182">
        <f>'実質公債費比率（分子）の構造'!N$49</f>
        <v>193</v>
      </c>
      <c r="L45" s="182"/>
      <c r="M45" s="182"/>
      <c r="N45" s="182">
        <f>'実質公債費比率（分子）の構造'!O$49</f>
        <v>368</v>
      </c>
      <c r="O45" s="182"/>
      <c r="P45" s="182"/>
    </row>
    <row r="46" spans="1:16" x14ac:dyDescent="0.15">
      <c r="A46" s="182" t="s">
        <v>67</v>
      </c>
      <c r="B46" s="182">
        <f>'実質公債費比率（分子）の構造'!K$48</f>
        <v>7675</v>
      </c>
      <c r="C46" s="182"/>
      <c r="D46" s="182"/>
      <c r="E46" s="182">
        <f>'実質公債費比率（分子）の構造'!L$48</f>
        <v>6925</v>
      </c>
      <c r="F46" s="182"/>
      <c r="G46" s="182"/>
      <c r="H46" s="182">
        <f>'実質公債費比率（分子）の構造'!M$48</f>
        <v>7016</v>
      </c>
      <c r="I46" s="182"/>
      <c r="J46" s="182"/>
      <c r="K46" s="182">
        <f>'実質公債費比率（分子）の構造'!N$48</f>
        <v>6873</v>
      </c>
      <c r="L46" s="182"/>
      <c r="M46" s="182"/>
      <c r="N46" s="182">
        <f>'実質公債費比率（分子）の構造'!O$48</f>
        <v>6731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16571</v>
      </c>
      <c r="C49" s="182"/>
      <c r="D49" s="182"/>
      <c r="E49" s="182">
        <f>'実質公債費比率（分子）の構造'!L$45</f>
        <v>17993</v>
      </c>
      <c r="F49" s="182"/>
      <c r="G49" s="182"/>
      <c r="H49" s="182">
        <f>'実質公債費比率（分子）の構造'!M$45</f>
        <v>17793</v>
      </c>
      <c r="I49" s="182"/>
      <c r="J49" s="182"/>
      <c r="K49" s="182">
        <f>'実質公債費比率（分子）の構造'!N$45</f>
        <v>20049</v>
      </c>
      <c r="L49" s="182"/>
      <c r="M49" s="182"/>
      <c r="N49" s="182">
        <f>'実質公債費比率（分子）の構造'!O$45</f>
        <v>19201</v>
      </c>
      <c r="O49" s="182"/>
      <c r="P49" s="182"/>
    </row>
    <row r="50" spans="1:16" x14ac:dyDescent="0.15">
      <c r="A50" s="182" t="s">
        <v>71</v>
      </c>
      <c r="B50" s="182" t="e">
        <f>NA()</f>
        <v>#N/A</v>
      </c>
      <c r="C50" s="182">
        <f>IF(ISNUMBER('実質公債費比率（分子）の構造'!K$53),'実質公債費比率（分子）の構造'!K$53,NA())</f>
        <v>4359</v>
      </c>
      <c r="D50" s="182" t="e">
        <f>NA()</f>
        <v>#N/A</v>
      </c>
      <c r="E50" s="182" t="e">
        <f>NA()</f>
        <v>#N/A</v>
      </c>
      <c r="F50" s="182">
        <f>IF(ISNUMBER('実質公債費比率（分子）の構造'!L$53),'実質公債費比率（分子）の構造'!L$53,NA())</f>
        <v>4387</v>
      </c>
      <c r="G50" s="182" t="e">
        <f>NA()</f>
        <v>#N/A</v>
      </c>
      <c r="H50" s="182" t="e">
        <f>NA()</f>
        <v>#N/A</v>
      </c>
      <c r="I50" s="182">
        <f>IF(ISNUMBER('実質公債費比率（分子）の構造'!M$53),'実質公債費比率（分子）の構造'!M$53,NA())</f>
        <v>3936</v>
      </c>
      <c r="J50" s="182" t="e">
        <f>NA()</f>
        <v>#N/A</v>
      </c>
      <c r="K50" s="182" t="e">
        <f>NA()</f>
        <v>#N/A</v>
      </c>
      <c r="L50" s="182">
        <f>IF(ISNUMBER('実質公債費比率（分子）の構造'!N$53),'実質公債費比率（分子）の構造'!N$53,NA())</f>
        <v>5920</v>
      </c>
      <c r="M50" s="182" t="e">
        <f>NA()</f>
        <v>#N/A</v>
      </c>
      <c r="N50" s="182" t="e">
        <f>NA()</f>
        <v>#N/A</v>
      </c>
      <c r="O50" s="182">
        <f>IF(ISNUMBER('実質公債費比率（分子）の構造'!O$53),'実質公債費比率（分子）の構造'!O$53,NA())</f>
        <v>4679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199720</v>
      </c>
      <c r="E56" s="181"/>
      <c r="F56" s="181"/>
      <c r="G56" s="181">
        <f>'将来負担比率（分子）の構造'!J$52</f>
        <v>202243</v>
      </c>
      <c r="H56" s="181"/>
      <c r="I56" s="181"/>
      <c r="J56" s="181">
        <f>'将来負担比率（分子）の構造'!K$52</f>
        <v>201787</v>
      </c>
      <c r="K56" s="181"/>
      <c r="L56" s="181"/>
      <c r="M56" s="181">
        <f>'将来負担比率（分子）の構造'!L$52</f>
        <v>203324</v>
      </c>
      <c r="N56" s="181"/>
      <c r="O56" s="181"/>
      <c r="P56" s="181">
        <f>'将来負担比率（分子）の構造'!M$52</f>
        <v>200501</v>
      </c>
    </row>
    <row r="57" spans="1:16" x14ac:dyDescent="0.15">
      <c r="A57" s="181" t="s">
        <v>42</v>
      </c>
      <c r="B57" s="181"/>
      <c r="C57" s="181"/>
      <c r="D57" s="181">
        <f>'将来負担比率（分子）の構造'!I$51</f>
        <v>92005</v>
      </c>
      <c r="E57" s="181"/>
      <c r="F57" s="181"/>
      <c r="G57" s="181">
        <f>'将来負担比率（分子）の構造'!J$51</f>
        <v>94267</v>
      </c>
      <c r="H57" s="181"/>
      <c r="I57" s="181"/>
      <c r="J57" s="181">
        <f>'将来負担比率（分子）の構造'!K$51</f>
        <v>92394</v>
      </c>
      <c r="K57" s="181"/>
      <c r="L57" s="181"/>
      <c r="M57" s="181">
        <f>'将来負担比率（分子）の構造'!L$51</f>
        <v>90988</v>
      </c>
      <c r="N57" s="181"/>
      <c r="O57" s="181"/>
      <c r="P57" s="181">
        <f>'将来負担比率（分子）の構造'!M$51</f>
        <v>89478</v>
      </c>
    </row>
    <row r="58" spans="1:16" x14ac:dyDescent="0.15">
      <c r="A58" s="181" t="s">
        <v>41</v>
      </c>
      <c r="B58" s="181"/>
      <c r="C58" s="181"/>
      <c r="D58" s="181">
        <f>'将来負担比率（分子）の構造'!I$50</f>
        <v>26397</v>
      </c>
      <c r="E58" s="181"/>
      <c r="F58" s="181"/>
      <c r="G58" s="181">
        <f>'将来負担比率（分子）の構造'!J$50</f>
        <v>25170</v>
      </c>
      <c r="H58" s="181"/>
      <c r="I58" s="181"/>
      <c r="J58" s="181">
        <f>'将来負担比率（分子）の構造'!K$50</f>
        <v>26996</v>
      </c>
      <c r="K58" s="181"/>
      <c r="L58" s="181"/>
      <c r="M58" s="181">
        <f>'将来負担比率（分子）の構造'!L$50</f>
        <v>29156</v>
      </c>
      <c r="N58" s="181"/>
      <c r="O58" s="181"/>
      <c r="P58" s="181">
        <f>'将来負担比率（分子）の構造'!M$50</f>
        <v>32360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1329</v>
      </c>
      <c r="C61" s="181"/>
      <c r="D61" s="181"/>
      <c r="E61" s="181">
        <f>'将来負担比率（分子）の構造'!J$46</f>
        <v>468</v>
      </c>
      <c r="F61" s="181"/>
      <c r="G61" s="181"/>
      <c r="H61" s="181">
        <f>'将来負担比率（分子）の構造'!K$46</f>
        <v>1282</v>
      </c>
      <c r="I61" s="181"/>
      <c r="J61" s="181"/>
      <c r="K61" s="181">
        <f>'将来負担比率（分子）の構造'!L$46</f>
        <v>1170</v>
      </c>
      <c r="L61" s="181"/>
      <c r="M61" s="181"/>
      <c r="N61" s="181">
        <f>'将来負担比率（分子）の構造'!M$46</f>
        <v>1314</v>
      </c>
      <c r="O61" s="181"/>
      <c r="P61" s="181"/>
    </row>
    <row r="62" spans="1:16" x14ac:dyDescent="0.15">
      <c r="A62" s="181" t="s">
        <v>35</v>
      </c>
      <c r="B62" s="181">
        <f>'将来負担比率（分子）の構造'!I$45</f>
        <v>16588</v>
      </c>
      <c r="C62" s="181"/>
      <c r="D62" s="181"/>
      <c r="E62" s="181">
        <f>'将来負担比率（分子）の構造'!J$45</f>
        <v>16506</v>
      </c>
      <c r="F62" s="181"/>
      <c r="G62" s="181"/>
      <c r="H62" s="181">
        <f>'将来負担比率（分子）の構造'!K$45</f>
        <v>16149</v>
      </c>
      <c r="I62" s="181"/>
      <c r="J62" s="181"/>
      <c r="K62" s="181">
        <f>'将来負担比率（分子）の構造'!L$45</f>
        <v>15436</v>
      </c>
      <c r="L62" s="181"/>
      <c r="M62" s="181"/>
      <c r="N62" s="181">
        <f>'将来負担比率（分子）の構造'!M$45</f>
        <v>15224</v>
      </c>
      <c r="O62" s="181"/>
      <c r="P62" s="181"/>
    </row>
    <row r="63" spans="1:16" x14ac:dyDescent="0.15">
      <c r="A63" s="181" t="s">
        <v>34</v>
      </c>
      <c r="B63" s="181">
        <f>'将来負担比率（分子）の構造'!I$44</f>
        <v>3717</v>
      </c>
      <c r="C63" s="181"/>
      <c r="D63" s="181"/>
      <c r="E63" s="181">
        <f>'将来負担比率（分子）の構造'!J$44</f>
        <v>7346</v>
      </c>
      <c r="F63" s="181"/>
      <c r="G63" s="181"/>
      <c r="H63" s="181">
        <f>'将来負担比率（分子）の構造'!K$44</f>
        <v>7361</v>
      </c>
      <c r="I63" s="181"/>
      <c r="J63" s="181"/>
      <c r="K63" s="181">
        <f>'将来負担比率（分子）の構造'!L$44</f>
        <v>7315</v>
      </c>
      <c r="L63" s="181"/>
      <c r="M63" s="181"/>
      <c r="N63" s="181">
        <f>'将来負担比率（分子）の構造'!M$44</f>
        <v>7034</v>
      </c>
      <c r="O63" s="181"/>
      <c r="P63" s="181"/>
    </row>
    <row r="64" spans="1:16" x14ac:dyDescent="0.15">
      <c r="A64" s="181" t="s">
        <v>33</v>
      </c>
      <c r="B64" s="181">
        <f>'将来負担比率（分子）の構造'!I$43</f>
        <v>109318</v>
      </c>
      <c r="C64" s="181"/>
      <c r="D64" s="181"/>
      <c r="E64" s="181">
        <f>'将来負担比率（分子）の構造'!J$43</f>
        <v>101394</v>
      </c>
      <c r="F64" s="181"/>
      <c r="G64" s="181"/>
      <c r="H64" s="181">
        <f>'将来負担比率（分子）の構造'!K$43</f>
        <v>101380</v>
      </c>
      <c r="I64" s="181"/>
      <c r="J64" s="181"/>
      <c r="K64" s="181">
        <f>'将来負担比率（分子）の構造'!L$43</f>
        <v>99758</v>
      </c>
      <c r="L64" s="181"/>
      <c r="M64" s="181"/>
      <c r="N64" s="181">
        <f>'将来負担比率（分子）の構造'!M$43</f>
        <v>94706</v>
      </c>
      <c r="O64" s="181"/>
      <c r="P64" s="181"/>
    </row>
    <row r="65" spans="1:16" x14ac:dyDescent="0.15">
      <c r="A65" s="181" t="s">
        <v>32</v>
      </c>
      <c r="B65" s="181">
        <f>'将来負担比率（分子）の構造'!I$42</f>
        <v>2403</v>
      </c>
      <c r="C65" s="181"/>
      <c r="D65" s="181"/>
      <c r="E65" s="181">
        <f>'将来負担比率（分子）の構造'!J$42</f>
        <v>2193</v>
      </c>
      <c r="F65" s="181"/>
      <c r="G65" s="181"/>
      <c r="H65" s="181">
        <f>'将来負担比率（分子）の構造'!K$42</f>
        <v>1712</v>
      </c>
      <c r="I65" s="181"/>
      <c r="J65" s="181"/>
      <c r="K65" s="181">
        <f>'将来負担比率（分子）の構造'!L$42</f>
        <v>1515</v>
      </c>
      <c r="L65" s="181"/>
      <c r="M65" s="181"/>
      <c r="N65" s="181">
        <f>'将来負担比率（分子）の構造'!M$42</f>
        <v>5945</v>
      </c>
      <c r="O65" s="181"/>
      <c r="P65" s="181"/>
    </row>
    <row r="66" spans="1:16" x14ac:dyDescent="0.15">
      <c r="A66" s="181" t="s">
        <v>31</v>
      </c>
      <c r="B66" s="181">
        <f>'将来負担比率（分子）の構造'!I$41</f>
        <v>187119</v>
      </c>
      <c r="C66" s="181"/>
      <c r="D66" s="181"/>
      <c r="E66" s="181">
        <f>'将来負担比率（分子）の構造'!J$41</f>
        <v>201700</v>
      </c>
      <c r="F66" s="181"/>
      <c r="G66" s="181"/>
      <c r="H66" s="181">
        <f>'将来負担比率（分子）の構造'!K$41</f>
        <v>201474</v>
      </c>
      <c r="I66" s="181"/>
      <c r="J66" s="181"/>
      <c r="K66" s="181">
        <f>'将来負担比率（分子）の構造'!L$41</f>
        <v>204848</v>
      </c>
      <c r="L66" s="181"/>
      <c r="M66" s="181"/>
      <c r="N66" s="181">
        <f>'将来負担比率（分子）の構造'!M$41</f>
        <v>203317</v>
      </c>
      <c r="O66" s="181"/>
      <c r="P66" s="181"/>
    </row>
    <row r="67" spans="1:16" x14ac:dyDescent="0.15">
      <c r="A67" s="181" t="s">
        <v>75</v>
      </c>
      <c r="B67" s="181" t="e">
        <f>NA()</f>
        <v>#N/A</v>
      </c>
      <c r="C67" s="181">
        <f>IF(ISNUMBER('将来負担比率（分子）の構造'!I$53), IF('将来負担比率（分子）の構造'!I$53 &lt; 0, 0, '将来負担比率（分子）の構造'!I$53), NA())</f>
        <v>2352</v>
      </c>
      <c r="D67" s="181" t="e">
        <f>NA()</f>
        <v>#N/A</v>
      </c>
      <c r="E67" s="181" t="e">
        <f>NA()</f>
        <v>#N/A</v>
      </c>
      <c r="F67" s="181">
        <f>IF(ISNUMBER('将来負担比率（分子）の構造'!J$53), IF('将来負担比率（分子）の構造'!J$53 &lt; 0, 0, '将来負担比率（分子）の構造'!J$53), NA())</f>
        <v>7928</v>
      </c>
      <c r="G67" s="181" t="e">
        <f>NA()</f>
        <v>#N/A</v>
      </c>
      <c r="H67" s="181" t="e">
        <f>NA()</f>
        <v>#N/A</v>
      </c>
      <c r="I67" s="181">
        <f>IF(ISNUMBER('将来負担比率（分子）の構造'!K$53), IF('将来負担比率（分子）の構造'!K$53 &lt; 0, 0, '将来負担比率（分子）の構造'!K$53), NA())</f>
        <v>8180</v>
      </c>
      <c r="J67" s="181" t="e">
        <f>NA()</f>
        <v>#N/A</v>
      </c>
      <c r="K67" s="181" t="e">
        <f>NA()</f>
        <v>#N/A</v>
      </c>
      <c r="L67" s="181">
        <f>IF(ISNUMBER('将来負担比率（分子）の構造'!L$53), IF('将来負担比率（分子）の構造'!L$53 &lt; 0, 0, '将来負担比率（分子）の構造'!L$53), NA())</f>
        <v>6574</v>
      </c>
      <c r="M67" s="181" t="e">
        <f>NA()</f>
        <v>#N/A</v>
      </c>
      <c r="N67" s="181" t="e">
        <f>NA()</f>
        <v>#N/A</v>
      </c>
      <c r="O67" s="181">
        <f>IF(ISNUMBER('将来負担比率（分子）の構造'!M$53), IF('将来負担比率（分子）の構造'!M$53 &lt; 0, 0, '将来負担比率（分子）の構造'!M$53), NA())</f>
        <v>5200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15201</v>
      </c>
      <c r="C72" s="185">
        <f>基金残高に係る経年分析!G55</f>
        <v>16440</v>
      </c>
      <c r="D72" s="185">
        <f>基金残高に係る経年分析!H55</f>
        <v>17105</v>
      </c>
    </row>
    <row r="73" spans="1:16" x14ac:dyDescent="0.15">
      <c r="A73" s="184" t="s">
        <v>78</v>
      </c>
      <c r="B73" s="185">
        <f>基金残高に係る経年分析!F56</f>
        <v>4017</v>
      </c>
      <c r="C73" s="185">
        <f>基金残高に係る経年分析!G56</f>
        <v>4130</v>
      </c>
      <c r="D73" s="185">
        <f>基金残高に係る経年分析!H56</f>
        <v>4371</v>
      </c>
    </row>
    <row r="74" spans="1:16" x14ac:dyDescent="0.15">
      <c r="A74" s="184" t="s">
        <v>79</v>
      </c>
      <c r="B74" s="185">
        <f>基金残高に係る経年分析!F57</f>
        <v>3609</v>
      </c>
      <c r="C74" s="185">
        <f>基金残高に係る経年分析!G57</f>
        <v>3474</v>
      </c>
      <c r="D74" s="185">
        <f>基金残高に係る経年分析!H57</f>
        <v>5259</v>
      </c>
    </row>
  </sheetData>
  <sheetProtection algorithmName="SHA-512" hashValue="hy/tuYtNx5L/Diyrq8D2/A7jvkWylwdhHaLU+N7nNF1djSmAclKjmDHKuDg+JciBz1vtNwZBPOV5hUtSsgsDQA==" saltValue="nl66s8xEvpRAve+Q62r6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223</v>
      </c>
      <c r="C5" s="707"/>
      <c r="D5" s="707"/>
      <c r="E5" s="707"/>
      <c r="F5" s="707"/>
      <c r="G5" s="707"/>
      <c r="H5" s="707"/>
      <c r="I5" s="707"/>
      <c r="J5" s="707"/>
      <c r="K5" s="707"/>
      <c r="L5" s="707"/>
      <c r="M5" s="707"/>
      <c r="N5" s="707"/>
      <c r="O5" s="707"/>
      <c r="P5" s="707"/>
      <c r="Q5" s="708"/>
      <c r="R5" s="695">
        <v>79651128</v>
      </c>
      <c r="S5" s="696"/>
      <c r="T5" s="696"/>
      <c r="U5" s="696"/>
      <c r="V5" s="696"/>
      <c r="W5" s="696"/>
      <c r="X5" s="696"/>
      <c r="Y5" s="739"/>
      <c r="Z5" s="757">
        <v>38.4</v>
      </c>
      <c r="AA5" s="757"/>
      <c r="AB5" s="757"/>
      <c r="AC5" s="757"/>
      <c r="AD5" s="758">
        <v>72775282</v>
      </c>
      <c r="AE5" s="758"/>
      <c r="AF5" s="758"/>
      <c r="AG5" s="758"/>
      <c r="AH5" s="758"/>
      <c r="AI5" s="758"/>
      <c r="AJ5" s="758"/>
      <c r="AK5" s="758"/>
      <c r="AL5" s="740">
        <v>69.5</v>
      </c>
      <c r="AM5" s="711"/>
      <c r="AN5" s="711"/>
      <c r="AO5" s="741"/>
      <c r="AP5" s="706" t="s">
        <v>224</v>
      </c>
      <c r="AQ5" s="707"/>
      <c r="AR5" s="707"/>
      <c r="AS5" s="707"/>
      <c r="AT5" s="707"/>
      <c r="AU5" s="707"/>
      <c r="AV5" s="707"/>
      <c r="AW5" s="707"/>
      <c r="AX5" s="707"/>
      <c r="AY5" s="707"/>
      <c r="AZ5" s="707"/>
      <c r="BA5" s="707"/>
      <c r="BB5" s="707"/>
      <c r="BC5" s="707"/>
      <c r="BD5" s="707"/>
      <c r="BE5" s="707"/>
      <c r="BF5" s="708"/>
      <c r="BG5" s="640">
        <v>70294345</v>
      </c>
      <c r="BH5" s="641"/>
      <c r="BI5" s="641"/>
      <c r="BJ5" s="641"/>
      <c r="BK5" s="641"/>
      <c r="BL5" s="641"/>
      <c r="BM5" s="641"/>
      <c r="BN5" s="642"/>
      <c r="BO5" s="677">
        <v>88.3</v>
      </c>
      <c r="BP5" s="677"/>
      <c r="BQ5" s="677"/>
      <c r="BR5" s="677"/>
      <c r="BS5" s="678">
        <v>929279</v>
      </c>
      <c r="BT5" s="678"/>
      <c r="BU5" s="678"/>
      <c r="BV5" s="678"/>
      <c r="BW5" s="678"/>
      <c r="BX5" s="678"/>
      <c r="BY5" s="678"/>
      <c r="BZ5" s="678"/>
      <c r="CA5" s="678"/>
      <c r="CB5" s="737"/>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769847</v>
      </c>
      <c r="S6" s="641"/>
      <c r="T6" s="641"/>
      <c r="U6" s="641"/>
      <c r="V6" s="641"/>
      <c r="W6" s="641"/>
      <c r="X6" s="641"/>
      <c r="Y6" s="642"/>
      <c r="Z6" s="677">
        <v>0.4</v>
      </c>
      <c r="AA6" s="677"/>
      <c r="AB6" s="677"/>
      <c r="AC6" s="677"/>
      <c r="AD6" s="678">
        <v>769847</v>
      </c>
      <c r="AE6" s="678"/>
      <c r="AF6" s="678"/>
      <c r="AG6" s="678"/>
      <c r="AH6" s="678"/>
      <c r="AI6" s="678"/>
      <c r="AJ6" s="678"/>
      <c r="AK6" s="678"/>
      <c r="AL6" s="643">
        <v>0.7</v>
      </c>
      <c r="AM6" s="644"/>
      <c r="AN6" s="644"/>
      <c r="AO6" s="679"/>
      <c r="AP6" s="637" t="s">
        <v>229</v>
      </c>
      <c r="AQ6" s="638"/>
      <c r="AR6" s="638"/>
      <c r="AS6" s="638"/>
      <c r="AT6" s="638"/>
      <c r="AU6" s="638"/>
      <c r="AV6" s="638"/>
      <c r="AW6" s="638"/>
      <c r="AX6" s="638"/>
      <c r="AY6" s="638"/>
      <c r="AZ6" s="638"/>
      <c r="BA6" s="638"/>
      <c r="BB6" s="638"/>
      <c r="BC6" s="638"/>
      <c r="BD6" s="638"/>
      <c r="BE6" s="638"/>
      <c r="BF6" s="639"/>
      <c r="BG6" s="640">
        <v>70294345</v>
      </c>
      <c r="BH6" s="641"/>
      <c r="BI6" s="641"/>
      <c r="BJ6" s="641"/>
      <c r="BK6" s="641"/>
      <c r="BL6" s="641"/>
      <c r="BM6" s="641"/>
      <c r="BN6" s="642"/>
      <c r="BO6" s="677">
        <v>88.3</v>
      </c>
      <c r="BP6" s="677"/>
      <c r="BQ6" s="677"/>
      <c r="BR6" s="677"/>
      <c r="BS6" s="678">
        <v>929279</v>
      </c>
      <c r="BT6" s="678"/>
      <c r="BU6" s="678"/>
      <c r="BV6" s="678"/>
      <c r="BW6" s="678"/>
      <c r="BX6" s="678"/>
      <c r="BY6" s="678"/>
      <c r="BZ6" s="678"/>
      <c r="CA6" s="678"/>
      <c r="CB6" s="737"/>
      <c r="CD6" s="698" t="s">
        <v>230</v>
      </c>
      <c r="CE6" s="699"/>
      <c r="CF6" s="699"/>
      <c r="CG6" s="699"/>
      <c r="CH6" s="699"/>
      <c r="CI6" s="699"/>
      <c r="CJ6" s="699"/>
      <c r="CK6" s="699"/>
      <c r="CL6" s="699"/>
      <c r="CM6" s="699"/>
      <c r="CN6" s="699"/>
      <c r="CO6" s="699"/>
      <c r="CP6" s="699"/>
      <c r="CQ6" s="700"/>
      <c r="CR6" s="640">
        <v>764090</v>
      </c>
      <c r="CS6" s="641"/>
      <c r="CT6" s="641"/>
      <c r="CU6" s="641"/>
      <c r="CV6" s="641"/>
      <c r="CW6" s="641"/>
      <c r="CX6" s="641"/>
      <c r="CY6" s="642"/>
      <c r="CZ6" s="740">
        <v>0.4</v>
      </c>
      <c r="DA6" s="711"/>
      <c r="DB6" s="711"/>
      <c r="DC6" s="743"/>
      <c r="DD6" s="646" t="s">
        <v>231</v>
      </c>
      <c r="DE6" s="641"/>
      <c r="DF6" s="641"/>
      <c r="DG6" s="641"/>
      <c r="DH6" s="641"/>
      <c r="DI6" s="641"/>
      <c r="DJ6" s="641"/>
      <c r="DK6" s="641"/>
      <c r="DL6" s="641"/>
      <c r="DM6" s="641"/>
      <c r="DN6" s="641"/>
      <c r="DO6" s="641"/>
      <c r="DP6" s="642"/>
      <c r="DQ6" s="646">
        <v>764090</v>
      </c>
      <c r="DR6" s="641"/>
      <c r="DS6" s="641"/>
      <c r="DT6" s="641"/>
      <c r="DU6" s="641"/>
      <c r="DV6" s="641"/>
      <c r="DW6" s="641"/>
      <c r="DX6" s="641"/>
      <c r="DY6" s="641"/>
      <c r="DZ6" s="641"/>
      <c r="EA6" s="641"/>
      <c r="EB6" s="641"/>
      <c r="EC6" s="684"/>
    </row>
    <row r="7" spans="2:143" ht="11.25" customHeight="1" x14ac:dyDescent="0.15">
      <c r="B7" s="637" t="s">
        <v>232</v>
      </c>
      <c r="C7" s="638"/>
      <c r="D7" s="638"/>
      <c r="E7" s="638"/>
      <c r="F7" s="638"/>
      <c r="G7" s="638"/>
      <c r="H7" s="638"/>
      <c r="I7" s="638"/>
      <c r="J7" s="638"/>
      <c r="K7" s="638"/>
      <c r="L7" s="638"/>
      <c r="M7" s="638"/>
      <c r="N7" s="638"/>
      <c r="O7" s="638"/>
      <c r="P7" s="638"/>
      <c r="Q7" s="639"/>
      <c r="R7" s="640">
        <v>89348</v>
      </c>
      <c r="S7" s="641"/>
      <c r="T7" s="641"/>
      <c r="U7" s="641"/>
      <c r="V7" s="641"/>
      <c r="W7" s="641"/>
      <c r="X7" s="641"/>
      <c r="Y7" s="642"/>
      <c r="Z7" s="677">
        <v>0</v>
      </c>
      <c r="AA7" s="677"/>
      <c r="AB7" s="677"/>
      <c r="AC7" s="677"/>
      <c r="AD7" s="678">
        <v>89348</v>
      </c>
      <c r="AE7" s="678"/>
      <c r="AF7" s="678"/>
      <c r="AG7" s="678"/>
      <c r="AH7" s="678"/>
      <c r="AI7" s="678"/>
      <c r="AJ7" s="678"/>
      <c r="AK7" s="678"/>
      <c r="AL7" s="643">
        <v>0.1</v>
      </c>
      <c r="AM7" s="644"/>
      <c r="AN7" s="644"/>
      <c r="AO7" s="679"/>
      <c r="AP7" s="637" t="s">
        <v>233</v>
      </c>
      <c r="AQ7" s="638"/>
      <c r="AR7" s="638"/>
      <c r="AS7" s="638"/>
      <c r="AT7" s="638"/>
      <c r="AU7" s="638"/>
      <c r="AV7" s="638"/>
      <c r="AW7" s="638"/>
      <c r="AX7" s="638"/>
      <c r="AY7" s="638"/>
      <c r="AZ7" s="638"/>
      <c r="BA7" s="638"/>
      <c r="BB7" s="638"/>
      <c r="BC7" s="638"/>
      <c r="BD7" s="638"/>
      <c r="BE7" s="638"/>
      <c r="BF7" s="639"/>
      <c r="BG7" s="640">
        <v>33146438</v>
      </c>
      <c r="BH7" s="641"/>
      <c r="BI7" s="641"/>
      <c r="BJ7" s="641"/>
      <c r="BK7" s="641"/>
      <c r="BL7" s="641"/>
      <c r="BM7" s="641"/>
      <c r="BN7" s="642"/>
      <c r="BO7" s="677">
        <v>41.6</v>
      </c>
      <c r="BP7" s="677"/>
      <c r="BQ7" s="677"/>
      <c r="BR7" s="677"/>
      <c r="BS7" s="678">
        <v>929279</v>
      </c>
      <c r="BT7" s="678"/>
      <c r="BU7" s="678"/>
      <c r="BV7" s="678"/>
      <c r="BW7" s="678"/>
      <c r="BX7" s="678"/>
      <c r="BY7" s="678"/>
      <c r="BZ7" s="678"/>
      <c r="CA7" s="678"/>
      <c r="CB7" s="737"/>
      <c r="CD7" s="673" t="s">
        <v>234</v>
      </c>
      <c r="CE7" s="674"/>
      <c r="CF7" s="674"/>
      <c r="CG7" s="674"/>
      <c r="CH7" s="674"/>
      <c r="CI7" s="674"/>
      <c r="CJ7" s="674"/>
      <c r="CK7" s="674"/>
      <c r="CL7" s="674"/>
      <c r="CM7" s="674"/>
      <c r="CN7" s="674"/>
      <c r="CO7" s="674"/>
      <c r="CP7" s="674"/>
      <c r="CQ7" s="675"/>
      <c r="CR7" s="640">
        <v>20777335</v>
      </c>
      <c r="CS7" s="641"/>
      <c r="CT7" s="641"/>
      <c r="CU7" s="641"/>
      <c r="CV7" s="641"/>
      <c r="CW7" s="641"/>
      <c r="CX7" s="641"/>
      <c r="CY7" s="642"/>
      <c r="CZ7" s="677">
        <v>10.199999999999999</v>
      </c>
      <c r="DA7" s="677"/>
      <c r="DB7" s="677"/>
      <c r="DC7" s="677"/>
      <c r="DD7" s="646">
        <v>3407152</v>
      </c>
      <c r="DE7" s="641"/>
      <c r="DF7" s="641"/>
      <c r="DG7" s="641"/>
      <c r="DH7" s="641"/>
      <c r="DI7" s="641"/>
      <c r="DJ7" s="641"/>
      <c r="DK7" s="641"/>
      <c r="DL7" s="641"/>
      <c r="DM7" s="641"/>
      <c r="DN7" s="641"/>
      <c r="DO7" s="641"/>
      <c r="DP7" s="642"/>
      <c r="DQ7" s="646">
        <v>15121157</v>
      </c>
      <c r="DR7" s="641"/>
      <c r="DS7" s="641"/>
      <c r="DT7" s="641"/>
      <c r="DU7" s="641"/>
      <c r="DV7" s="641"/>
      <c r="DW7" s="641"/>
      <c r="DX7" s="641"/>
      <c r="DY7" s="641"/>
      <c r="DZ7" s="641"/>
      <c r="EA7" s="641"/>
      <c r="EB7" s="641"/>
      <c r="EC7" s="684"/>
    </row>
    <row r="8" spans="2:143" ht="11.25" customHeight="1" x14ac:dyDescent="0.15">
      <c r="B8" s="637" t="s">
        <v>235</v>
      </c>
      <c r="C8" s="638"/>
      <c r="D8" s="638"/>
      <c r="E8" s="638"/>
      <c r="F8" s="638"/>
      <c r="G8" s="638"/>
      <c r="H8" s="638"/>
      <c r="I8" s="638"/>
      <c r="J8" s="638"/>
      <c r="K8" s="638"/>
      <c r="L8" s="638"/>
      <c r="M8" s="638"/>
      <c r="N8" s="638"/>
      <c r="O8" s="638"/>
      <c r="P8" s="638"/>
      <c r="Q8" s="639"/>
      <c r="R8" s="640">
        <v>412416</v>
      </c>
      <c r="S8" s="641"/>
      <c r="T8" s="641"/>
      <c r="U8" s="641"/>
      <c r="V8" s="641"/>
      <c r="W8" s="641"/>
      <c r="X8" s="641"/>
      <c r="Y8" s="642"/>
      <c r="Z8" s="677">
        <v>0.2</v>
      </c>
      <c r="AA8" s="677"/>
      <c r="AB8" s="677"/>
      <c r="AC8" s="677"/>
      <c r="AD8" s="678">
        <v>412416</v>
      </c>
      <c r="AE8" s="678"/>
      <c r="AF8" s="678"/>
      <c r="AG8" s="678"/>
      <c r="AH8" s="678"/>
      <c r="AI8" s="678"/>
      <c r="AJ8" s="678"/>
      <c r="AK8" s="678"/>
      <c r="AL8" s="643">
        <v>0.4</v>
      </c>
      <c r="AM8" s="644"/>
      <c r="AN8" s="644"/>
      <c r="AO8" s="679"/>
      <c r="AP8" s="637" t="s">
        <v>236</v>
      </c>
      <c r="AQ8" s="638"/>
      <c r="AR8" s="638"/>
      <c r="AS8" s="638"/>
      <c r="AT8" s="638"/>
      <c r="AU8" s="638"/>
      <c r="AV8" s="638"/>
      <c r="AW8" s="638"/>
      <c r="AX8" s="638"/>
      <c r="AY8" s="638"/>
      <c r="AZ8" s="638"/>
      <c r="BA8" s="638"/>
      <c r="BB8" s="638"/>
      <c r="BC8" s="638"/>
      <c r="BD8" s="638"/>
      <c r="BE8" s="638"/>
      <c r="BF8" s="639"/>
      <c r="BG8" s="640">
        <v>781566</v>
      </c>
      <c r="BH8" s="641"/>
      <c r="BI8" s="641"/>
      <c r="BJ8" s="641"/>
      <c r="BK8" s="641"/>
      <c r="BL8" s="641"/>
      <c r="BM8" s="641"/>
      <c r="BN8" s="642"/>
      <c r="BO8" s="677">
        <v>1</v>
      </c>
      <c r="BP8" s="677"/>
      <c r="BQ8" s="677"/>
      <c r="BR8" s="677"/>
      <c r="BS8" s="646" t="s">
        <v>128</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105058979</v>
      </c>
      <c r="CS8" s="641"/>
      <c r="CT8" s="641"/>
      <c r="CU8" s="641"/>
      <c r="CV8" s="641"/>
      <c r="CW8" s="641"/>
      <c r="CX8" s="641"/>
      <c r="CY8" s="642"/>
      <c r="CZ8" s="677">
        <v>51.4</v>
      </c>
      <c r="DA8" s="677"/>
      <c r="DB8" s="677"/>
      <c r="DC8" s="677"/>
      <c r="DD8" s="646">
        <v>1921005</v>
      </c>
      <c r="DE8" s="641"/>
      <c r="DF8" s="641"/>
      <c r="DG8" s="641"/>
      <c r="DH8" s="641"/>
      <c r="DI8" s="641"/>
      <c r="DJ8" s="641"/>
      <c r="DK8" s="641"/>
      <c r="DL8" s="641"/>
      <c r="DM8" s="641"/>
      <c r="DN8" s="641"/>
      <c r="DO8" s="641"/>
      <c r="DP8" s="642"/>
      <c r="DQ8" s="646">
        <v>45645805</v>
      </c>
      <c r="DR8" s="641"/>
      <c r="DS8" s="641"/>
      <c r="DT8" s="641"/>
      <c r="DU8" s="641"/>
      <c r="DV8" s="641"/>
      <c r="DW8" s="641"/>
      <c r="DX8" s="641"/>
      <c r="DY8" s="641"/>
      <c r="DZ8" s="641"/>
      <c r="EA8" s="641"/>
      <c r="EB8" s="641"/>
      <c r="EC8" s="684"/>
    </row>
    <row r="9" spans="2:143" ht="11.25" customHeight="1" x14ac:dyDescent="0.15">
      <c r="B9" s="637" t="s">
        <v>238</v>
      </c>
      <c r="C9" s="638"/>
      <c r="D9" s="638"/>
      <c r="E9" s="638"/>
      <c r="F9" s="638"/>
      <c r="G9" s="638"/>
      <c r="H9" s="638"/>
      <c r="I9" s="638"/>
      <c r="J9" s="638"/>
      <c r="K9" s="638"/>
      <c r="L9" s="638"/>
      <c r="M9" s="638"/>
      <c r="N9" s="638"/>
      <c r="O9" s="638"/>
      <c r="P9" s="638"/>
      <c r="Q9" s="639"/>
      <c r="R9" s="640">
        <v>237519</v>
      </c>
      <c r="S9" s="641"/>
      <c r="T9" s="641"/>
      <c r="U9" s="641"/>
      <c r="V9" s="641"/>
      <c r="W9" s="641"/>
      <c r="X9" s="641"/>
      <c r="Y9" s="642"/>
      <c r="Z9" s="677">
        <v>0.1</v>
      </c>
      <c r="AA9" s="677"/>
      <c r="AB9" s="677"/>
      <c r="AC9" s="677"/>
      <c r="AD9" s="678">
        <v>237519</v>
      </c>
      <c r="AE9" s="678"/>
      <c r="AF9" s="678"/>
      <c r="AG9" s="678"/>
      <c r="AH9" s="678"/>
      <c r="AI9" s="678"/>
      <c r="AJ9" s="678"/>
      <c r="AK9" s="678"/>
      <c r="AL9" s="643">
        <v>0.2</v>
      </c>
      <c r="AM9" s="644"/>
      <c r="AN9" s="644"/>
      <c r="AO9" s="679"/>
      <c r="AP9" s="637" t="s">
        <v>239</v>
      </c>
      <c r="AQ9" s="638"/>
      <c r="AR9" s="638"/>
      <c r="AS9" s="638"/>
      <c r="AT9" s="638"/>
      <c r="AU9" s="638"/>
      <c r="AV9" s="638"/>
      <c r="AW9" s="638"/>
      <c r="AX9" s="638"/>
      <c r="AY9" s="638"/>
      <c r="AZ9" s="638"/>
      <c r="BA9" s="638"/>
      <c r="BB9" s="638"/>
      <c r="BC9" s="638"/>
      <c r="BD9" s="638"/>
      <c r="BE9" s="638"/>
      <c r="BF9" s="639"/>
      <c r="BG9" s="640">
        <v>25517204</v>
      </c>
      <c r="BH9" s="641"/>
      <c r="BI9" s="641"/>
      <c r="BJ9" s="641"/>
      <c r="BK9" s="641"/>
      <c r="BL9" s="641"/>
      <c r="BM9" s="641"/>
      <c r="BN9" s="642"/>
      <c r="BO9" s="677">
        <v>32</v>
      </c>
      <c r="BP9" s="677"/>
      <c r="BQ9" s="677"/>
      <c r="BR9" s="677"/>
      <c r="BS9" s="646" t="s">
        <v>231</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13484459</v>
      </c>
      <c r="CS9" s="641"/>
      <c r="CT9" s="641"/>
      <c r="CU9" s="641"/>
      <c r="CV9" s="641"/>
      <c r="CW9" s="641"/>
      <c r="CX9" s="641"/>
      <c r="CY9" s="642"/>
      <c r="CZ9" s="677">
        <v>6.6</v>
      </c>
      <c r="DA9" s="677"/>
      <c r="DB9" s="677"/>
      <c r="DC9" s="677"/>
      <c r="DD9" s="646">
        <v>167771</v>
      </c>
      <c r="DE9" s="641"/>
      <c r="DF9" s="641"/>
      <c r="DG9" s="641"/>
      <c r="DH9" s="641"/>
      <c r="DI9" s="641"/>
      <c r="DJ9" s="641"/>
      <c r="DK9" s="641"/>
      <c r="DL9" s="641"/>
      <c r="DM9" s="641"/>
      <c r="DN9" s="641"/>
      <c r="DO9" s="641"/>
      <c r="DP9" s="642"/>
      <c r="DQ9" s="646">
        <v>11501422</v>
      </c>
      <c r="DR9" s="641"/>
      <c r="DS9" s="641"/>
      <c r="DT9" s="641"/>
      <c r="DU9" s="641"/>
      <c r="DV9" s="641"/>
      <c r="DW9" s="641"/>
      <c r="DX9" s="641"/>
      <c r="DY9" s="641"/>
      <c r="DZ9" s="641"/>
      <c r="EA9" s="641"/>
      <c r="EB9" s="641"/>
      <c r="EC9" s="684"/>
    </row>
    <row r="10" spans="2:143" ht="11.25" customHeight="1" x14ac:dyDescent="0.15">
      <c r="B10" s="637" t="s">
        <v>241</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231</v>
      </c>
      <c r="AA10" s="677"/>
      <c r="AB10" s="677"/>
      <c r="AC10" s="677"/>
      <c r="AD10" s="678" t="s">
        <v>128</v>
      </c>
      <c r="AE10" s="678"/>
      <c r="AF10" s="678"/>
      <c r="AG10" s="678"/>
      <c r="AH10" s="678"/>
      <c r="AI10" s="678"/>
      <c r="AJ10" s="678"/>
      <c r="AK10" s="678"/>
      <c r="AL10" s="643" t="s">
        <v>128</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1554536</v>
      </c>
      <c r="BH10" s="641"/>
      <c r="BI10" s="641"/>
      <c r="BJ10" s="641"/>
      <c r="BK10" s="641"/>
      <c r="BL10" s="641"/>
      <c r="BM10" s="641"/>
      <c r="BN10" s="642"/>
      <c r="BO10" s="677">
        <v>2</v>
      </c>
      <c r="BP10" s="677"/>
      <c r="BQ10" s="677"/>
      <c r="BR10" s="677"/>
      <c r="BS10" s="646" t="s">
        <v>128</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310336</v>
      </c>
      <c r="CS10" s="641"/>
      <c r="CT10" s="641"/>
      <c r="CU10" s="641"/>
      <c r="CV10" s="641"/>
      <c r="CW10" s="641"/>
      <c r="CX10" s="641"/>
      <c r="CY10" s="642"/>
      <c r="CZ10" s="677">
        <v>0.2</v>
      </c>
      <c r="DA10" s="677"/>
      <c r="DB10" s="677"/>
      <c r="DC10" s="677"/>
      <c r="DD10" s="646">
        <v>37066</v>
      </c>
      <c r="DE10" s="641"/>
      <c r="DF10" s="641"/>
      <c r="DG10" s="641"/>
      <c r="DH10" s="641"/>
      <c r="DI10" s="641"/>
      <c r="DJ10" s="641"/>
      <c r="DK10" s="641"/>
      <c r="DL10" s="641"/>
      <c r="DM10" s="641"/>
      <c r="DN10" s="641"/>
      <c r="DO10" s="641"/>
      <c r="DP10" s="642"/>
      <c r="DQ10" s="646">
        <v>295420</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8678567</v>
      </c>
      <c r="S11" s="641"/>
      <c r="T11" s="641"/>
      <c r="U11" s="641"/>
      <c r="V11" s="641"/>
      <c r="W11" s="641"/>
      <c r="X11" s="641"/>
      <c r="Y11" s="642"/>
      <c r="Z11" s="643">
        <v>4.2</v>
      </c>
      <c r="AA11" s="644"/>
      <c r="AB11" s="644"/>
      <c r="AC11" s="645"/>
      <c r="AD11" s="646">
        <v>8678567</v>
      </c>
      <c r="AE11" s="641"/>
      <c r="AF11" s="641"/>
      <c r="AG11" s="641"/>
      <c r="AH11" s="641"/>
      <c r="AI11" s="641"/>
      <c r="AJ11" s="641"/>
      <c r="AK11" s="642"/>
      <c r="AL11" s="643">
        <v>8.3000000000000007</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5293132</v>
      </c>
      <c r="BH11" s="641"/>
      <c r="BI11" s="641"/>
      <c r="BJ11" s="641"/>
      <c r="BK11" s="641"/>
      <c r="BL11" s="641"/>
      <c r="BM11" s="641"/>
      <c r="BN11" s="642"/>
      <c r="BO11" s="677">
        <v>6.6</v>
      </c>
      <c r="BP11" s="677"/>
      <c r="BQ11" s="677"/>
      <c r="BR11" s="677"/>
      <c r="BS11" s="646">
        <v>929279</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180666</v>
      </c>
      <c r="CS11" s="641"/>
      <c r="CT11" s="641"/>
      <c r="CU11" s="641"/>
      <c r="CV11" s="641"/>
      <c r="CW11" s="641"/>
      <c r="CX11" s="641"/>
      <c r="CY11" s="642"/>
      <c r="CZ11" s="677">
        <v>0.1</v>
      </c>
      <c r="DA11" s="677"/>
      <c r="DB11" s="677"/>
      <c r="DC11" s="677"/>
      <c r="DD11" s="646">
        <v>32291</v>
      </c>
      <c r="DE11" s="641"/>
      <c r="DF11" s="641"/>
      <c r="DG11" s="641"/>
      <c r="DH11" s="641"/>
      <c r="DI11" s="641"/>
      <c r="DJ11" s="641"/>
      <c r="DK11" s="641"/>
      <c r="DL11" s="641"/>
      <c r="DM11" s="641"/>
      <c r="DN11" s="641"/>
      <c r="DO11" s="641"/>
      <c r="DP11" s="642"/>
      <c r="DQ11" s="646">
        <v>130289</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t="s">
        <v>231</v>
      </c>
      <c r="S12" s="641"/>
      <c r="T12" s="641"/>
      <c r="U12" s="641"/>
      <c r="V12" s="641"/>
      <c r="W12" s="641"/>
      <c r="X12" s="641"/>
      <c r="Y12" s="642"/>
      <c r="Z12" s="677" t="s">
        <v>128</v>
      </c>
      <c r="AA12" s="677"/>
      <c r="AB12" s="677"/>
      <c r="AC12" s="677"/>
      <c r="AD12" s="678" t="s">
        <v>128</v>
      </c>
      <c r="AE12" s="678"/>
      <c r="AF12" s="678"/>
      <c r="AG12" s="678"/>
      <c r="AH12" s="678"/>
      <c r="AI12" s="678"/>
      <c r="AJ12" s="678"/>
      <c r="AK12" s="678"/>
      <c r="AL12" s="643" t="s">
        <v>231</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32029274</v>
      </c>
      <c r="BH12" s="641"/>
      <c r="BI12" s="641"/>
      <c r="BJ12" s="641"/>
      <c r="BK12" s="641"/>
      <c r="BL12" s="641"/>
      <c r="BM12" s="641"/>
      <c r="BN12" s="642"/>
      <c r="BO12" s="677">
        <v>40.200000000000003</v>
      </c>
      <c r="BP12" s="677"/>
      <c r="BQ12" s="677"/>
      <c r="BR12" s="677"/>
      <c r="BS12" s="646" t="s">
        <v>128</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2961951</v>
      </c>
      <c r="CS12" s="641"/>
      <c r="CT12" s="641"/>
      <c r="CU12" s="641"/>
      <c r="CV12" s="641"/>
      <c r="CW12" s="641"/>
      <c r="CX12" s="641"/>
      <c r="CY12" s="642"/>
      <c r="CZ12" s="677">
        <v>1.5</v>
      </c>
      <c r="DA12" s="677"/>
      <c r="DB12" s="677"/>
      <c r="DC12" s="677"/>
      <c r="DD12" s="646">
        <v>64828</v>
      </c>
      <c r="DE12" s="641"/>
      <c r="DF12" s="641"/>
      <c r="DG12" s="641"/>
      <c r="DH12" s="641"/>
      <c r="DI12" s="641"/>
      <c r="DJ12" s="641"/>
      <c r="DK12" s="641"/>
      <c r="DL12" s="641"/>
      <c r="DM12" s="641"/>
      <c r="DN12" s="641"/>
      <c r="DO12" s="641"/>
      <c r="DP12" s="642"/>
      <c r="DQ12" s="646">
        <v>776850</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231</v>
      </c>
      <c r="S13" s="641"/>
      <c r="T13" s="641"/>
      <c r="U13" s="641"/>
      <c r="V13" s="641"/>
      <c r="W13" s="641"/>
      <c r="X13" s="641"/>
      <c r="Y13" s="642"/>
      <c r="Z13" s="677" t="s">
        <v>128</v>
      </c>
      <c r="AA13" s="677"/>
      <c r="AB13" s="677"/>
      <c r="AC13" s="677"/>
      <c r="AD13" s="678" t="s">
        <v>231</v>
      </c>
      <c r="AE13" s="678"/>
      <c r="AF13" s="678"/>
      <c r="AG13" s="678"/>
      <c r="AH13" s="678"/>
      <c r="AI13" s="678"/>
      <c r="AJ13" s="678"/>
      <c r="AK13" s="678"/>
      <c r="AL13" s="643" t="s">
        <v>128</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31694135</v>
      </c>
      <c r="BH13" s="641"/>
      <c r="BI13" s="641"/>
      <c r="BJ13" s="641"/>
      <c r="BK13" s="641"/>
      <c r="BL13" s="641"/>
      <c r="BM13" s="641"/>
      <c r="BN13" s="642"/>
      <c r="BO13" s="677">
        <v>39.799999999999997</v>
      </c>
      <c r="BP13" s="677"/>
      <c r="BQ13" s="677"/>
      <c r="BR13" s="677"/>
      <c r="BS13" s="646" t="s">
        <v>231</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21498161</v>
      </c>
      <c r="CS13" s="641"/>
      <c r="CT13" s="641"/>
      <c r="CU13" s="641"/>
      <c r="CV13" s="641"/>
      <c r="CW13" s="641"/>
      <c r="CX13" s="641"/>
      <c r="CY13" s="642"/>
      <c r="CZ13" s="677">
        <v>10.5</v>
      </c>
      <c r="DA13" s="677"/>
      <c r="DB13" s="677"/>
      <c r="DC13" s="677"/>
      <c r="DD13" s="646">
        <v>7576703</v>
      </c>
      <c r="DE13" s="641"/>
      <c r="DF13" s="641"/>
      <c r="DG13" s="641"/>
      <c r="DH13" s="641"/>
      <c r="DI13" s="641"/>
      <c r="DJ13" s="641"/>
      <c r="DK13" s="641"/>
      <c r="DL13" s="641"/>
      <c r="DM13" s="641"/>
      <c r="DN13" s="641"/>
      <c r="DO13" s="641"/>
      <c r="DP13" s="642"/>
      <c r="DQ13" s="646">
        <v>14314261</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218429</v>
      </c>
      <c r="S14" s="641"/>
      <c r="T14" s="641"/>
      <c r="U14" s="641"/>
      <c r="V14" s="641"/>
      <c r="W14" s="641"/>
      <c r="X14" s="641"/>
      <c r="Y14" s="642"/>
      <c r="Z14" s="677">
        <v>0.1</v>
      </c>
      <c r="AA14" s="677"/>
      <c r="AB14" s="677"/>
      <c r="AC14" s="677"/>
      <c r="AD14" s="678">
        <v>218429</v>
      </c>
      <c r="AE14" s="678"/>
      <c r="AF14" s="678"/>
      <c r="AG14" s="678"/>
      <c r="AH14" s="678"/>
      <c r="AI14" s="678"/>
      <c r="AJ14" s="678"/>
      <c r="AK14" s="678"/>
      <c r="AL14" s="643">
        <v>0.2</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637147</v>
      </c>
      <c r="BH14" s="641"/>
      <c r="BI14" s="641"/>
      <c r="BJ14" s="641"/>
      <c r="BK14" s="641"/>
      <c r="BL14" s="641"/>
      <c r="BM14" s="641"/>
      <c r="BN14" s="642"/>
      <c r="BO14" s="677">
        <v>0.8</v>
      </c>
      <c r="BP14" s="677"/>
      <c r="BQ14" s="677"/>
      <c r="BR14" s="677"/>
      <c r="BS14" s="646" t="s">
        <v>231</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5092256</v>
      </c>
      <c r="CS14" s="641"/>
      <c r="CT14" s="641"/>
      <c r="CU14" s="641"/>
      <c r="CV14" s="641"/>
      <c r="CW14" s="641"/>
      <c r="CX14" s="641"/>
      <c r="CY14" s="642"/>
      <c r="CZ14" s="677">
        <v>2.5</v>
      </c>
      <c r="DA14" s="677"/>
      <c r="DB14" s="677"/>
      <c r="DC14" s="677"/>
      <c r="DD14" s="646">
        <v>370954</v>
      </c>
      <c r="DE14" s="641"/>
      <c r="DF14" s="641"/>
      <c r="DG14" s="641"/>
      <c r="DH14" s="641"/>
      <c r="DI14" s="641"/>
      <c r="DJ14" s="641"/>
      <c r="DK14" s="641"/>
      <c r="DL14" s="641"/>
      <c r="DM14" s="641"/>
      <c r="DN14" s="641"/>
      <c r="DO14" s="641"/>
      <c r="DP14" s="642"/>
      <c r="DQ14" s="646">
        <v>4909422</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231</v>
      </c>
      <c r="S15" s="641"/>
      <c r="T15" s="641"/>
      <c r="U15" s="641"/>
      <c r="V15" s="641"/>
      <c r="W15" s="641"/>
      <c r="X15" s="641"/>
      <c r="Y15" s="642"/>
      <c r="Z15" s="677" t="s">
        <v>128</v>
      </c>
      <c r="AA15" s="677"/>
      <c r="AB15" s="677"/>
      <c r="AC15" s="677"/>
      <c r="AD15" s="678" t="s">
        <v>128</v>
      </c>
      <c r="AE15" s="678"/>
      <c r="AF15" s="678"/>
      <c r="AG15" s="678"/>
      <c r="AH15" s="678"/>
      <c r="AI15" s="678"/>
      <c r="AJ15" s="678"/>
      <c r="AK15" s="678"/>
      <c r="AL15" s="643" t="s">
        <v>128</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4481486</v>
      </c>
      <c r="BH15" s="641"/>
      <c r="BI15" s="641"/>
      <c r="BJ15" s="641"/>
      <c r="BK15" s="641"/>
      <c r="BL15" s="641"/>
      <c r="BM15" s="641"/>
      <c r="BN15" s="642"/>
      <c r="BO15" s="677">
        <v>5.6</v>
      </c>
      <c r="BP15" s="677"/>
      <c r="BQ15" s="677"/>
      <c r="BR15" s="677"/>
      <c r="BS15" s="646" t="s">
        <v>128</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16605384</v>
      </c>
      <c r="CS15" s="641"/>
      <c r="CT15" s="641"/>
      <c r="CU15" s="641"/>
      <c r="CV15" s="641"/>
      <c r="CW15" s="641"/>
      <c r="CX15" s="641"/>
      <c r="CY15" s="642"/>
      <c r="CZ15" s="677">
        <v>8.1</v>
      </c>
      <c r="DA15" s="677"/>
      <c r="DB15" s="677"/>
      <c r="DC15" s="677"/>
      <c r="DD15" s="646">
        <v>3574339</v>
      </c>
      <c r="DE15" s="641"/>
      <c r="DF15" s="641"/>
      <c r="DG15" s="641"/>
      <c r="DH15" s="641"/>
      <c r="DI15" s="641"/>
      <c r="DJ15" s="641"/>
      <c r="DK15" s="641"/>
      <c r="DL15" s="641"/>
      <c r="DM15" s="641"/>
      <c r="DN15" s="641"/>
      <c r="DO15" s="641"/>
      <c r="DP15" s="642"/>
      <c r="DQ15" s="646">
        <v>12813040</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67996</v>
      </c>
      <c r="S16" s="641"/>
      <c r="T16" s="641"/>
      <c r="U16" s="641"/>
      <c r="V16" s="641"/>
      <c r="W16" s="641"/>
      <c r="X16" s="641"/>
      <c r="Y16" s="642"/>
      <c r="Z16" s="677">
        <v>0</v>
      </c>
      <c r="AA16" s="677"/>
      <c r="AB16" s="677"/>
      <c r="AC16" s="677"/>
      <c r="AD16" s="678">
        <v>67996</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231</v>
      </c>
      <c r="BH16" s="641"/>
      <c r="BI16" s="641"/>
      <c r="BJ16" s="641"/>
      <c r="BK16" s="641"/>
      <c r="BL16" s="641"/>
      <c r="BM16" s="641"/>
      <c r="BN16" s="642"/>
      <c r="BO16" s="677" t="s">
        <v>231</v>
      </c>
      <c r="BP16" s="677"/>
      <c r="BQ16" s="677"/>
      <c r="BR16" s="677"/>
      <c r="BS16" s="646" t="s">
        <v>231</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24142</v>
      </c>
      <c r="CS16" s="641"/>
      <c r="CT16" s="641"/>
      <c r="CU16" s="641"/>
      <c r="CV16" s="641"/>
      <c r="CW16" s="641"/>
      <c r="CX16" s="641"/>
      <c r="CY16" s="642"/>
      <c r="CZ16" s="677">
        <v>0</v>
      </c>
      <c r="DA16" s="677"/>
      <c r="DB16" s="677"/>
      <c r="DC16" s="677"/>
      <c r="DD16" s="646" t="s">
        <v>128</v>
      </c>
      <c r="DE16" s="641"/>
      <c r="DF16" s="641"/>
      <c r="DG16" s="641"/>
      <c r="DH16" s="641"/>
      <c r="DI16" s="641"/>
      <c r="DJ16" s="641"/>
      <c r="DK16" s="641"/>
      <c r="DL16" s="641"/>
      <c r="DM16" s="641"/>
      <c r="DN16" s="641"/>
      <c r="DO16" s="641"/>
      <c r="DP16" s="642"/>
      <c r="DQ16" s="646">
        <v>10165</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943700</v>
      </c>
      <c r="S17" s="641"/>
      <c r="T17" s="641"/>
      <c r="U17" s="641"/>
      <c r="V17" s="641"/>
      <c r="W17" s="641"/>
      <c r="X17" s="641"/>
      <c r="Y17" s="642"/>
      <c r="Z17" s="677">
        <v>0.5</v>
      </c>
      <c r="AA17" s="677"/>
      <c r="AB17" s="677"/>
      <c r="AC17" s="677"/>
      <c r="AD17" s="678">
        <v>943700</v>
      </c>
      <c r="AE17" s="678"/>
      <c r="AF17" s="678"/>
      <c r="AG17" s="678"/>
      <c r="AH17" s="678"/>
      <c r="AI17" s="678"/>
      <c r="AJ17" s="678"/>
      <c r="AK17" s="678"/>
      <c r="AL17" s="643">
        <v>0.9</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128</v>
      </c>
      <c r="BH17" s="641"/>
      <c r="BI17" s="641"/>
      <c r="BJ17" s="641"/>
      <c r="BK17" s="641"/>
      <c r="BL17" s="641"/>
      <c r="BM17" s="641"/>
      <c r="BN17" s="642"/>
      <c r="BO17" s="677" t="s">
        <v>128</v>
      </c>
      <c r="BP17" s="677"/>
      <c r="BQ17" s="677"/>
      <c r="BR17" s="677"/>
      <c r="BS17" s="646" t="s">
        <v>128</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17444296</v>
      </c>
      <c r="CS17" s="641"/>
      <c r="CT17" s="641"/>
      <c r="CU17" s="641"/>
      <c r="CV17" s="641"/>
      <c r="CW17" s="641"/>
      <c r="CX17" s="641"/>
      <c r="CY17" s="642"/>
      <c r="CZ17" s="677">
        <v>8.5</v>
      </c>
      <c r="DA17" s="677"/>
      <c r="DB17" s="677"/>
      <c r="DC17" s="677"/>
      <c r="DD17" s="646" t="s">
        <v>231</v>
      </c>
      <c r="DE17" s="641"/>
      <c r="DF17" s="641"/>
      <c r="DG17" s="641"/>
      <c r="DH17" s="641"/>
      <c r="DI17" s="641"/>
      <c r="DJ17" s="641"/>
      <c r="DK17" s="641"/>
      <c r="DL17" s="641"/>
      <c r="DM17" s="641"/>
      <c r="DN17" s="641"/>
      <c r="DO17" s="641"/>
      <c r="DP17" s="642"/>
      <c r="DQ17" s="646">
        <v>17444296</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441318</v>
      </c>
      <c r="S18" s="641"/>
      <c r="T18" s="641"/>
      <c r="U18" s="641"/>
      <c r="V18" s="641"/>
      <c r="W18" s="641"/>
      <c r="X18" s="641"/>
      <c r="Y18" s="642"/>
      <c r="Z18" s="677">
        <v>0.2</v>
      </c>
      <c r="AA18" s="677"/>
      <c r="AB18" s="677"/>
      <c r="AC18" s="677"/>
      <c r="AD18" s="678">
        <v>441318</v>
      </c>
      <c r="AE18" s="678"/>
      <c r="AF18" s="678"/>
      <c r="AG18" s="678"/>
      <c r="AH18" s="678"/>
      <c r="AI18" s="678"/>
      <c r="AJ18" s="678"/>
      <c r="AK18" s="678"/>
      <c r="AL18" s="643">
        <v>0.4</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231</v>
      </c>
      <c r="BH18" s="641"/>
      <c r="BI18" s="641"/>
      <c r="BJ18" s="641"/>
      <c r="BK18" s="641"/>
      <c r="BL18" s="641"/>
      <c r="BM18" s="641"/>
      <c r="BN18" s="642"/>
      <c r="BO18" s="677" t="s">
        <v>231</v>
      </c>
      <c r="BP18" s="677"/>
      <c r="BQ18" s="677"/>
      <c r="BR18" s="677"/>
      <c r="BS18" s="646" t="s">
        <v>231</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231</v>
      </c>
      <c r="CS18" s="641"/>
      <c r="CT18" s="641"/>
      <c r="CU18" s="641"/>
      <c r="CV18" s="641"/>
      <c r="CW18" s="641"/>
      <c r="CX18" s="641"/>
      <c r="CY18" s="642"/>
      <c r="CZ18" s="677" t="s">
        <v>128</v>
      </c>
      <c r="DA18" s="677"/>
      <c r="DB18" s="677"/>
      <c r="DC18" s="677"/>
      <c r="DD18" s="646" t="s">
        <v>231</v>
      </c>
      <c r="DE18" s="641"/>
      <c r="DF18" s="641"/>
      <c r="DG18" s="641"/>
      <c r="DH18" s="641"/>
      <c r="DI18" s="641"/>
      <c r="DJ18" s="641"/>
      <c r="DK18" s="641"/>
      <c r="DL18" s="641"/>
      <c r="DM18" s="641"/>
      <c r="DN18" s="641"/>
      <c r="DO18" s="641"/>
      <c r="DP18" s="642"/>
      <c r="DQ18" s="646" t="s">
        <v>128</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v>30584</v>
      </c>
      <c r="S19" s="641"/>
      <c r="T19" s="641"/>
      <c r="U19" s="641"/>
      <c r="V19" s="641"/>
      <c r="W19" s="641"/>
      <c r="X19" s="641"/>
      <c r="Y19" s="642"/>
      <c r="Z19" s="677">
        <v>0</v>
      </c>
      <c r="AA19" s="677"/>
      <c r="AB19" s="677"/>
      <c r="AC19" s="677"/>
      <c r="AD19" s="678">
        <v>30584</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v>9356783</v>
      </c>
      <c r="BH19" s="641"/>
      <c r="BI19" s="641"/>
      <c r="BJ19" s="641"/>
      <c r="BK19" s="641"/>
      <c r="BL19" s="641"/>
      <c r="BM19" s="641"/>
      <c r="BN19" s="642"/>
      <c r="BO19" s="677">
        <v>11.7</v>
      </c>
      <c r="BP19" s="677"/>
      <c r="BQ19" s="677"/>
      <c r="BR19" s="677"/>
      <c r="BS19" s="646" t="s">
        <v>128</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231</v>
      </c>
      <c r="CS19" s="641"/>
      <c r="CT19" s="641"/>
      <c r="CU19" s="641"/>
      <c r="CV19" s="641"/>
      <c r="CW19" s="641"/>
      <c r="CX19" s="641"/>
      <c r="CY19" s="642"/>
      <c r="CZ19" s="677" t="s">
        <v>128</v>
      </c>
      <c r="DA19" s="677"/>
      <c r="DB19" s="677"/>
      <c r="DC19" s="677"/>
      <c r="DD19" s="646" t="s">
        <v>128</v>
      </c>
      <c r="DE19" s="641"/>
      <c r="DF19" s="641"/>
      <c r="DG19" s="641"/>
      <c r="DH19" s="641"/>
      <c r="DI19" s="641"/>
      <c r="DJ19" s="641"/>
      <c r="DK19" s="641"/>
      <c r="DL19" s="641"/>
      <c r="DM19" s="641"/>
      <c r="DN19" s="641"/>
      <c r="DO19" s="641"/>
      <c r="DP19" s="642"/>
      <c r="DQ19" s="646" t="s">
        <v>231</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v>5945</v>
      </c>
      <c r="S20" s="641"/>
      <c r="T20" s="641"/>
      <c r="U20" s="641"/>
      <c r="V20" s="641"/>
      <c r="W20" s="641"/>
      <c r="X20" s="641"/>
      <c r="Y20" s="642"/>
      <c r="Z20" s="677">
        <v>0</v>
      </c>
      <c r="AA20" s="677"/>
      <c r="AB20" s="677"/>
      <c r="AC20" s="677"/>
      <c r="AD20" s="678">
        <v>5945</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v>9356783</v>
      </c>
      <c r="BH20" s="641"/>
      <c r="BI20" s="641"/>
      <c r="BJ20" s="641"/>
      <c r="BK20" s="641"/>
      <c r="BL20" s="641"/>
      <c r="BM20" s="641"/>
      <c r="BN20" s="642"/>
      <c r="BO20" s="677">
        <v>11.7</v>
      </c>
      <c r="BP20" s="677"/>
      <c r="BQ20" s="677"/>
      <c r="BR20" s="677"/>
      <c r="BS20" s="646" t="s">
        <v>128</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204202055</v>
      </c>
      <c r="CS20" s="641"/>
      <c r="CT20" s="641"/>
      <c r="CU20" s="641"/>
      <c r="CV20" s="641"/>
      <c r="CW20" s="641"/>
      <c r="CX20" s="641"/>
      <c r="CY20" s="642"/>
      <c r="CZ20" s="677">
        <v>100</v>
      </c>
      <c r="DA20" s="677"/>
      <c r="DB20" s="677"/>
      <c r="DC20" s="677"/>
      <c r="DD20" s="646">
        <v>17152109</v>
      </c>
      <c r="DE20" s="641"/>
      <c r="DF20" s="641"/>
      <c r="DG20" s="641"/>
      <c r="DH20" s="641"/>
      <c r="DI20" s="641"/>
      <c r="DJ20" s="641"/>
      <c r="DK20" s="641"/>
      <c r="DL20" s="641"/>
      <c r="DM20" s="641"/>
      <c r="DN20" s="641"/>
      <c r="DO20" s="641"/>
      <c r="DP20" s="642"/>
      <c r="DQ20" s="646">
        <v>123726217</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465853</v>
      </c>
      <c r="S21" s="641"/>
      <c r="T21" s="641"/>
      <c r="U21" s="641"/>
      <c r="V21" s="641"/>
      <c r="W21" s="641"/>
      <c r="X21" s="641"/>
      <c r="Y21" s="642"/>
      <c r="Z21" s="677">
        <v>0.2</v>
      </c>
      <c r="AA21" s="677"/>
      <c r="AB21" s="677"/>
      <c r="AC21" s="677"/>
      <c r="AD21" s="678">
        <v>465853</v>
      </c>
      <c r="AE21" s="678"/>
      <c r="AF21" s="678"/>
      <c r="AG21" s="678"/>
      <c r="AH21" s="678"/>
      <c r="AI21" s="678"/>
      <c r="AJ21" s="678"/>
      <c r="AK21" s="678"/>
      <c r="AL21" s="643">
        <v>0.4</v>
      </c>
      <c r="AM21" s="644"/>
      <c r="AN21" s="644"/>
      <c r="AO21" s="679"/>
      <c r="AP21" s="734" t="s">
        <v>275</v>
      </c>
      <c r="AQ21" s="742"/>
      <c r="AR21" s="742"/>
      <c r="AS21" s="742"/>
      <c r="AT21" s="742"/>
      <c r="AU21" s="742"/>
      <c r="AV21" s="742"/>
      <c r="AW21" s="742"/>
      <c r="AX21" s="742"/>
      <c r="AY21" s="742"/>
      <c r="AZ21" s="742"/>
      <c r="BA21" s="742"/>
      <c r="BB21" s="742"/>
      <c r="BC21" s="742"/>
      <c r="BD21" s="742"/>
      <c r="BE21" s="742"/>
      <c r="BF21" s="736"/>
      <c r="BG21" s="640">
        <v>1695</v>
      </c>
      <c r="BH21" s="641"/>
      <c r="BI21" s="641"/>
      <c r="BJ21" s="641"/>
      <c r="BK21" s="641"/>
      <c r="BL21" s="641"/>
      <c r="BM21" s="641"/>
      <c r="BN21" s="642"/>
      <c r="BO21" s="677">
        <v>0</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20170254</v>
      </c>
      <c r="S22" s="641"/>
      <c r="T22" s="641"/>
      <c r="U22" s="641"/>
      <c r="V22" s="641"/>
      <c r="W22" s="641"/>
      <c r="X22" s="641"/>
      <c r="Y22" s="642"/>
      <c r="Z22" s="677">
        <v>9.6999999999999993</v>
      </c>
      <c r="AA22" s="677"/>
      <c r="AB22" s="677"/>
      <c r="AC22" s="677"/>
      <c r="AD22" s="678">
        <v>19492453</v>
      </c>
      <c r="AE22" s="678"/>
      <c r="AF22" s="678"/>
      <c r="AG22" s="678"/>
      <c r="AH22" s="678"/>
      <c r="AI22" s="678"/>
      <c r="AJ22" s="678"/>
      <c r="AK22" s="678"/>
      <c r="AL22" s="643">
        <v>18.600000000000001</v>
      </c>
      <c r="AM22" s="644"/>
      <c r="AN22" s="644"/>
      <c r="AO22" s="679"/>
      <c r="AP22" s="734" t="s">
        <v>277</v>
      </c>
      <c r="AQ22" s="742"/>
      <c r="AR22" s="742"/>
      <c r="AS22" s="742"/>
      <c r="AT22" s="742"/>
      <c r="AU22" s="742"/>
      <c r="AV22" s="742"/>
      <c r="AW22" s="742"/>
      <c r="AX22" s="742"/>
      <c r="AY22" s="742"/>
      <c r="AZ22" s="742"/>
      <c r="BA22" s="742"/>
      <c r="BB22" s="742"/>
      <c r="BC22" s="742"/>
      <c r="BD22" s="742"/>
      <c r="BE22" s="742"/>
      <c r="BF22" s="736"/>
      <c r="BG22" s="640">
        <v>2479242</v>
      </c>
      <c r="BH22" s="641"/>
      <c r="BI22" s="641"/>
      <c r="BJ22" s="641"/>
      <c r="BK22" s="641"/>
      <c r="BL22" s="641"/>
      <c r="BM22" s="641"/>
      <c r="BN22" s="642"/>
      <c r="BO22" s="677">
        <v>3.1</v>
      </c>
      <c r="BP22" s="677"/>
      <c r="BQ22" s="677"/>
      <c r="BR22" s="677"/>
      <c r="BS22" s="646" t="s">
        <v>128</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v>19492453</v>
      </c>
      <c r="S23" s="641"/>
      <c r="T23" s="641"/>
      <c r="U23" s="641"/>
      <c r="V23" s="641"/>
      <c r="W23" s="641"/>
      <c r="X23" s="641"/>
      <c r="Y23" s="642"/>
      <c r="Z23" s="677">
        <v>9.4</v>
      </c>
      <c r="AA23" s="677"/>
      <c r="AB23" s="677"/>
      <c r="AC23" s="677"/>
      <c r="AD23" s="678">
        <v>19492453</v>
      </c>
      <c r="AE23" s="678"/>
      <c r="AF23" s="678"/>
      <c r="AG23" s="678"/>
      <c r="AH23" s="678"/>
      <c r="AI23" s="678"/>
      <c r="AJ23" s="678"/>
      <c r="AK23" s="678"/>
      <c r="AL23" s="643">
        <v>18.600000000000001</v>
      </c>
      <c r="AM23" s="644"/>
      <c r="AN23" s="644"/>
      <c r="AO23" s="679"/>
      <c r="AP23" s="734" t="s">
        <v>280</v>
      </c>
      <c r="AQ23" s="742"/>
      <c r="AR23" s="742"/>
      <c r="AS23" s="742"/>
      <c r="AT23" s="742"/>
      <c r="AU23" s="742"/>
      <c r="AV23" s="742"/>
      <c r="AW23" s="742"/>
      <c r="AX23" s="742"/>
      <c r="AY23" s="742"/>
      <c r="AZ23" s="742"/>
      <c r="BA23" s="742"/>
      <c r="BB23" s="742"/>
      <c r="BC23" s="742"/>
      <c r="BD23" s="742"/>
      <c r="BE23" s="742"/>
      <c r="BF23" s="736"/>
      <c r="BG23" s="640">
        <v>6875846</v>
      </c>
      <c r="BH23" s="641"/>
      <c r="BI23" s="641"/>
      <c r="BJ23" s="641"/>
      <c r="BK23" s="641"/>
      <c r="BL23" s="641"/>
      <c r="BM23" s="641"/>
      <c r="BN23" s="642"/>
      <c r="BO23" s="677">
        <v>8.6</v>
      </c>
      <c r="BP23" s="677"/>
      <c r="BQ23" s="677"/>
      <c r="BR23" s="677"/>
      <c r="BS23" s="646" t="s">
        <v>231</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677801</v>
      </c>
      <c r="S24" s="641"/>
      <c r="T24" s="641"/>
      <c r="U24" s="641"/>
      <c r="V24" s="641"/>
      <c r="W24" s="641"/>
      <c r="X24" s="641"/>
      <c r="Y24" s="642"/>
      <c r="Z24" s="677">
        <v>0.3</v>
      </c>
      <c r="AA24" s="677"/>
      <c r="AB24" s="677"/>
      <c r="AC24" s="677"/>
      <c r="AD24" s="678" t="s">
        <v>231</v>
      </c>
      <c r="AE24" s="678"/>
      <c r="AF24" s="678"/>
      <c r="AG24" s="678"/>
      <c r="AH24" s="678"/>
      <c r="AI24" s="678"/>
      <c r="AJ24" s="678"/>
      <c r="AK24" s="678"/>
      <c r="AL24" s="643" t="s">
        <v>231</v>
      </c>
      <c r="AM24" s="644"/>
      <c r="AN24" s="644"/>
      <c r="AO24" s="679"/>
      <c r="AP24" s="734" t="s">
        <v>287</v>
      </c>
      <c r="AQ24" s="742"/>
      <c r="AR24" s="742"/>
      <c r="AS24" s="742"/>
      <c r="AT24" s="742"/>
      <c r="AU24" s="742"/>
      <c r="AV24" s="742"/>
      <c r="AW24" s="742"/>
      <c r="AX24" s="742"/>
      <c r="AY24" s="742"/>
      <c r="AZ24" s="742"/>
      <c r="BA24" s="742"/>
      <c r="BB24" s="742"/>
      <c r="BC24" s="742"/>
      <c r="BD24" s="742"/>
      <c r="BE24" s="742"/>
      <c r="BF24" s="736"/>
      <c r="BG24" s="640" t="s">
        <v>128</v>
      </c>
      <c r="BH24" s="641"/>
      <c r="BI24" s="641"/>
      <c r="BJ24" s="641"/>
      <c r="BK24" s="641"/>
      <c r="BL24" s="641"/>
      <c r="BM24" s="641"/>
      <c r="BN24" s="642"/>
      <c r="BO24" s="677" t="s">
        <v>128</v>
      </c>
      <c r="BP24" s="677"/>
      <c r="BQ24" s="677"/>
      <c r="BR24" s="677"/>
      <c r="BS24" s="646" t="s">
        <v>231</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119141639</v>
      </c>
      <c r="CS24" s="696"/>
      <c r="CT24" s="696"/>
      <c r="CU24" s="696"/>
      <c r="CV24" s="696"/>
      <c r="CW24" s="696"/>
      <c r="CX24" s="696"/>
      <c r="CY24" s="739"/>
      <c r="CZ24" s="740">
        <v>58.3</v>
      </c>
      <c r="DA24" s="711"/>
      <c r="DB24" s="711"/>
      <c r="DC24" s="743"/>
      <c r="DD24" s="738">
        <v>64517234</v>
      </c>
      <c r="DE24" s="696"/>
      <c r="DF24" s="696"/>
      <c r="DG24" s="696"/>
      <c r="DH24" s="696"/>
      <c r="DI24" s="696"/>
      <c r="DJ24" s="696"/>
      <c r="DK24" s="739"/>
      <c r="DL24" s="738">
        <v>64355624</v>
      </c>
      <c r="DM24" s="696"/>
      <c r="DN24" s="696"/>
      <c r="DO24" s="696"/>
      <c r="DP24" s="696"/>
      <c r="DQ24" s="696"/>
      <c r="DR24" s="696"/>
      <c r="DS24" s="696"/>
      <c r="DT24" s="696"/>
      <c r="DU24" s="696"/>
      <c r="DV24" s="739"/>
      <c r="DW24" s="740">
        <v>57.3</v>
      </c>
      <c r="DX24" s="711"/>
      <c r="DY24" s="711"/>
      <c r="DZ24" s="711"/>
      <c r="EA24" s="711"/>
      <c r="EB24" s="711"/>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t="s">
        <v>231</v>
      </c>
      <c r="S25" s="641"/>
      <c r="T25" s="641"/>
      <c r="U25" s="641"/>
      <c r="V25" s="641"/>
      <c r="W25" s="641"/>
      <c r="X25" s="641"/>
      <c r="Y25" s="642"/>
      <c r="Z25" s="677" t="s">
        <v>231</v>
      </c>
      <c r="AA25" s="677"/>
      <c r="AB25" s="677"/>
      <c r="AC25" s="677"/>
      <c r="AD25" s="678" t="s">
        <v>231</v>
      </c>
      <c r="AE25" s="678"/>
      <c r="AF25" s="678"/>
      <c r="AG25" s="678"/>
      <c r="AH25" s="678"/>
      <c r="AI25" s="678"/>
      <c r="AJ25" s="678"/>
      <c r="AK25" s="678"/>
      <c r="AL25" s="643" t="s">
        <v>231</v>
      </c>
      <c r="AM25" s="644"/>
      <c r="AN25" s="644"/>
      <c r="AO25" s="679"/>
      <c r="AP25" s="734" t="s">
        <v>290</v>
      </c>
      <c r="AQ25" s="742"/>
      <c r="AR25" s="742"/>
      <c r="AS25" s="742"/>
      <c r="AT25" s="742"/>
      <c r="AU25" s="742"/>
      <c r="AV25" s="742"/>
      <c r="AW25" s="742"/>
      <c r="AX25" s="742"/>
      <c r="AY25" s="742"/>
      <c r="AZ25" s="742"/>
      <c r="BA25" s="742"/>
      <c r="BB25" s="742"/>
      <c r="BC25" s="742"/>
      <c r="BD25" s="742"/>
      <c r="BE25" s="742"/>
      <c r="BF25" s="736"/>
      <c r="BG25" s="640" t="s">
        <v>231</v>
      </c>
      <c r="BH25" s="641"/>
      <c r="BI25" s="641"/>
      <c r="BJ25" s="641"/>
      <c r="BK25" s="641"/>
      <c r="BL25" s="641"/>
      <c r="BM25" s="641"/>
      <c r="BN25" s="642"/>
      <c r="BO25" s="677" t="s">
        <v>231</v>
      </c>
      <c r="BP25" s="677"/>
      <c r="BQ25" s="677"/>
      <c r="BR25" s="677"/>
      <c r="BS25" s="646" t="s">
        <v>128</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26630450</v>
      </c>
      <c r="CS25" s="659"/>
      <c r="CT25" s="659"/>
      <c r="CU25" s="659"/>
      <c r="CV25" s="659"/>
      <c r="CW25" s="659"/>
      <c r="CX25" s="659"/>
      <c r="CY25" s="660"/>
      <c r="CZ25" s="643">
        <v>13</v>
      </c>
      <c r="DA25" s="661"/>
      <c r="DB25" s="661"/>
      <c r="DC25" s="662"/>
      <c r="DD25" s="646">
        <v>25084125</v>
      </c>
      <c r="DE25" s="659"/>
      <c r="DF25" s="659"/>
      <c r="DG25" s="659"/>
      <c r="DH25" s="659"/>
      <c r="DI25" s="659"/>
      <c r="DJ25" s="659"/>
      <c r="DK25" s="660"/>
      <c r="DL25" s="646">
        <v>24922553</v>
      </c>
      <c r="DM25" s="659"/>
      <c r="DN25" s="659"/>
      <c r="DO25" s="659"/>
      <c r="DP25" s="659"/>
      <c r="DQ25" s="659"/>
      <c r="DR25" s="659"/>
      <c r="DS25" s="659"/>
      <c r="DT25" s="659"/>
      <c r="DU25" s="659"/>
      <c r="DV25" s="660"/>
      <c r="DW25" s="643">
        <v>22.2</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111239204</v>
      </c>
      <c r="S26" s="641"/>
      <c r="T26" s="641"/>
      <c r="U26" s="641"/>
      <c r="V26" s="641"/>
      <c r="W26" s="641"/>
      <c r="X26" s="641"/>
      <c r="Y26" s="642"/>
      <c r="Z26" s="677">
        <v>53.6</v>
      </c>
      <c r="AA26" s="677"/>
      <c r="AB26" s="677"/>
      <c r="AC26" s="677"/>
      <c r="AD26" s="678">
        <v>103685557</v>
      </c>
      <c r="AE26" s="678"/>
      <c r="AF26" s="678"/>
      <c r="AG26" s="678"/>
      <c r="AH26" s="678"/>
      <c r="AI26" s="678"/>
      <c r="AJ26" s="678"/>
      <c r="AK26" s="678"/>
      <c r="AL26" s="643">
        <v>99</v>
      </c>
      <c r="AM26" s="644"/>
      <c r="AN26" s="644"/>
      <c r="AO26" s="679"/>
      <c r="AP26" s="734" t="s">
        <v>293</v>
      </c>
      <c r="AQ26" s="735"/>
      <c r="AR26" s="735"/>
      <c r="AS26" s="735"/>
      <c r="AT26" s="735"/>
      <c r="AU26" s="735"/>
      <c r="AV26" s="735"/>
      <c r="AW26" s="735"/>
      <c r="AX26" s="735"/>
      <c r="AY26" s="735"/>
      <c r="AZ26" s="735"/>
      <c r="BA26" s="735"/>
      <c r="BB26" s="735"/>
      <c r="BC26" s="735"/>
      <c r="BD26" s="735"/>
      <c r="BE26" s="735"/>
      <c r="BF26" s="736"/>
      <c r="BG26" s="640" t="s">
        <v>231</v>
      </c>
      <c r="BH26" s="641"/>
      <c r="BI26" s="641"/>
      <c r="BJ26" s="641"/>
      <c r="BK26" s="641"/>
      <c r="BL26" s="641"/>
      <c r="BM26" s="641"/>
      <c r="BN26" s="642"/>
      <c r="BO26" s="677" t="s">
        <v>128</v>
      </c>
      <c r="BP26" s="677"/>
      <c r="BQ26" s="677"/>
      <c r="BR26" s="677"/>
      <c r="BS26" s="646" t="s">
        <v>231</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17797904</v>
      </c>
      <c r="CS26" s="641"/>
      <c r="CT26" s="641"/>
      <c r="CU26" s="641"/>
      <c r="CV26" s="641"/>
      <c r="CW26" s="641"/>
      <c r="CX26" s="641"/>
      <c r="CY26" s="642"/>
      <c r="CZ26" s="643">
        <v>8.6999999999999993</v>
      </c>
      <c r="DA26" s="661"/>
      <c r="DB26" s="661"/>
      <c r="DC26" s="662"/>
      <c r="DD26" s="646">
        <v>16542696</v>
      </c>
      <c r="DE26" s="641"/>
      <c r="DF26" s="641"/>
      <c r="DG26" s="641"/>
      <c r="DH26" s="641"/>
      <c r="DI26" s="641"/>
      <c r="DJ26" s="641"/>
      <c r="DK26" s="642"/>
      <c r="DL26" s="646" t="s">
        <v>231</v>
      </c>
      <c r="DM26" s="641"/>
      <c r="DN26" s="641"/>
      <c r="DO26" s="641"/>
      <c r="DP26" s="641"/>
      <c r="DQ26" s="641"/>
      <c r="DR26" s="641"/>
      <c r="DS26" s="641"/>
      <c r="DT26" s="641"/>
      <c r="DU26" s="641"/>
      <c r="DV26" s="642"/>
      <c r="DW26" s="643" t="s">
        <v>231</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v>64577</v>
      </c>
      <c r="S27" s="641"/>
      <c r="T27" s="641"/>
      <c r="U27" s="641"/>
      <c r="V27" s="641"/>
      <c r="W27" s="641"/>
      <c r="X27" s="641"/>
      <c r="Y27" s="642"/>
      <c r="Z27" s="677">
        <v>0</v>
      </c>
      <c r="AA27" s="677"/>
      <c r="AB27" s="677"/>
      <c r="AC27" s="677"/>
      <c r="AD27" s="678">
        <v>64577</v>
      </c>
      <c r="AE27" s="678"/>
      <c r="AF27" s="678"/>
      <c r="AG27" s="678"/>
      <c r="AH27" s="678"/>
      <c r="AI27" s="678"/>
      <c r="AJ27" s="678"/>
      <c r="AK27" s="678"/>
      <c r="AL27" s="643">
        <v>0.1</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79651128</v>
      </c>
      <c r="BH27" s="641"/>
      <c r="BI27" s="641"/>
      <c r="BJ27" s="641"/>
      <c r="BK27" s="641"/>
      <c r="BL27" s="641"/>
      <c r="BM27" s="641"/>
      <c r="BN27" s="642"/>
      <c r="BO27" s="677">
        <v>100</v>
      </c>
      <c r="BP27" s="677"/>
      <c r="BQ27" s="677"/>
      <c r="BR27" s="677"/>
      <c r="BS27" s="646">
        <v>929279</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75066893</v>
      </c>
      <c r="CS27" s="659"/>
      <c r="CT27" s="659"/>
      <c r="CU27" s="659"/>
      <c r="CV27" s="659"/>
      <c r="CW27" s="659"/>
      <c r="CX27" s="659"/>
      <c r="CY27" s="660"/>
      <c r="CZ27" s="643">
        <v>36.799999999999997</v>
      </c>
      <c r="DA27" s="661"/>
      <c r="DB27" s="661"/>
      <c r="DC27" s="662"/>
      <c r="DD27" s="646">
        <v>21988813</v>
      </c>
      <c r="DE27" s="659"/>
      <c r="DF27" s="659"/>
      <c r="DG27" s="659"/>
      <c r="DH27" s="659"/>
      <c r="DI27" s="659"/>
      <c r="DJ27" s="659"/>
      <c r="DK27" s="660"/>
      <c r="DL27" s="646">
        <v>21988813</v>
      </c>
      <c r="DM27" s="659"/>
      <c r="DN27" s="659"/>
      <c r="DO27" s="659"/>
      <c r="DP27" s="659"/>
      <c r="DQ27" s="659"/>
      <c r="DR27" s="659"/>
      <c r="DS27" s="659"/>
      <c r="DT27" s="659"/>
      <c r="DU27" s="659"/>
      <c r="DV27" s="660"/>
      <c r="DW27" s="643">
        <v>19.600000000000001</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2039418</v>
      </c>
      <c r="S28" s="641"/>
      <c r="T28" s="641"/>
      <c r="U28" s="641"/>
      <c r="V28" s="641"/>
      <c r="W28" s="641"/>
      <c r="X28" s="641"/>
      <c r="Y28" s="642"/>
      <c r="Z28" s="677">
        <v>1</v>
      </c>
      <c r="AA28" s="677"/>
      <c r="AB28" s="677"/>
      <c r="AC28" s="677"/>
      <c r="AD28" s="678" t="s">
        <v>231</v>
      </c>
      <c r="AE28" s="678"/>
      <c r="AF28" s="678"/>
      <c r="AG28" s="678"/>
      <c r="AH28" s="678"/>
      <c r="AI28" s="678"/>
      <c r="AJ28" s="678"/>
      <c r="AK28" s="678"/>
      <c r="AL28" s="643" t="s">
        <v>231</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17444296</v>
      </c>
      <c r="CS28" s="641"/>
      <c r="CT28" s="641"/>
      <c r="CU28" s="641"/>
      <c r="CV28" s="641"/>
      <c r="CW28" s="641"/>
      <c r="CX28" s="641"/>
      <c r="CY28" s="642"/>
      <c r="CZ28" s="643">
        <v>8.5</v>
      </c>
      <c r="DA28" s="661"/>
      <c r="DB28" s="661"/>
      <c r="DC28" s="662"/>
      <c r="DD28" s="646">
        <v>17444296</v>
      </c>
      <c r="DE28" s="641"/>
      <c r="DF28" s="641"/>
      <c r="DG28" s="641"/>
      <c r="DH28" s="641"/>
      <c r="DI28" s="641"/>
      <c r="DJ28" s="641"/>
      <c r="DK28" s="642"/>
      <c r="DL28" s="646">
        <v>17444258</v>
      </c>
      <c r="DM28" s="641"/>
      <c r="DN28" s="641"/>
      <c r="DO28" s="641"/>
      <c r="DP28" s="641"/>
      <c r="DQ28" s="641"/>
      <c r="DR28" s="641"/>
      <c r="DS28" s="641"/>
      <c r="DT28" s="641"/>
      <c r="DU28" s="641"/>
      <c r="DV28" s="642"/>
      <c r="DW28" s="643">
        <v>15.5</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2063869</v>
      </c>
      <c r="S29" s="641"/>
      <c r="T29" s="641"/>
      <c r="U29" s="641"/>
      <c r="V29" s="641"/>
      <c r="W29" s="641"/>
      <c r="X29" s="641"/>
      <c r="Y29" s="642"/>
      <c r="Z29" s="677">
        <v>1</v>
      </c>
      <c r="AA29" s="677"/>
      <c r="AB29" s="677"/>
      <c r="AC29" s="677"/>
      <c r="AD29" s="678">
        <v>623557</v>
      </c>
      <c r="AE29" s="678"/>
      <c r="AF29" s="678"/>
      <c r="AG29" s="678"/>
      <c r="AH29" s="678"/>
      <c r="AI29" s="678"/>
      <c r="AJ29" s="678"/>
      <c r="AK29" s="678"/>
      <c r="AL29" s="643">
        <v>0.6</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301</v>
      </c>
      <c r="CE29" s="726"/>
      <c r="CF29" s="673" t="s">
        <v>70</v>
      </c>
      <c r="CG29" s="674"/>
      <c r="CH29" s="674"/>
      <c r="CI29" s="674"/>
      <c r="CJ29" s="674"/>
      <c r="CK29" s="674"/>
      <c r="CL29" s="674"/>
      <c r="CM29" s="674"/>
      <c r="CN29" s="674"/>
      <c r="CO29" s="674"/>
      <c r="CP29" s="674"/>
      <c r="CQ29" s="675"/>
      <c r="CR29" s="640">
        <v>17434030</v>
      </c>
      <c r="CS29" s="659"/>
      <c r="CT29" s="659"/>
      <c r="CU29" s="659"/>
      <c r="CV29" s="659"/>
      <c r="CW29" s="659"/>
      <c r="CX29" s="659"/>
      <c r="CY29" s="660"/>
      <c r="CZ29" s="643">
        <v>8.5</v>
      </c>
      <c r="DA29" s="661"/>
      <c r="DB29" s="661"/>
      <c r="DC29" s="662"/>
      <c r="DD29" s="646">
        <v>17434030</v>
      </c>
      <c r="DE29" s="659"/>
      <c r="DF29" s="659"/>
      <c r="DG29" s="659"/>
      <c r="DH29" s="659"/>
      <c r="DI29" s="659"/>
      <c r="DJ29" s="659"/>
      <c r="DK29" s="660"/>
      <c r="DL29" s="646">
        <v>17433992</v>
      </c>
      <c r="DM29" s="659"/>
      <c r="DN29" s="659"/>
      <c r="DO29" s="659"/>
      <c r="DP29" s="659"/>
      <c r="DQ29" s="659"/>
      <c r="DR29" s="659"/>
      <c r="DS29" s="659"/>
      <c r="DT29" s="659"/>
      <c r="DU29" s="659"/>
      <c r="DV29" s="660"/>
      <c r="DW29" s="643">
        <v>15.5</v>
      </c>
      <c r="DX29" s="661"/>
      <c r="DY29" s="661"/>
      <c r="DZ29" s="661"/>
      <c r="EA29" s="661"/>
      <c r="EB29" s="661"/>
      <c r="EC29" s="676"/>
    </row>
    <row r="30" spans="2:133" ht="11.25" customHeight="1" x14ac:dyDescent="0.15">
      <c r="B30" s="637" t="s">
        <v>302</v>
      </c>
      <c r="C30" s="638"/>
      <c r="D30" s="638"/>
      <c r="E30" s="638"/>
      <c r="F30" s="638"/>
      <c r="G30" s="638"/>
      <c r="H30" s="638"/>
      <c r="I30" s="638"/>
      <c r="J30" s="638"/>
      <c r="K30" s="638"/>
      <c r="L30" s="638"/>
      <c r="M30" s="638"/>
      <c r="N30" s="638"/>
      <c r="O30" s="638"/>
      <c r="P30" s="638"/>
      <c r="Q30" s="639"/>
      <c r="R30" s="640">
        <v>367026</v>
      </c>
      <c r="S30" s="641"/>
      <c r="T30" s="641"/>
      <c r="U30" s="641"/>
      <c r="V30" s="641"/>
      <c r="W30" s="641"/>
      <c r="X30" s="641"/>
      <c r="Y30" s="642"/>
      <c r="Z30" s="677">
        <v>0.2</v>
      </c>
      <c r="AA30" s="677"/>
      <c r="AB30" s="677"/>
      <c r="AC30" s="677"/>
      <c r="AD30" s="678" t="s">
        <v>231</v>
      </c>
      <c r="AE30" s="678"/>
      <c r="AF30" s="678"/>
      <c r="AG30" s="678"/>
      <c r="AH30" s="678"/>
      <c r="AI30" s="678"/>
      <c r="AJ30" s="678"/>
      <c r="AK30" s="678"/>
      <c r="AL30" s="643" t="s">
        <v>231</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303</v>
      </c>
      <c r="BH30" s="714"/>
      <c r="BI30" s="714"/>
      <c r="BJ30" s="714"/>
      <c r="BK30" s="714"/>
      <c r="BL30" s="714"/>
      <c r="BM30" s="714"/>
      <c r="BN30" s="714"/>
      <c r="BO30" s="714"/>
      <c r="BP30" s="714"/>
      <c r="BQ30" s="715"/>
      <c r="BR30" s="701" t="s">
        <v>304</v>
      </c>
      <c r="BS30" s="714"/>
      <c r="BT30" s="714"/>
      <c r="BU30" s="714"/>
      <c r="BV30" s="714"/>
      <c r="BW30" s="714"/>
      <c r="BX30" s="714"/>
      <c r="BY30" s="714"/>
      <c r="BZ30" s="714"/>
      <c r="CA30" s="714"/>
      <c r="CB30" s="715"/>
      <c r="CD30" s="727"/>
      <c r="CE30" s="728"/>
      <c r="CF30" s="673" t="s">
        <v>305</v>
      </c>
      <c r="CG30" s="674"/>
      <c r="CH30" s="674"/>
      <c r="CI30" s="674"/>
      <c r="CJ30" s="674"/>
      <c r="CK30" s="674"/>
      <c r="CL30" s="674"/>
      <c r="CM30" s="674"/>
      <c r="CN30" s="674"/>
      <c r="CO30" s="674"/>
      <c r="CP30" s="674"/>
      <c r="CQ30" s="675"/>
      <c r="CR30" s="640">
        <v>16551962</v>
      </c>
      <c r="CS30" s="641"/>
      <c r="CT30" s="641"/>
      <c r="CU30" s="641"/>
      <c r="CV30" s="641"/>
      <c r="CW30" s="641"/>
      <c r="CX30" s="641"/>
      <c r="CY30" s="642"/>
      <c r="CZ30" s="643">
        <v>8.1</v>
      </c>
      <c r="DA30" s="661"/>
      <c r="DB30" s="661"/>
      <c r="DC30" s="662"/>
      <c r="DD30" s="646">
        <v>16551962</v>
      </c>
      <c r="DE30" s="641"/>
      <c r="DF30" s="641"/>
      <c r="DG30" s="641"/>
      <c r="DH30" s="641"/>
      <c r="DI30" s="641"/>
      <c r="DJ30" s="641"/>
      <c r="DK30" s="642"/>
      <c r="DL30" s="646">
        <v>16551924</v>
      </c>
      <c r="DM30" s="641"/>
      <c r="DN30" s="641"/>
      <c r="DO30" s="641"/>
      <c r="DP30" s="641"/>
      <c r="DQ30" s="641"/>
      <c r="DR30" s="641"/>
      <c r="DS30" s="641"/>
      <c r="DT30" s="641"/>
      <c r="DU30" s="641"/>
      <c r="DV30" s="642"/>
      <c r="DW30" s="643">
        <v>14.7</v>
      </c>
      <c r="DX30" s="661"/>
      <c r="DY30" s="661"/>
      <c r="DZ30" s="661"/>
      <c r="EA30" s="661"/>
      <c r="EB30" s="661"/>
      <c r="EC30" s="676"/>
    </row>
    <row r="31" spans="2:133" ht="11.25" customHeight="1" x14ac:dyDescent="0.15">
      <c r="B31" s="637" t="s">
        <v>306</v>
      </c>
      <c r="C31" s="638"/>
      <c r="D31" s="638"/>
      <c r="E31" s="638"/>
      <c r="F31" s="638"/>
      <c r="G31" s="638"/>
      <c r="H31" s="638"/>
      <c r="I31" s="638"/>
      <c r="J31" s="638"/>
      <c r="K31" s="638"/>
      <c r="L31" s="638"/>
      <c r="M31" s="638"/>
      <c r="N31" s="638"/>
      <c r="O31" s="638"/>
      <c r="P31" s="638"/>
      <c r="Q31" s="639"/>
      <c r="R31" s="640">
        <v>49396344</v>
      </c>
      <c r="S31" s="641"/>
      <c r="T31" s="641"/>
      <c r="U31" s="641"/>
      <c r="V31" s="641"/>
      <c r="W31" s="641"/>
      <c r="X31" s="641"/>
      <c r="Y31" s="642"/>
      <c r="Z31" s="677">
        <v>23.8</v>
      </c>
      <c r="AA31" s="677"/>
      <c r="AB31" s="677"/>
      <c r="AC31" s="677"/>
      <c r="AD31" s="678" t="s">
        <v>231</v>
      </c>
      <c r="AE31" s="678"/>
      <c r="AF31" s="678"/>
      <c r="AG31" s="678"/>
      <c r="AH31" s="678"/>
      <c r="AI31" s="678"/>
      <c r="AJ31" s="678"/>
      <c r="AK31" s="678"/>
      <c r="AL31" s="643" t="s">
        <v>128</v>
      </c>
      <c r="AM31" s="644"/>
      <c r="AN31" s="644"/>
      <c r="AO31" s="679"/>
      <c r="AP31" s="716" t="s">
        <v>307</v>
      </c>
      <c r="AQ31" s="717"/>
      <c r="AR31" s="717"/>
      <c r="AS31" s="717"/>
      <c r="AT31" s="722" t="s">
        <v>308</v>
      </c>
      <c r="AU31" s="231"/>
      <c r="AV31" s="231"/>
      <c r="AW31" s="231"/>
      <c r="AX31" s="706" t="s">
        <v>185</v>
      </c>
      <c r="AY31" s="707"/>
      <c r="AZ31" s="707"/>
      <c r="BA31" s="707"/>
      <c r="BB31" s="707"/>
      <c r="BC31" s="707"/>
      <c r="BD31" s="707"/>
      <c r="BE31" s="707"/>
      <c r="BF31" s="708"/>
      <c r="BG31" s="709">
        <v>99.3</v>
      </c>
      <c r="BH31" s="710"/>
      <c r="BI31" s="710"/>
      <c r="BJ31" s="710"/>
      <c r="BK31" s="710"/>
      <c r="BL31" s="710"/>
      <c r="BM31" s="711">
        <v>98.7</v>
      </c>
      <c r="BN31" s="710"/>
      <c r="BO31" s="710"/>
      <c r="BP31" s="710"/>
      <c r="BQ31" s="712"/>
      <c r="BR31" s="709">
        <v>99.4</v>
      </c>
      <c r="BS31" s="710"/>
      <c r="BT31" s="710"/>
      <c r="BU31" s="710"/>
      <c r="BV31" s="710"/>
      <c r="BW31" s="710"/>
      <c r="BX31" s="711">
        <v>98.7</v>
      </c>
      <c r="BY31" s="710"/>
      <c r="BZ31" s="710"/>
      <c r="CA31" s="710"/>
      <c r="CB31" s="712"/>
      <c r="CD31" s="727"/>
      <c r="CE31" s="728"/>
      <c r="CF31" s="673" t="s">
        <v>309</v>
      </c>
      <c r="CG31" s="674"/>
      <c r="CH31" s="674"/>
      <c r="CI31" s="674"/>
      <c r="CJ31" s="674"/>
      <c r="CK31" s="674"/>
      <c r="CL31" s="674"/>
      <c r="CM31" s="674"/>
      <c r="CN31" s="674"/>
      <c r="CO31" s="674"/>
      <c r="CP31" s="674"/>
      <c r="CQ31" s="675"/>
      <c r="CR31" s="640">
        <v>882068</v>
      </c>
      <c r="CS31" s="659"/>
      <c r="CT31" s="659"/>
      <c r="CU31" s="659"/>
      <c r="CV31" s="659"/>
      <c r="CW31" s="659"/>
      <c r="CX31" s="659"/>
      <c r="CY31" s="660"/>
      <c r="CZ31" s="643">
        <v>0.4</v>
      </c>
      <c r="DA31" s="661"/>
      <c r="DB31" s="661"/>
      <c r="DC31" s="662"/>
      <c r="DD31" s="646">
        <v>882068</v>
      </c>
      <c r="DE31" s="659"/>
      <c r="DF31" s="659"/>
      <c r="DG31" s="659"/>
      <c r="DH31" s="659"/>
      <c r="DI31" s="659"/>
      <c r="DJ31" s="659"/>
      <c r="DK31" s="660"/>
      <c r="DL31" s="646">
        <v>882068</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31" t="s">
        <v>310</v>
      </c>
      <c r="C32" s="732"/>
      <c r="D32" s="732"/>
      <c r="E32" s="732"/>
      <c r="F32" s="732"/>
      <c r="G32" s="732"/>
      <c r="H32" s="732"/>
      <c r="I32" s="732"/>
      <c r="J32" s="732"/>
      <c r="K32" s="732"/>
      <c r="L32" s="732"/>
      <c r="M32" s="732"/>
      <c r="N32" s="732"/>
      <c r="O32" s="732"/>
      <c r="P32" s="732"/>
      <c r="Q32" s="733"/>
      <c r="R32" s="640" t="s">
        <v>231</v>
      </c>
      <c r="S32" s="641"/>
      <c r="T32" s="641"/>
      <c r="U32" s="641"/>
      <c r="V32" s="641"/>
      <c r="W32" s="641"/>
      <c r="X32" s="641"/>
      <c r="Y32" s="642"/>
      <c r="Z32" s="677" t="s">
        <v>128</v>
      </c>
      <c r="AA32" s="677"/>
      <c r="AB32" s="677"/>
      <c r="AC32" s="677"/>
      <c r="AD32" s="678" t="s">
        <v>231</v>
      </c>
      <c r="AE32" s="678"/>
      <c r="AF32" s="678"/>
      <c r="AG32" s="678"/>
      <c r="AH32" s="678"/>
      <c r="AI32" s="678"/>
      <c r="AJ32" s="678"/>
      <c r="AK32" s="678"/>
      <c r="AL32" s="643" t="s">
        <v>128</v>
      </c>
      <c r="AM32" s="644"/>
      <c r="AN32" s="644"/>
      <c r="AO32" s="679"/>
      <c r="AP32" s="718"/>
      <c r="AQ32" s="719"/>
      <c r="AR32" s="719"/>
      <c r="AS32" s="719"/>
      <c r="AT32" s="723"/>
      <c r="AU32" s="230" t="s">
        <v>311</v>
      </c>
      <c r="AV32" s="230"/>
      <c r="AW32" s="230"/>
      <c r="AX32" s="637" t="s">
        <v>312</v>
      </c>
      <c r="AY32" s="638"/>
      <c r="AZ32" s="638"/>
      <c r="BA32" s="638"/>
      <c r="BB32" s="638"/>
      <c r="BC32" s="638"/>
      <c r="BD32" s="638"/>
      <c r="BE32" s="638"/>
      <c r="BF32" s="639"/>
      <c r="BG32" s="713">
        <v>99.1</v>
      </c>
      <c r="BH32" s="659"/>
      <c r="BI32" s="659"/>
      <c r="BJ32" s="659"/>
      <c r="BK32" s="659"/>
      <c r="BL32" s="659"/>
      <c r="BM32" s="644">
        <v>98.4</v>
      </c>
      <c r="BN32" s="705"/>
      <c r="BO32" s="705"/>
      <c r="BP32" s="705"/>
      <c r="BQ32" s="683"/>
      <c r="BR32" s="713">
        <v>99.2</v>
      </c>
      <c r="BS32" s="659"/>
      <c r="BT32" s="659"/>
      <c r="BU32" s="659"/>
      <c r="BV32" s="659"/>
      <c r="BW32" s="659"/>
      <c r="BX32" s="644">
        <v>98.2</v>
      </c>
      <c r="BY32" s="705"/>
      <c r="BZ32" s="705"/>
      <c r="CA32" s="705"/>
      <c r="CB32" s="683"/>
      <c r="CD32" s="729"/>
      <c r="CE32" s="730"/>
      <c r="CF32" s="673" t="s">
        <v>313</v>
      </c>
      <c r="CG32" s="674"/>
      <c r="CH32" s="674"/>
      <c r="CI32" s="674"/>
      <c r="CJ32" s="674"/>
      <c r="CK32" s="674"/>
      <c r="CL32" s="674"/>
      <c r="CM32" s="674"/>
      <c r="CN32" s="674"/>
      <c r="CO32" s="674"/>
      <c r="CP32" s="674"/>
      <c r="CQ32" s="675"/>
      <c r="CR32" s="640">
        <v>10266</v>
      </c>
      <c r="CS32" s="641"/>
      <c r="CT32" s="641"/>
      <c r="CU32" s="641"/>
      <c r="CV32" s="641"/>
      <c r="CW32" s="641"/>
      <c r="CX32" s="641"/>
      <c r="CY32" s="642"/>
      <c r="CZ32" s="643">
        <v>0</v>
      </c>
      <c r="DA32" s="661"/>
      <c r="DB32" s="661"/>
      <c r="DC32" s="662"/>
      <c r="DD32" s="646">
        <v>10266</v>
      </c>
      <c r="DE32" s="641"/>
      <c r="DF32" s="641"/>
      <c r="DG32" s="641"/>
      <c r="DH32" s="641"/>
      <c r="DI32" s="641"/>
      <c r="DJ32" s="641"/>
      <c r="DK32" s="642"/>
      <c r="DL32" s="646">
        <v>10266</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314</v>
      </c>
      <c r="C33" s="638"/>
      <c r="D33" s="638"/>
      <c r="E33" s="638"/>
      <c r="F33" s="638"/>
      <c r="G33" s="638"/>
      <c r="H33" s="638"/>
      <c r="I33" s="638"/>
      <c r="J33" s="638"/>
      <c r="K33" s="638"/>
      <c r="L33" s="638"/>
      <c r="M33" s="638"/>
      <c r="N33" s="638"/>
      <c r="O33" s="638"/>
      <c r="P33" s="638"/>
      <c r="Q33" s="639"/>
      <c r="R33" s="640">
        <v>14314140</v>
      </c>
      <c r="S33" s="641"/>
      <c r="T33" s="641"/>
      <c r="U33" s="641"/>
      <c r="V33" s="641"/>
      <c r="W33" s="641"/>
      <c r="X33" s="641"/>
      <c r="Y33" s="642"/>
      <c r="Z33" s="677">
        <v>6.9</v>
      </c>
      <c r="AA33" s="677"/>
      <c r="AB33" s="677"/>
      <c r="AC33" s="677"/>
      <c r="AD33" s="678" t="s">
        <v>128</v>
      </c>
      <c r="AE33" s="678"/>
      <c r="AF33" s="678"/>
      <c r="AG33" s="678"/>
      <c r="AH33" s="678"/>
      <c r="AI33" s="678"/>
      <c r="AJ33" s="678"/>
      <c r="AK33" s="678"/>
      <c r="AL33" s="643" t="s">
        <v>128</v>
      </c>
      <c r="AM33" s="644"/>
      <c r="AN33" s="644"/>
      <c r="AO33" s="679"/>
      <c r="AP33" s="720"/>
      <c r="AQ33" s="721"/>
      <c r="AR33" s="721"/>
      <c r="AS33" s="721"/>
      <c r="AT33" s="724"/>
      <c r="AU33" s="232"/>
      <c r="AV33" s="232"/>
      <c r="AW33" s="232"/>
      <c r="AX33" s="621" t="s">
        <v>315</v>
      </c>
      <c r="AY33" s="622"/>
      <c r="AZ33" s="622"/>
      <c r="BA33" s="622"/>
      <c r="BB33" s="622"/>
      <c r="BC33" s="622"/>
      <c r="BD33" s="622"/>
      <c r="BE33" s="622"/>
      <c r="BF33" s="623"/>
      <c r="BG33" s="704">
        <v>99.4</v>
      </c>
      <c r="BH33" s="625"/>
      <c r="BI33" s="625"/>
      <c r="BJ33" s="625"/>
      <c r="BK33" s="625"/>
      <c r="BL33" s="625"/>
      <c r="BM33" s="668">
        <v>99</v>
      </c>
      <c r="BN33" s="625"/>
      <c r="BO33" s="625"/>
      <c r="BP33" s="625"/>
      <c r="BQ33" s="689"/>
      <c r="BR33" s="704">
        <v>99.6</v>
      </c>
      <c r="BS33" s="625"/>
      <c r="BT33" s="625"/>
      <c r="BU33" s="625"/>
      <c r="BV33" s="625"/>
      <c r="BW33" s="625"/>
      <c r="BX33" s="668">
        <v>99.1</v>
      </c>
      <c r="BY33" s="625"/>
      <c r="BZ33" s="625"/>
      <c r="CA33" s="625"/>
      <c r="CB33" s="689"/>
      <c r="CD33" s="673" t="s">
        <v>316</v>
      </c>
      <c r="CE33" s="674"/>
      <c r="CF33" s="674"/>
      <c r="CG33" s="674"/>
      <c r="CH33" s="674"/>
      <c r="CI33" s="674"/>
      <c r="CJ33" s="674"/>
      <c r="CK33" s="674"/>
      <c r="CL33" s="674"/>
      <c r="CM33" s="674"/>
      <c r="CN33" s="674"/>
      <c r="CO33" s="674"/>
      <c r="CP33" s="674"/>
      <c r="CQ33" s="675"/>
      <c r="CR33" s="640">
        <v>67884165</v>
      </c>
      <c r="CS33" s="659"/>
      <c r="CT33" s="659"/>
      <c r="CU33" s="659"/>
      <c r="CV33" s="659"/>
      <c r="CW33" s="659"/>
      <c r="CX33" s="659"/>
      <c r="CY33" s="660"/>
      <c r="CZ33" s="643">
        <v>33.200000000000003</v>
      </c>
      <c r="DA33" s="661"/>
      <c r="DB33" s="661"/>
      <c r="DC33" s="662"/>
      <c r="DD33" s="646">
        <v>54678785</v>
      </c>
      <c r="DE33" s="659"/>
      <c r="DF33" s="659"/>
      <c r="DG33" s="659"/>
      <c r="DH33" s="659"/>
      <c r="DI33" s="659"/>
      <c r="DJ33" s="659"/>
      <c r="DK33" s="660"/>
      <c r="DL33" s="646">
        <v>42886039</v>
      </c>
      <c r="DM33" s="659"/>
      <c r="DN33" s="659"/>
      <c r="DO33" s="659"/>
      <c r="DP33" s="659"/>
      <c r="DQ33" s="659"/>
      <c r="DR33" s="659"/>
      <c r="DS33" s="659"/>
      <c r="DT33" s="659"/>
      <c r="DU33" s="659"/>
      <c r="DV33" s="660"/>
      <c r="DW33" s="643">
        <v>38.200000000000003</v>
      </c>
      <c r="DX33" s="661"/>
      <c r="DY33" s="661"/>
      <c r="DZ33" s="661"/>
      <c r="EA33" s="661"/>
      <c r="EB33" s="661"/>
      <c r="EC33" s="676"/>
    </row>
    <row r="34" spans="2:133" ht="11.25" customHeight="1" x14ac:dyDescent="0.15">
      <c r="B34" s="637" t="s">
        <v>317</v>
      </c>
      <c r="C34" s="638"/>
      <c r="D34" s="638"/>
      <c r="E34" s="638"/>
      <c r="F34" s="638"/>
      <c r="G34" s="638"/>
      <c r="H34" s="638"/>
      <c r="I34" s="638"/>
      <c r="J34" s="638"/>
      <c r="K34" s="638"/>
      <c r="L34" s="638"/>
      <c r="M34" s="638"/>
      <c r="N34" s="638"/>
      <c r="O34" s="638"/>
      <c r="P34" s="638"/>
      <c r="Q34" s="639"/>
      <c r="R34" s="640">
        <v>3122116</v>
      </c>
      <c r="S34" s="641"/>
      <c r="T34" s="641"/>
      <c r="U34" s="641"/>
      <c r="V34" s="641"/>
      <c r="W34" s="641"/>
      <c r="X34" s="641"/>
      <c r="Y34" s="642"/>
      <c r="Z34" s="677">
        <v>1.5</v>
      </c>
      <c r="AA34" s="677"/>
      <c r="AB34" s="677"/>
      <c r="AC34" s="677"/>
      <c r="AD34" s="678">
        <v>260699</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318</v>
      </c>
      <c r="CE34" s="674"/>
      <c r="CF34" s="674"/>
      <c r="CG34" s="674"/>
      <c r="CH34" s="674"/>
      <c r="CI34" s="674"/>
      <c r="CJ34" s="674"/>
      <c r="CK34" s="674"/>
      <c r="CL34" s="674"/>
      <c r="CM34" s="674"/>
      <c r="CN34" s="674"/>
      <c r="CO34" s="674"/>
      <c r="CP34" s="674"/>
      <c r="CQ34" s="675"/>
      <c r="CR34" s="640">
        <v>18440311</v>
      </c>
      <c r="CS34" s="641"/>
      <c r="CT34" s="641"/>
      <c r="CU34" s="641"/>
      <c r="CV34" s="641"/>
      <c r="CW34" s="641"/>
      <c r="CX34" s="641"/>
      <c r="CY34" s="642"/>
      <c r="CZ34" s="643">
        <v>9</v>
      </c>
      <c r="DA34" s="661"/>
      <c r="DB34" s="661"/>
      <c r="DC34" s="662"/>
      <c r="DD34" s="646">
        <v>15193973</v>
      </c>
      <c r="DE34" s="641"/>
      <c r="DF34" s="641"/>
      <c r="DG34" s="641"/>
      <c r="DH34" s="641"/>
      <c r="DI34" s="641"/>
      <c r="DJ34" s="641"/>
      <c r="DK34" s="642"/>
      <c r="DL34" s="646">
        <v>13782775</v>
      </c>
      <c r="DM34" s="641"/>
      <c r="DN34" s="641"/>
      <c r="DO34" s="641"/>
      <c r="DP34" s="641"/>
      <c r="DQ34" s="641"/>
      <c r="DR34" s="641"/>
      <c r="DS34" s="641"/>
      <c r="DT34" s="641"/>
      <c r="DU34" s="641"/>
      <c r="DV34" s="642"/>
      <c r="DW34" s="643">
        <v>12.3</v>
      </c>
      <c r="DX34" s="661"/>
      <c r="DY34" s="661"/>
      <c r="DZ34" s="661"/>
      <c r="EA34" s="661"/>
      <c r="EB34" s="661"/>
      <c r="EC34" s="676"/>
    </row>
    <row r="35" spans="2:133" ht="11.25" customHeight="1" x14ac:dyDescent="0.15">
      <c r="B35" s="637" t="s">
        <v>319</v>
      </c>
      <c r="C35" s="638"/>
      <c r="D35" s="638"/>
      <c r="E35" s="638"/>
      <c r="F35" s="638"/>
      <c r="G35" s="638"/>
      <c r="H35" s="638"/>
      <c r="I35" s="638"/>
      <c r="J35" s="638"/>
      <c r="K35" s="638"/>
      <c r="L35" s="638"/>
      <c r="M35" s="638"/>
      <c r="N35" s="638"/>
      <c r="O35" s="638"/>
      <c r="P35" s="638"/>
      <c r="Q35" s="639"/>
      <c r="R35" s="640">
        <v>73090</v>
      </c>
      <c r="S35" s="641"/>
      <c r="T35" s="641"/>
      <c r="U35" s="641"/>
      <c r="V35" s="641"/>
      <c r="W35" s="641"/>
      <c r="X35" s="641"/>
      <c r="Y35" s="642"/>
      <c r="Z35" s="677">
        <v>0</v>
      </c>
      <c r="AA35" s="677"/>
      <c r="AB35" s="677"/>
      <c r="AC35" s="677"/>
      <c r="AD35" s="678" t="s">
        <v>231</v>
      </c>
      <c r="AE35" s="678"/>
      <c r="AF35" s="678"/>
      <c r="AG35" s="678"/>
      <c r="AH35" s="678"/>
      <c r="AI35" s="678"/>
      <c r="AJ35" s="678"/>
      <c r="AK35" s="678"/>
      <c r="AL35" s="643" t="s">
        <v>231</v>
      </c>
      <c r="AM35" s="644"/>
      <c r="AN35" s="644"/>
      <c r="AO35" s="679"/>
      <c r="AP35" s="235"/>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322</v>
      </c>
      <c r="CE35" s="674"/>
      <c r="CF35" s="674"/>
      <c r="CG35" s="674"/>
      <c r="CH35" s="674"/>
      <c r="CI35" s="674"/>
      <c r="CJ35" s="674"/>
      <c r="CK35" s="674"/>
      <c r="CL35" s="674"/>
      <c r="CM35" s="674"/>
      <c r="CN35" s="674"/>
      <c r="CO35" s="674"/>
      <c r="CP35" s="674"/>
      <c r="CQ35" s="675"/>
      <c r="CR35" s="640">
        <v>1571837</v>
      </c>
      <c r="CS35" s="659"/>
      <c r="CT35" s="659"/>
      <c r="CU35" s="659"/>
      <c r="CV35" s="659"/>
      <c r="CW35" s="659"/>
      <c r="CX35" s="659"/>
      <c r="CY35" s="660"/>
      <c r="CZ35" s="643">
        <v>0.8</v>
      </c>
      <c r="DA35" s="661"/>
      <c r="DB35" s="661"/>
      <c r="DC35" s="662"/>
      <c r="DD35" s="646">
        <v>1404696</v>
      </c>
      <c r="DE35" s="659"/>
      <c r="DF35" s="659"/>
      <c r="DG35" s="659"/>
      <c r="DH35" s="659"/>
      <c r="DI35" s="659"/>
      <c r="DJ35" s="659"/>
      <c r="DK35" s="660"/>
      <c r="DL35" s="646">
        <v>1357827</v>
      </c>
      <c r="DM35" s="659"/>
      <c r="DN35" s="659"/>
      <c r="DO35" s="659"/>
      <c r="DP35" s="659"/>
      <c r="DQ35" s="659"/>
      <c r="DR35" s="659"/>
      <c r="DS35" s="659"/>
      <c r="DT35" s="659"/>
      <c r="DU35" s="659"/>
      <c r="DV35" s="660"/>
      <c r="DW35" s="643">
        <v>1.2</v>
      </c>
      <c r="DX35" s="661"/>
      <c r="DY35" s="661"/>
      <c r="DZ35" s="661"/>
      <c r="EA35" s="661"/>
      <c r="EB35" s="661"/>
      <c r="EC35" s="676"/>
    </row>
    <row r="36" spans="2:133" ht="11.25" customHeight="1" x14ac:dyDescent="0.15">
      <c r="B36" s="637" t="s">
        <v>323</v>
      </c>
      <c r="C36" s="638"/>
      <c r="D36" s="638"/>
      <c r="E36" s="638"/>
      <c r="F36" s="638"/>
      <c r="G36" s="638"/>
      <c r="H36" s="638"/>
      <c r="I36" s="638"/>
      <c r="J36" s="638"/>
      <c r="K36" s="638"/>
      <c r="L36" s="638"/>
      <c r="M36" s="638"/>
      <c r="N36" s="638"/>
      <c r="O36" s="638"/>
      <c r="P36" s="638"/>
      <c r="Q36" s="639"/>
      <c r="R36" s="640">
        <v>3755409</v>
      </c>
      <c r="S36" s="641"/>
      <c r="T36" s="641"/>
      <c r="U36" s="641"/>
      <c r="V36" s="641"/>
      <c r="W36" s="641"/>
      <c r="X36" s="641"/>
      <c r="Y36" s="642"/>
      <c r="Z36" s="677">
        <v>1.8</v>
      </c>
      <c r="AA36" s="677"/>
      <c r="AB36" s="677"/>
      <c r="AC36" s="677"/>
      <c r="AD36" s="678" t="s">
        <v>128</v>
      </c>
      <c r="AE36" s="678"/>
      <c r="AF36" s="678"/>
      <c r="AG36" s="678"/>
      <c r="AH36" s="678"/>
      <c r="AI36" s="678"/>
      <c r="AJ36" s="678"/>
      <c r="AK36" s="678"/>
      <c r="AL36" s="643" t="s">
        <v>128</v>
      </c>
      <c r="AM36" s="644"/>
      <c r="AN36" s="644"/>
      <c r="AO36" s="679"/>
      <c r="AP36" s="235"/>
      <c r="AQ36" s="692" t="s">
        <v>324</v>
      </c>
      <c r="AR36" s="693"/>
      <c r="AS36" s="693"/>
      <c r="AT36" s="693"/>
      <c r="AU36" s="693"/>
      <c r="AV36" s="693"/>
      <c r="AW36" s="693"/>
      <c r="AX36" s="693"/>
      <c r="AY36" s="694"/>
      <c r="AZ36" s="695">
        <v>29085929</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394775</v>
      </c>
      <c r="BW36" s="696"/>
      <c r="BX36" s="696"/>
      <c r="BY36" s="696"/>
      <c r="BZ36" s="696"/>
      <c r="CA36" s="696"/>
      <c r="CB36" s="697"/>
      <c r="CD36" s="673" t="s">
        <v>326</v>
      </c>
      <c r="CE36" s="674"/>
      <c r="CF36" s="674"/>
      <c r="CG36" s="674"/>
      <c r="CH36" s="674"/>
      <c r="CI36" s="674"/>
      <c r="CJ36" s="674"/>
      <c r="CK36" s="674"/>
      <c r="CL36" s="674"/>
      <c r="CM36" s="674"/>
      <c r="CN36" s="674"/>
      <c r="CO36" s="674"/>
      <c r="CP36" s="674"/>
      <c r="CQ36" s="675"/>
      <c r="CR36" s="640">
        <v>18488717</v>
      </c>
      <c r="CS36" s="641"/>
      <c r="CT36" s="641"/>
      <c r="CU36" s="641"/>
      <c r="CV36" s="641"/>
      <c r="CW36" s="641"/>
      <c r="CX36" s="641"/>
      <c r="CY36" s="642"/>
      <c r="CZ36" s="643">
        <v>9.1</v>
      </c>
      <c r="DA36" s="661"/>
      <c r="DB36" s="661"/>
      <c r="DC36" s="662"/>
      <c r="DD36" s="646">
        <v>17049755</v>
      </c>
      <c r="DE36" s="641"/>
      <c r="DF36" s="641"/>
      <c r="DG36" s="641"/>
      <c r="DH36" s="641"/>
      <c r="DI36" s="641"/>
      <c r="DJ36" s="641"/>
      <c r="DK36" s="642"/>
      <c r="DL36" s="646">
        <v>14305587</v>
      </c>
      <c r="DM36" s="641"/>
      <c r="DN36" s="641"/>
      <c r="DO36" s="641"/>
      <c r="DP36" s="641"/>
      <c r="DQ36" s="641"/>
      <c r="DR36" s="641"/>
      <c r="DS36" s="641"/>
      <c r="DT36" s="641"/>
      <c r="DU36" s="641"/>
      <c r="DV36" s="642"/>
      <c r="DW36" s="643">
        <v>12.7</v>
      </c>
      <c r="DX36" s="661"/>
      <c r="DY36" s="661"/>
      <c r="DZ36" s="661"/>
      <c r="EA36" s="661"/>
      <c r="EB36" s="661"/>
      <c r="EC36" s="676"/>
    </row>
    <row r="37" spans="2:133" ht="11.25" customHeight="1" x14ac:dyDescent="0.15">
      <c r="B37" s="637" t="s">
        <v>327</v>
      </c>
      <c r="C37" s="638"/>
      <c r="D37" s="638"/>
      <c r="E37" s="638"/>
      <c r="F37" s="638"/>
      <c r="G37" s="638"/>
      <c r="H37" s="638"/>
      <c r="I37" s="638"/>
      <c r="J37" s="638"/>
      <c r="K37" s="638"/>
      <c r="L37" s="638"/>
      <c r="M37" s="638"/>
      <c r="N37" s="638"/>
      <c r="O37" s="638"/>
      <c r="P37" s="638"/>
      <c r="Q37" s="639"/>
      <c r="R37" s="640">
        <v>2695211</v>
      </c>
      <c r="S37" s="641"/>
      <c r="T37" s="641"/>
      <c r="U37" s="641"/>
      <c r="V37" s="641"/>
      <c r="W37" s="641"/>
      <c r="X37" s="641"/>
      <c r="Y37" s="642"/>
      <c r="Z37" s="677">
        <v>1.3</v>
      </c>
      <c r="AA37" s="677"/>
      <c r="AB37" s="677"/>
      <c r="AC37" s="677"/>
      <c r="AD37" s="678" t="s">
        <v>231</v>
      </c>
      <c r="AE37" s="678"/>
      <c r="AF37" s="678"/>
      <c r="AG37" s="678"/>
      <c r="AH37" s="678"/>
      <c r="AI37" s="678"/>
      <c r="AJ37" s="678"/>
      <c r="AK37" s="678"/>
      <c r="AL37" s="643" t="s">
        <v>128</v>
      </c>
      <c r="AM37" s="644"/>
      <c r="AN37" s="644"/>
      <c r="AO37" s="679"/>
      <c r="AQ37" s="680" t="s">
        <v>328</v>
      </c>
      <c r="AR37" s="681"/>
      <c r="AS37" s="681"/>
      <c r="AT37" s="681"/>
      <c r="AU37" s="681"/>
      <c r="AV37" s="681"/>
      <c r="AW37" s="681"/>
      <c r="AX37" s="681"/>
      <c r="AY37" s="682"/>
      <c r="AZ37" s="640">
        <v>9206520</v>
      </c>
      <c r="BA37" s="641"/>
      <c r="BB37" s="641"/>
      <c r="BC37" s="641"/>
      <c r="BD37" s="659"/>
      <c r="BE37" s="659"/>
      <c r="BF37" s="683"/>
      <c r="BG37" s="673" t="s">
        <v>329</v>
      </c>
      <c r="BH37" s="674"/>
      <c r="BI37" s="674"/>
      <c r="BJ37" s="674"/>
      <c r="BK37" s="674"/>
      <c r="BL37" s="674"/>
      <c r="BM37" s="674"/>
      <c r="BN37" s="674"/>
      <c r="BO37" s="674"/>
      <c r="BP37" s="674"/>
      <c r="BQ37" s="674"/>
      <c r="BR37" s="674"/>
      <c r="BS37" s="674"/>
      <c r="BT37" s="674"/>
      <c r="BU37" s="675"/>
      <c r="BV37" s="640">
        <v>-926229</v>
      </c>
      <c r="BW37" s="641"/>
      <c r="BX37" s="641"/>
      <c r="BY37" s="641"/>
      <c r="BZ37" s="641"/>
      <c r="CA37" s="641"/>
      <c r="CB37" s="684"/>
      <c r="CD37" s="673" t="s">
        <v>330</v>
      </c>
      <c r="CE37" s="674"/>
      <c r="CF37" s="674"/>
      <c r="CG37" s="674"/>
      <c r="CH37" s="674"/>
      <c r="CI37" s="674"/>
      <c r="CJ37" s="674"/>
      <c r="CK37" s="674"/>
      <c r="CL37" s="674"/>
      <c r="CM37" s="674"/>
      <c r="CN37" s="674"/>
      <c r="CO37" s="674"/>
      <c r="CP37" s="674"/>
      <c r="CQ37" s="675"/>
      <c r="CR37" s="640">
        <v>1996052</v>
      </c>
      <c r="CS37" s="659"/>
      <c r="CT37" s="659"/>
      <c r="CU37" s="659"/>
      <c r="CV37" s="659"/>
      <c r="CW37" s="659"/>
      <c r="CX37" s="659"/>
      <c r="CY37" s="660"/>
      <c r="CZ37" s="643">
        <v>1</v>
      </c>
      <c r="DA37" s="661"/>
      <c r="DB37" s="661"/>
      <c r="DC37" s="662"/>
      <c r="DD37" s="646">
        <v>1996052</v>
      </c>
      <c r="DE37" s="659"/>
      <c r="DF37" s="659"/>
      <c r="DG37" s="659"/>
      <c r="DH37" s="659"/>
      <c r="DI37" s="659"/>
      <c r="DJ37" s="659"/>
      <c r="DK37" s="660"/>
      <c r="DL37" s="646">
        <v>1657451</v>
      </c>
      <c r="DM37" s="659"/>
      <c r="DN37" s="659"/>
      <c r="DO37" s="659"/>
      <c r="DP37" s="659"/>
      <c r="DQ37" s="659"/>
      <c r="DR37" s="659"/>
      <c r="DS37" s="659"/>
      <c r="DT37" s="659"/>
      <c r="DU37" s="659"/>
      <c r="DV37" s="660"/>
      <c r="DW37" s="643">
        <v>1.5</v>
      </c>
      <c r="DX37" s="661"/>
      <c r="DY37" s="661"/>
      <c r="DZ37" s="661"/>
      <c r="EA37" s="661"/>
      <c r="EB37" s="661"/>
      <c r="EC37" s="676"/>
    </row>
    <row r="38" spans="2:133" ht="11.25" customHeight="1" x14ac:dyDescent="0.15">
      <c r="B38" s="637" t="s">
        <v>331</v>
      </c>
      <c r="C38" s="638"/>
      <c r="D38" s="638"/>
      <c r="E38" s="638"/>
      <c r="F38" s="638"/>
      <c r="G38" s="638"/>
      <c r="H38" s="638"/>
      <c r="I38" s="638"/>
      <c r="J38" s="638"/>
      <c r="K38" s="638"/>
      <c r="L38" s="638"/>
      <c r="M38" s="638"/>
      <c r="N38" s="638"/>
      <c r="O38" s="638"/>
      <c r="P38" s="638"/>
      <c r="Q38" s="639"/>
      <c r="R38" s="640">
        <v>3381602</v>
      </c>
      <c r="S38" s="641"/>
      <c r="T38" s="641"/>
      <c r="U38" s="641"/>
      <c r="V38" s="641"/>
      <c r="W38" s="641"/>
      <c r="X38" s="641"/>
      <c r="Y38" s="642"/>
      <c r="Z38" s="677">
        <v>1.6</v>
      </c>
      <c r="AA38" s="677"/>
      <c r="AB38" s="677"/>
      <c r="AC38" s="677"/>
      <c r="AD38" s="678">
        <v>86948</v>
      </c>
      <c r="AE38" s="678"/>
      <c r="AF38" s="678"/>
      <c r="AG38" s="678"/>
      <c r="AH38" s="678"/>
      <c r="AI38" s="678"/>
      <c r="AJ38" s="678"/>
      <c r="AK38" s="678"/>
      <c r="AL38" s="643">
        <v>0.1</v>
      </c>
      <c r="AM38" s="644"/>
      <c r="AN38" s="644"/>
      <c r="AO38" s="679"/>
      <c r="AQ38" s="680" t="s">
        <v>332</v>
      </c>
      <c r="AR38" s="681"/>
      <c r="AS38" s="681"/>
      <c r="AT38" s="681"/>
      <c r="AU38" s="681"/>
      <c r="AV38" s="681"/>
      <c r="AW38" s="681"/>
      <c r="AX38" s="681"/>
      <c r="AY38" s="682"/>
      <c r="AZ38" s="640">
        <v>106792</v>
      </c>
      <c r="BA38" s="641"/>
      <c r="BB38" s="641"/>
      <c r="BC38" s="641"/>
      <c r="BD38" s="659"/>
      <c r="BE38" s="659"/>
      <c r="BF38" s="683"/>
      <c r="BG38" s="673" t="s">
        <v>333</v>
      </c>
      <c r="BH38" s="674"/>
      <c r="BI38" s="674"/>
      <c r="BJ38" s="674"/>
      <c r="BK38" s="674"/>
      <c r="BL38" s="674"/>
      <c r="BM38" s="674"/>
      <c r="BN38" s="674"/>
      <c r="BO38" s="674"/>
      <c r="BP38" s="674"/>
      <c r="BQ38" s="674"/>
      <c r="BR38" s="674"/>
      <c r="BS38" s="674"/>
      <c r="BT38" s="674"/>
      <c r="BU38" s="675"/>
      <c r="BV38" s="640">
        <v>70995</v>
      </c>
      <c r="BW38" s="641"/>
      <c r="BX38" s="641"/>
      <c r="BY38" s="641"/>
      <c r="BZ38" s="641"/>
      <c r="CA38" s="641"/>
      <c r="CB38" s="684"/>
      <c r="CD38" s="673" t="s">
        <v>334</v>
      </c>
      <c r="CE38" s="674"/>
      <c r="CF38" s="674"/>
      <c r="CG38" s="674"/>
      <c r="CH38" s="674"/>
      <c r="CI38" s="674"/>
      <c r="CJ38" s="674"/>
      <c r="CK38" s="674"/>
      <c r="CL38" s="674"/>
      <c r="CM38" s="674"/>
      <c r="CN38" s="674"/>
      <c r="CO38" s="674"/>
      <c r="CP38" s="674"/>
      <c r="CQ38" s="675"/>
      <c r="CR38" s="640">
        <v>19772617</v>
      </c>
      <c r="CS38" s="641"/>
      <c r="CT38" s="641"/>
      <c r="CU38" s="641"/>
      <c r="CV38" s="641"/>
      <c r="CW38" s="641"/>
      <c r="CX38" s="641"/>
      <c r="CY38" s="642"/>
      <c r="CZ38" s="643">
        <v>9.6999999999999993</v>
      </c>
      <c r="DA38" s="661"/>
      <c r="DB38" s="661"/>
      <c r="DC38" s="662"/>
      <c r="DD38" s="646">
        <v>15369586</v>
      </c>
      <c r="DE38" s="641"/>
      <c r="DF38" s="641"/>
      <c r="DG38" s="641"/>
      <c r="DH38" s="641"/>
      <c r="DI38" s="641"/>
      <c r="DJ38" s="641"/>
      <c r="DK38" s="642"/>
      <c r="DL38" s="646">
        <v>13439838</v>
      </c>
      <c r="DM38" s="641"/>
      <c r="DN38" s="641"/>
      <c r="DO38" s="641"/>
      <c r="DP38" s="641"/>
      <c r="DQ38" s="641"/>
      <c r="DR38" s="641"/>
      <c r="DS38" s="641"/>
      <c r="DT38" s="641"/>
      <c r="DU38" s="641"/>
      <c r="DV38" s="642"/>
      <c r="DW38" s="643">
        <v>12</v>
      </c>
      <c r="DX38" s="661"/>
      <c r="DY38" s="661"/>
      <c r="DZ38" s="661"/>
      <c r="EA38" s="661"/>
      <c r="EB38" s="661"/>
      <c r="EC38" s="676"/>
    </row>
    <row r="39" spans="2:133" ht="11.25" customHeight="1" x14ac:dyDescent="0.15">
      <c r="B39" s="637" t="s">
        <v>335</v>
      </c>
      <c r="C39" s="638"/>
      <c r="D39" s="638"/>
      <c r="E39" s="638"/>
      <c r="F39" s="638"/>
      <c r="G39" s="638"/>
      <c r="H39" s="638"/>
      <c r="I39" s="638"/>
      <c r="J39" s="638"/>
      <c r="K39" s="638"/>
      <c r="L39" s="638"/>
      <c r="M39" s="638"/>
      <c r="N39" s="638"/>
      <c r="O39" s="638"/>
      <c r="P39" s="638"/>
      <c r="Q39" s="639"/>
      <c r="R39" s="640">
        <v>14949900</v>
      </c>
      <c r="S39" s="641"/>
      <c r="T39" s="641"/>
      <c r="U39" s="641"/>
      <c r="V39" s="641"/>
      <c r="W39" s="641"/>
      <c r="X39" s="641"/>
      <c r="Y39" s="642"/>
      <c r="Z39" s="677">
        <v>7.2</v>
      </c>
      <c r="AA39" s="677"/>
      <c r="AB39" s="677"/>
      <c r="AC39" s="677"/>
      <c r="AD39" s="678" t="s">
        <v>128</v>
      </c>
      <c r="AE39" s="678"/>
      <c r="AF39" s="678"/>
      <c r="AG39" s="678"/>
      <c r="AH39" s="678"/>
      <c r="AI39" s="678"/>
      <c r="AJ39" s="678"/>
      <c r="AK39" s="678"/>
      <c r="AL39" s="643" t="s">
        <v>128</v>
      </c>
      <c r="AM39" s="644"/>
      <c r="AN39" s="644"/>
      <c r="AO39" s="679"/>
      <c r="AQ39" s="680" t="s">
        <v>336</v>
      </c>
      <c r="AR39" s="681"/>
      <c r="AS39" s="681"/>
      <c r="AT39" s="681"/>
      <c r="AU39" s="681"/>
      <c r="AV39" s="681"/>
      <c r="AW39" s="681"/>
      <c r="AX39" s="681"/>
      <c r="AY39" s="682"/>
      <c r="AZ39" s="640" t="s">
        <v>231</v>
      </c>
      <c r="BA39" s="641"/>
      <c r="BB39" s="641"/>
      <c r="BC39" s="641"/>
      <c r="BD39" s="659"/>
      <c r="BE39" s="659"/>
      <c r="BF39" s="683"/>
      <c r="BG39" s="673" t="s">
        <v>337</v>
      </c>
      <c r="BH39" s="674"/>
      <c r="BI39" s="674"/>
      <c r="BJ39" s="674"/>
      <c r="BK39" s="674"/>
      <c r="BL39" s="674"/>
      <c r="BM39" s="674"/>
      <c r="BN39" s="674"/>
      <c r="BO39" s="674"/>
      <c r="BP39" s="674"/>
      <c r="BQ39" s="674"/>
      <c r="BR39" s="674"/>
      <c r="BS39" s="674"/>
      <c r="BT39" s="674"/>
      <c r="BU39" s="675"/>
      <c r="BV39" s="640">
        <v>107979</v>
      </c>
      <c r="BW39" s="641"/>
      <c r="BX39" s="641"/>
      <c r="BY39" s="641"/>
      <c r="BZ39" s="641"/>
      <c r="CA39" s="641"/>
      <c r="CB39" s="684"/>
      <c r="CD39" s="673" t="s">
        <v>338</v>
      </c>
      <c r="CE39" s="674"/>
      <c r="CF39" s="674"/>
      <c r="CG39" s="674"/>
      <c r="CH39" s="674"/>
      <c r="CI39" s="674"/>
      <c r="CJ39" s="674"/>
      <c r="CK39" s="674"/>
      <c r="CL39" s="674"/>
      <c r="CM39" s="674"/>
      <c r="CN39" s="674"/>
      <c r="CO39" s="674"/>
      <c r="CP39" s="674"/>
      <c r="CQ39" s="675"/>
      <c r="CR39" s="640">
        <v>6369604</v>
      </c>
      <c r="CS39" s="659"/>
      <c r="CT39" s="659"/>
      <c r="CU39" s="659"/>
      <c r="CV39" s="659"/>
      <c r="CW39" s="659"/>
      <c r="CX39" s="659"/>
      <c r="CY39" s="660"/>
      <c r="CZ39" s="643">
        <v>3.1</v>
      </c>
      <c r="DA39" s="661"/>
      <c r="DB39" s="661"/>
      <c r="DC39" s="662"/>
      <c r="DD39" s="646">
        <v>4057080</v>
      </c>
      <c r="DE39" s="659"/>
      <c r="DF39" s="659"/>
      <c r="DG39" s="659"/>
      <c r="DH39" s="659"/>
      <c r="DI39" s="659"/>
      <c r="DJ39" s="659"/>
      <c r="DK39" s="660"/>
      <c r="DL39" s="646" t="s">
        <v>128</v>
      </c>
      <c r="DM39" s="659"/>
      <c r="DN39" s="659"/>
      <c r="DO39" s="659"/>
      <c r="DP39" s="659"/>
      <c r="DQ39" s="659"/>
      <c r="DR39" s="659"/>
      <c r="DS39" s="659"/>
      <c r="DT39" s="659"/>
      <c r="DU39" s="659"/>
      <c r="DV39" s="660"/>
      <c r="DW39" s="643" t="s">
        <v>231</v>
      </c>
      <c r="DX39" s="661"/>
      <c r="DY39" s="661"/>
      <c r="DZ39" s="661"/>
      <c r="EA39" s="661"/>
      <c r="EB39" s="661"/>
      <c r="EC39" s="676"/>
    </row>
    <row r="40" spans="2:133" ht="11.25" customHeight="1" x14ac:dyDescent="0.15">
      <c r="B40" s="637" t="s">
        <v>339</v>
      </c>
      <c r="C40" s="638"/>
      <c r="D40" s="638"/>
      <c r="E40" s="638"/>
      <c r="F40" s="638"/>
      <c r="G40" s="638"/>
      <c r="H40" s="638"/>
      <c r="I40" s="638"/>
      <c r="J40" s="638"/>
      <c r="K40" s="638"/>
      <c r="L40" s="638"/>
      <c r="M40" s="638"/>
      <c r="N40" s="638"/>
      <c r="O40" s="638"/>
      <c r="P40" s="638"/>
      <c r="Q40" s="639"/>
      <c r="R40" s="640" t="s">
        <v>128</v>
      </c>
      <c r="S40" s="641"/>
      <c r="T40" s="641"/>
      <c r="U40" s="641"/>
      <c r="V40" s="641"/>
      <c r="W40" s="641"/>
      <c r="X40" s="641"/>
      <c r="Y40" s="642"/>
      <c r="Z40" s="677" t="s">
        <v>231</v>
      </c>
      <c r="AA40" s="677"/>
      <c r="AB40" s="677"/>
      <c r="AC40" s="677"/>
      <c r="AD40" s="678" t="s">
        <v>231</v>
      </c>
      <c r="AE40" s="678"/>
      <c r="AF40" s="678"/>
      <c r="AG40" s="678"/>
      <c r="AH40" s="678"/>
      <c r="AI40" s="678"/>
      <c r="AJ40" s="678"/>
      <c r="AK40" s="678"/>
      <c r="AL40" s="643" t="s">
        <v>128</v>
      </c>
      <c r="AM40" s="644"/>
      <c r="AN40" s="644"/>
      <c r="AO40" s="679"/>
      <c r="AQ40" s="680" t="s">
        <v>340</v>
      </c>
      <c r="AR40" s="681"/>
      <c r="AS40" s="681"/>
      <c r="AT40" s="681"/>
      <c r="AU40" s="681"/>
      <c r="AV40" s="681"/>
      <c r="AW40" s="681"/>
      <c r="AX40" s="681"/>
      <c r="AY40" s="682"/>
      <c r="AZ40" s="640" t="s">
        <v>231</v>
      </c>
      <c r="BA40" s="641"/>
      <c r="BB40" s="641"/>
      <c r="BC40" s="641"/>
      <c r="BD40" s="659"/>
      <c r="BE40" s="659"/>
      <c r="BF40" s="683"/>
      <c r="BG40" s="685" t="s">
        <v>341</v>
      </c>
      <c r="BH40" s="686"/>
      <c r="BI40" s="686"/>
      <c r="BJ40" s="686"/>
      <c r="BK40" s="686"/>
      <c r="BL40" s="236"/>
      <c r="BM40" s="674" t="s">
        <v>342</v>
      </c>
      <c r="BN40" s="674"/>
      <c r="BO40" s="674"/>
      <c r="BP40" s="674"/>
      <c r="BQ40" s="674"/>
      <c r="BR40" s="674"/>
      <c r="BS40" s="674"/>
      <c r="BT40" s="674"/>
      <c r="BU40" s="675"/>
      <c r="BV40" s="640">
        <v>90</v>
      </c>
      <c r="BW40" s="641"/>
      <c r="BX40" s="641"/>
      <c r="BY40" s="641"/>
      <c r="BZ40" s="641"/>
      <c r="CA40" s="641"/>
      <c r="CB40" s="684"/>
      <c r="CD40" s="673" t="s">
        <v>343</v>
      </c>
      <c r="CE40" s="674"/>
      <c r="CF40" s="674"/>
      <c r="CG40" s="674"/>
      <c r="CH40" s="674"/>
      <c r="CI40" s="674"/>
      <c r="CJ40" s="674"/>
      <c r="CK40" s="674"/>
      <c r="CL40" s="674"/>
      <c r="CM40" s="674"/>
      <c r="CN40" s="674"/>
      <c r="CO40" s="674"/>
      <c r="CP40" s="674"/>
      <c r="CQ40" s="675"/>
      <c r="CR40" s="640">
        <v>3241079</v>
      </c>
      <c r="CS40" s="641"/>
      <c r="CT40" s="641"/>
      <c r="CU40" s="641"/>
      <c r="CV40" s="641"/>
      <c r="CW40" s="641"/>
      <c r="CX40" s="641"/>
      <c r="CY40" s="642"/>
      <c r="CZ40" s="643">
        <v>1.6</v>
      </c>
      <c r="DA40" s="661"/>
      <c r="DB40" s="661"/>
      <c r="DC40" s="662"/>
      <c r="DD40" s="646">
        <v>1603695</v>
      </c>
      <c r="DE40" s="641"/>
      <c r="DF40" s="641"/>
      <c r="DG40" s="641"/>
      <c r="DH40" s="641"/>
      <c r="DI40" s="641"/>
      <c r="DJ40" s="641"/>
      <c r="DK40" s="642"/>
      <c r="DL40" s="646">
        <v>12</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344</v>
      </c>
      <c r="C41" s="638"/>
      <c r="D41" s="638"/>
      <c r="E41" s="638"/>
      <c r="F41" s="638"/>
      <c r="G41" s="638"/>
      <c r="H41" s="638"/>
      <c r="I41" s="638"/>
      <c r="J41" s="638"/>
      <c r="K41" s="638"/>
      <c r="L41" s="638"/>
      <c r="M41" s="638"/>
      <c r="N41" s="638"/>
      <c r="O41" s="638"/>
      <c r="P41" s="638"/>
      <c r="Q41" s="639"/>
      <c r="R41" s="640">
        <v>7633900</v>
      </c>
      <c r="S41" s="641"/>
      <c r="T41" s="641"/>
      <c r="U41" s="641"/>
      <c r="V41" s="641"/>
      <c r="W41" s="641"/>
      <c r="X41" s="641"/>
      <c r="Y41" s="642"/>
      <c r="Z41" s="677">
        <v>3.7</v>
      </c>
      <c r="AA41" s="677"/>
      <c r="AB41" s="677"/>
      <c r="AC41" s="677"/>
      <c r="AD41" s="678" t="s">
        <v>231</v>
      </c>
      <c r="AE41" s="678"/>
      <c r="AF41" s="678"/>
      <c r="AG41" s="678"/>
      <c r="AH41" s="678"/>
      <c r="AI41" s="678"/>
      <c r="AJ41" s="678"/>
      <c r="AK41" s="678"/>
      <c r="AL41" s="643" t="s">
        <v>128</v>
      </c>
      <c r="AM41" s="644"/>
      <c r="AN41" s="644"/>
      <c r="AO41" s="679"/>
      <c r="AQ41" s="680" t="s">
        <v>345</v>
      </c>
      <c r="AR41" s="681"/>
      <c r="AS41" s="681"/>
      <c r="AT41" s="681"/>
      <c r="AU41" s="681"/>
      <c r="AV41" s="681"/>
      <c r="AW41" s="681"/>
      <c r="AX41" s="681"/>
      <c r="AY41" s="682"/>
      <c r="AZ41" s="640">
        <v>6051835</v>
      </c>
      <c r="BA41" s="641"/>
      <c r="BB41" s="641"/>
      <c r="BC41" s="641"/>
      <c r="BD41" s="659"/>
      <c r="BE41" s="659"/>
      <c r="BF41" s="683"/>
      <c r="BG41" s="685"/>
      <c r="BH41" s="686"/>
      <c r="BI41" s="686"/>
      <c r="BJ41" s="686"/>
      <c r="BK41" s="686"/>
      <c r="BL41" s="236"/>
      <c r="BM41" s="674" t="s">
        <v>346</v>
      </c>
      <c r="BN41" s="674"/>
      <c r="BO41" s="674"/>
      <c r="BP41" s="674"/>
      <c r="BQ41" s="674"/>
      <c r="BR41" s="674"/>
      <c r="BS41" s="674"/>
      <c r="BT41" s="674"/>
      <c r="BU41" s="675"/>
      <c r="BV41" s="640" t="s">
        <v>231</v>
      </c>
      <c r="BW41" s="641"/>
      <c r="BX41" s="641"/>
      <c r="BY41" s="641"/>
      <c r="BZ41" s="641"/>
      <c r="CA41" s="641"/>
      <c r="CB41" s="684"/>
      <c r="CD41" s="673" t="s">
        <v>347</v>
      </c>
      <c r="CE41" s="674"/>
      <c r="CF41" s="674"/>
      <c r="CG41" s="674"/>
      <c r="CH41" s="674"/>
      <c r="CI41" s="674"/>
      <c r="CJ41" s="674"/>
      <c r="CK41" s="674"/>
      <c r="CL41" s="674"/>
      <c r="CM41" s="674"/>
      <c r="CN41" s="674"/>
      <c r="CO41" s="674"/>
      <c r="CP41" s="674"/>
      <c r="CQ41" s="675"/>
      <c r="CR41" s="640" t="s">
        <v>231</v>
      </c>
      <c r="CS41" s="659"/>
      <c r="CT41" s="659"/>
      <c r="CU41" s="659"/>
      <c r="CV41" s="659"/>
      <c r="CW41" s="659"/>
      <c r="CX41" s="659"/>
      <c r="CY41" s="660"/>
      <c r="CZ41" s="643" t="s">
        <v>231</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348</v>
      </c>
      <c r="C42" s="622"/>
      <c r="D42" s="622"/>
      <c r="E42" s="622"/>
      <c r="F42" s="622"/>
      <c r="G42" s="622"/>
      <c r="H42" s="622"/>
      <c r="I42" s="622"/>
      <c r="J42" s="622"/>
      <c r="K42" s="622"/>
      <c r="L42" s="622"/>
      <c r="M42" s="622"/>
      <c r="N42" s="622"/>
      <c r="O42" s="622"/>
      <c r="P42" s="622"/>
      <c r="Q42" s="623"/>
      <c r="R42" s="624">
        <v>207461906</v>
      </c>
      <c r="S42" s="663"/>
      <c r="T42" s="663"/>
      <c r="U42" s="663"/>
      <c r="V42" s="663"/>
      <c r="W42" s="663"/>
      <c r="X42" s="663"/>
      <c r="Y42" s="665"/>
      <c r="Z42" s="666">
        <v>100</v>
      </c>
      <c r="AA42" s="666"/>
      <c r="AB42" s="666"/>
      <c r="AC42" s="666"/>
      <c r="AD42" s="667">
        <v>104721338</v>
      </c>
      <c r="AE42" s="667"/>
      <c r="AF42" s="667"/>
      <c r="AG42" s="667"/>
      <c r="AH42" s="667"/>
      <c r="AI42" s="667"/>
      <c r="AJ42" s="667"/>
      <c r="AK42" s="667"/>
      <c r="AL42" s="627">
        <v>100</v>
      </c>
      <c r="AM42" s="668"/>
      <c r="AN42" s="668"/>
      <c r="AO42" s="669"/>
      <c r="AQ42" s="670" t="s">
        <v>349</v>
      </c>
      <c r="AR42" s="671"/>
      <c r="AS42" s="671"/>
      <c r="AT42" s="671"/>
      <c r="AU42" s="671"/>
      <c r="AV42" s="671"/>
      <c r="AW42" s="671"/>
      <c r="AX42" s="671"/>
      <c r="AY42" s="672"/>
      <c r="AZ42" s="624">
        <v>13720782</v>
      </c>
      <c r="BA42" s="663"/>
      <c r="BB42" s="663"/>
      <c r="BC42" s="663"/>
      <c r="BD42" s="625"/>
      <c r="BE42" s="625"/>
      <c r="BF42" s="689"/>
      <c r="BG42" s="687"/>
      <c r="BH42" s="688"/>
      <c r="BI42" s="688"/>
      <c r="BJ42" s="688"/>
      <c r="BK42" s="688"/>
      <c r="BL42" s="237"/>
      <c r="BM42" s="690" t="s">
        <v>350</v>
      </c>
      <c r="BN42" s="690"/>
      <c r="BO42" s="690"/>
      <c r="BP42" s="690"/>
      <c r="BQ42" s="690"/>
      <c r="BR42" s="690"/>
      <c r="BS42" s="690"/>
      <c r="BT42" s="690"/>
      <c r="BU42" s="691"/>
      <c r="BV42" s="624">
        <v>352</v>
      </c>
      <c r="BW42" s="663"/>
      <c r="BX42" s="663"/>
      <c r="BY42" s="663"/>
      <c r="BZ42" s="663"/>
      <c r="CA42" s="663"/>
      <c r="CB42" s="664"/>
      <c r="CD42" s="637" t="s">
        <v>351</v>
      </c>
      <c r="CE42" s="638"/>
      <c r="CF42" s="638"/>
      <c r="CG42" s="638"/>
      <c r="CH42" s="638"/>
      <c r="CI42" s="638"/>
      <c r="CJ42" s="638"/>
      <c r="CK42" s="638"/>
      <c r="CL42" s="638"/>
      <c r="CM42" s="638"/>
      <c r="CN42" s="638"/>
      <c r="CO42" s="638"/>
      <c r="CP42" s="638"/>
      <c r="CQ42" s="639"/>
      <c r="CR42" s="640">
        <v>17176251</v>
      </c>
      <c r="CS42" s="641"/>
      <c r="CT42" s="641"/>
      <c r="CU42" s="641"/>
      <c r="CV42" s="641"/>
      <c r="CW42" s="641"/>
      <c r="CX42" s="641"/>
      <c r="CY42" s="642"/>
      <c r="CZ42" s="643">
        <v>8.4</v>
      </c>
      <c r="DA42" s="644"/>
      <c r="DB42" s="644"/>
      <c r="DC42" s="645"/>
      <c r="DD42" s="646">
        <v>4530198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352</v>
      </c>
      <c r="CE43" s="638"/>
      <c r="CF43" s="638"/>
      <c r="CG43" s="638"/>
      <c r="CH43" s="638"/>
      <c r="CI43" s="638"/>
      <c r="CJ43" s="638"/>
      <c r="CK43" s="638"/>
      <c r="CL43" s="638"/>
      <c r="CM43" s="638"/>
      <c r="CN43" s="638"/>
      <c r="CO43" s="638"/>
      <c r="CP43" s="638"/>
      <c r="CQ43" s="639"/>
      <c r="CR43" s="640">
        <v>131851</v>
      </c>
      <c r="CS43" s="659"/>
      <c r="CT43" s="659"/>
      <c r="CU43" s="659"/>
      <c r="CV43" s="659"/>
      <c r="CW43" s="659"/>
      <c r="CX43" s="659"/>
      <c r="CY43" s="660"/>
      <c r="CZ43" s="643">
        <v>0.1</v>
      </c>
      <c r="DA43" s="661"/>
      <c r="DB43" s="661"/>
      <c r="DC43" s="662"/>
      <c r="DD43" s="646">
        <v>131851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353</v>
      </c>
      <c r="CG44" s="638"/>
      <c r="CH44" s="638"/>
      <c r="CI44" s="638"/>
      <c r="CJ44" s="638"/>
      <c r="CK44" s="638"/>
      <c r="CL44" s="638"/>
      <c r="CM44" s="638"/>
      <c r="CN44" s="638"/>
      <c r="CO44" s="638"/>
      <c r="CP44" s="638"/>
      <c r="CQ44" s="639"/>
      <c r="CR44" s="640">
        <v>17152109</v>
      </c>
      <c r="CS44" s="641"/>
      <c r="CT44" s="641"/>
      <c r="CU44" s="641"/>
      <c r="CV44" s="641"/>
      <c r="CW44" s="641"/>
      <c r="CX44" s="641"/>
      <c r="CY44" s="642"/>
      <c r="CZ44" s="643">
        <v>8.4</v>
      </c>
      <c r="DA44" s="644"/>
      <c r="DB44" s="644"/>
      <c r="DC44" s="645"/>
      <c r="DD44" s="646">
        <v>4520033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354</v>
      </c>
      <c r="CG45" s="638"/>
      <c r="CH45" s="638"/>
      <c r="CI45" s="638"/>
      <c r="CJ45" s="638"/>
      <c r="CK45" s="638"/>
      <c r="CL45" s="638"/>
      <c r="CM45" s="638"/>
      <c r="CN45" s="638"/>
      <c r="CO45" s="638"/>
      <c r="CP45" s="638"/>
      <c r="CQ45" s="639"/>
      <c r="CR45" s="640">
        <v>8769546</v>
      </c>
      <c r="CS45" s="659"/>
      <c r="CT45" s="659"/>
      <c r="CU45" s="659"/>
      <c r="CV45" s="659"/>
      <c r="CW45" s="659"/>
      <c r="CX45" s="659"/>
      <c r="CY45" s="660"/>
      <c r="CZ45" s="643">
        <v>4.3</v>
      </c>
      <c r="DA45" s="661"/>
      <c r="DB45" s="661"/>
      <c r="DC45" s="662"/>
      <c r="DD45" s="646">
        <v>188200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356</v>
      </c>
      <c r="CG46" s="638"/>
      <c r="CH46" s="638"/>
      <c r="CI46" s="638"/>
      <c r="CJ46" s="638"/>
      <c r="CK46" s="638"/>
      <c r="CL46" s="638"/>
      <c r="CM46" s="638"/>
      <c r="CN46" s="638"/>
      <c r="CO46" s="638"/>
      <c r="CP46" s="638"/>
      <c r="CQ46" s="639"/>
      <c r="CR46" s="640">
        <v>8139214</v>
      </c>
      <c r="CS46" s="641"/>
      <c r="CT46" s="641"/>
      <c r="CU46" s="641"/>
      <c r="CV46" s="641"/>
      <c r="CW46" s="641"/>
      <c r="CX46" s="641"/>
      <c r="CY46" s="642"/>
      <c r="CZ46" s="643">
        <v>4</v>
      </c>
      <c r="DA46" s="644"/>
      <c r="DB46" s="644"/>
      <c r="DC46" s="645"/>
      <c r="DD46" s="646">
        <v>4307384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358</v>
      </c>
      <c r="CG47" s="638"/>
      <c r="CH47" s="638"/>
      <c r="CI47" s="638"/>
      <c r="CJ47" s="638"/>
      <c r="CK47" s="638"/>
      <c r="CL47" s="638"/>
      <c r="CM47" s="638"/>
      <c r="CN47" s="638"/>
      <c r="CO47" s="638"/>
      <c r="CP47" s="638"/>
      <c r="CQ47" s="639"/>
      <c r="CR47" s="640">
        <v>24142</v>
      </c>
      <c r="CS47" s="659"/>
      <c r="CT47" s="659"/>
      <c r="CU47" s="659"/>
      <c r="CV47" s="659"/>
      <c r="CW47" s="659"/>
      <c r="CX47" s="659"/>
      <c r="CY47" s="660"/>
      <c r="CZ47" s="643">
        <v>0</v>
      </c>
      <c r="DA47" s="661"/>
      <c r="DB47" s="661"/>
      <c r="DC47" s="662"/>
      <c r="DD47" s="646">
        <v>10165</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359</v>
      </c>
      <c r="CD48" s="657"/>
      <c r="CE48" s="658"/>
      <c r="CF48" s="637" t="s">
        <v>360</v>
      </c>
      <c r="CG48" s="638"/>
      <c r="CH48" s="638"/>
      <c r="CI48" s="638"/>
      <c r="CJ48" s="638"/>
      <c r="CK48" s="638"/>
      <c r="CL48" s="638"/>
      <c r="CM48" s="638"/>
      <c r="CN48" s="638"/>
      <c r="CO48" s="638"/>
      <c r="CP48" s="638"/>
      <c r="CQ48" s="639"/>
      <c r="CR48" s="640" t="s">
        <v>231</v>
      </c>
      <c r="CS48" s="641"/>
      <c r="CT48" s="641"/>
      <c r="CU48" s="641"/>
      <c r="CV48" s="641"/>
      <c r="CW48" s="641"/>
      <c r="CX48" s="641"/>
      <c r="CY48" s="642"/>
      <c r="CZ48" s="643" t="s">
        <v>231</v>
      </c>
      <c r="DA48" s="644"/>
      <c r="DB48" s="644"/>
      <c r="DC48" s="645"/>
      <c r="DD48" s="646" t="s">
        <v>231</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361</v>
      </c>
      <c r="CE49" s="622"/>
      <c r="CF49" s="622"/>
      <c r="CG49" s="622"/>
      <c r="CH49" s="622"/>
      <c r="CI49" s="622"/>
      <c r="CJ49" s="622"/>
      <c r="CK49" s="622"/>
      <c r="CL49" s="622"/>
      <c r="CM49" s="622"/>
      <c r="CN49" s="622"/>
      <c r="CO49" s="622"/>
      <c r="CP49" s="622"/>
      <c r="CQ49" s="623"/>
      <c r="CR49" s="624">
        <v>204202055</v>
      </c>
      <c r="CS49" s="625"/>
      <c r="CT49" s="625"/>
      <c r="CU49" s="625"/>
      <c r="CV49" s="625"/>
      <c r="CW49" s="625"/>
      <c r="CX49" s="625"/>
      <c r="CY49" s="626"/>
      <c r="CZ49" s="627">
        <v>100</v>
      </c>
      <c r="DA49" s="628"/>
      <c r="DB49" s="628"/>
      <c r="DC49" s="629"/>
      <c r="DD49" s="630">
        <v>123726217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ngsq1Sd1ACpMaiPX2LLBYbjYNA6Kafdi5pBNGrnC3sESEihmQH467pUcEXeAMev3Ut6k78bkvHQVVgmZsS6zeA==" saltValue="+Lls/UezlY18XRNf7mY3D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363</v>
      </c>
      <c r="DK2" s="1166"/>
      <c r="DL2" s="1166"/>
      <c r="DM2" s="1166"/>
      <c r="DN2" s="1166"/>
      <c r="DO2" s="1167"/>
      <c r="DP2" s="250"/>
      <c r="DQ2" s="1165" t="s">
        <v>364</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367</v>
      </c>
      <c r="B5" s="1051"/>
      <c r="C5" s="1051"/>
      <c r="D5" s="1051"/>
      <c r="E5" s="1051"/>
      <c r="F5" s="1051"/>
      <c r="G5" s="1051"/>
      <c r="H5" s="1051"/>
      <c r="I5" s="1051"/>
      <c r="J5" s="1051"/>
      <c r="K5" s="1051"/>
      <c r="L5" s="1051"/>
      <c r="M5" s="1051"/>
      <c r="N5" s="1051"/>
      <c r="O5" s="1051"/>
      <c r="P5" s="1052"/>
      <c r="Q5" s="1056" t="s">
        <v>368</v>
      </c>
      <c r="R5" s="1057"/>
      <c r="S5" s="1057"/>
      <c r="T5" s="1057"/>
      <c r="U5" s="1058"/>
      <c r="V5" s="1056" t="s">
        <v>369</v>
      </c>
      <c r="W5" s="1057"/>
      <c r="X5" s="1057"/>
      <c r="Y5" s="1057"/>
      <c r="Z5" s="1058"/>
      <c r="AA5" s="1056" t="s">
        <v>370</v>
      </c>
      <c r="AB5" s="1057"/>
      <c r="AC5" s="1057"/>
      <c r="AD5" s="1057"/>
      <c r="AE5" s="1057"/>
      <c r="AF5" s="1168" t="s">
        <v>371</v>
      </c>
      <c r="AG5" s="1057"/>
      <c r="AH5" s="1057"/>
      <c r="AI5" s="1057"/>
      <c r="AJ5" s="1072"/>
      <c r="AK5" s="1057" t="s">
        <v>372</v>
      </c>
      <c r="AL5" s="1057"/>
      <c r="AM5" s="1057"/>
      <c r="AN5" s="1057"/>
      <c r="AO5" s="1058"/>
      <c r="AP5" s="1056" t="s">
        <v>373</v>
      </c>
      <c r="AQ5" s="1057"/>
      <c r="AR5" s="1057"/>
      <c r="AS5" s="1057"/>
      <c r="AT5" s="1058"/>
      <c r="AU5" s="1056" t="s">
        <v>374</v>
      </c>
      <c r="AV5" s="1057"/>
      <c r="AW5" s="1057"/>
      <c r="AX5" s="1057"/>
      <c r="AY5" s="1072"/>
      <c r="AZ5" s="257"/>
      <c r="BA5" s="257"/>
      <c r="BB5" s="257"/>
      <c r="BC5" s="257"/>
      <c r="BD5" s="257"/>
      <c r="BE5" s="258"/>
      <c r="BF5" s="258"/>
      <c r="BG5" s="258"/>
      <c r="BH5" s="258"/>
      <c r="BI5" s="258"/>
      <c r="BJ5" s="258"/>
      <c r="BK5" s="258"/>
      <c r="BL5" s="258"/>
      <c r="BM5" s="258"/>
      <c r="BN5" s="258"/>
      <c r="BO5" s="258"/>
      <c r="BP5" s="258"/>
      <c r="BQ5" s="1050" t="s">
        <v>375</v>
      </c>
      <c r="BR5" s="1051"/>
      <c r="BS5" s="1051"/>
      <c r="BT5" s="1051"/>
      <c r="BU5" s="1051"/>
      <c r="BV5" s="1051"/>
      <c r="BW5" s="1051"/>
      <c r="BX5" s="1051"/>
      <c r="BY5" s="1051"/>
      <c r="BZ5" s="1051"/>
      <c r="CA5" s="1051"/>
      <c r="CB5" s="1051"/>
      <c r="CC5" s="1051"/>
      <c r="CD5" s="1051"/>
      <c r="CE5" s="1051"/>
      <c r="CF5" s="1051"/>
      <c r="CG5" s="1052"/>
      <c r="CH5" s="1056" t="s">
        <v>376</v>
      </c>
      <c r="CI5" s="1057"/>
      <c r="CJ5" s="1057"/>
      <c r="CK5" s="1057"/>
      <c r="CL5" s="1058"/>
      <c r="CM5" s="1056" t="s">
        <v>377</v>
      </c>
      <c r="CN5" s="1057"/>
      <c r="CO5" s="1057"/>
      <c r="CP5" s="1057"/>
      <c r="CQ5" s="1058"/>
      <c r="CR5" s="1056" t="s">
        <v>378</v>
      </c>
      <c r="CS5" s="1057"/>
      <c r="CT5" s="1057"/>
      <c r="CU5" s="1057"/>
      <c r="CV5" s="1058"/>
      <c r="CW5" s="1056" t="s">
        <v>379</v>
      </c>
      <c r="CX5" s="1057"/>
      <c r="CY5" s="1057"/>
      <c r="CZ5" s="1057"/>
      <c r="DA5" s="1058"/>
      <c r="DB5" s="1056" t="s">
        <v>380</v>
      </c>
      <c r="DC5" s="1057"/>
      <c r="DD5" s="1057"/>
      <c r="DE5" s="1057"/>
      <c r="DF5" s="1058"/>
      <c r="DG5" s="1153" t="s">
        <v>381</v>
      </c>
      <c r="DH5" s="1154"/>
      <c r="DI5" s="1154"/>
      <c r="DJ5" s="1154"/>
      <c r="DK5" s="1155"/>
      <c r="DL5" s="1153" t="s">
        <v>382</v>
      </c>
      <c r="DM5" s="1154"/>
      <c r="DN5" s="1154"/>
      <c r="DO5" s="1154"/>
      <c r="DP5" s="1155"/>
      <c r="DQ5" s="1056" t="s">
        <v>383</v>
      </c>
      <c r="DR5" s="1057"/>
      <c r="DS5" s="1057"/>
      <c r="DT5" s="1057"/>
      <c r="DU5" s="1058"/>
      <c r="DV5" s="1056" t="s">
        <v>374</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384</v>
      </c>
      <c r="C7" s="1106"/>
      <c r="D7" s="1106"/>
      <c r="E7" s="1106"/>
      <c r="F7" s="1106"/>
      <c r="G7" s="1106"/>
      <c r="H7" s="1106"/>
      <c r="I7" s="1106"/>
      <c r="J7" s="1106"/>
      <c r="K7" s="1106"/>
      <c r="L7" s="1106"/>
      <c r="M7" s="1106"/>
      <c r="N7" s="1106"/>
      <c r="O7" s="1106"/>
      <c r="P7" s="1107"/>
      <c r="Q7" s="1159">
        <v>206607</v>
      </c>
      <c r="R7" s="1160"/>
      <c r="S7" s="1160"/>
      <c r="T7" s="1160"/>
      <c r="U7" s="1160"/>
      <c r="V7" s="1160">
        <v>204012</v>
      </c>
      <c r="W7" s="1160"/>
      <c r="X7" s="1160"/>
      <c r="Y7" s="1160"/>
      <c r="Z7" s="1160"/>
      <c r="AA7" s="1160">
        <f>Q7-V7</f>
        <v>2595</v>
      </c>
      <c r="AB7" s="1160"/>
      <c r="AC7" s="1160"/>
      <c r="AD7" s="1160"/>
      <c r="AE7" s="1161"/>
      <c r="AF7" s="1162">
        <v>2249</v>
      </c>
      <c r="AG7" s="1163"/>
      <c r="AH7" s="1163"/>
      <c r="AI7" s="1163"/>
      <c r="AJ7" s="1164"/>
      <c r="AK7" s="1146">
        <v>3755</v>
      </c>
      <c r="AL7" s="1147"/>
      <c r="AM7" s="1147"/>
      <c r="AN7" s="1147"/>
      <c r="AO7" s="1147"/>
      <c r="AP7" s="1147">
        <v>190546</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594</v>
      </c>
      <c r="BT7" s="1151"/>
      <c r="BU7" s="1151"/>
      <c r="BV7" s="1151"/>
      <c r="BW7" s="1151"/>
      <c r="BX7" s="1151"/>
      <c r="BY7" s="1151"/>
      <c r="BZ7" s="1151"/>
      <c r="CA7" s="1151"/>
      <c r="CB7" s="1151"/>
      <c r="CC7" s="1151"/>
      <c r="CD7" s="1151"/>
      <c r="CE7" s="1151"/>
      <c r="CF7" s="1151"/>
      <c r="CG7" s="1152"/>
      <c r="CH7" s="1143">
        <v>-1</v>
      </c>
      <c r="CI7" s="1144"/>
      <c r="CJ7" s="1144"/>
      <c r="CK7" s="1144"/>
      <c r="CL7" s="1145"/>
      <c r="CM7" s="1143">
        <v>33</v>
      </c>
      <c r="CN7" s="1144"/>
      <c r="CO7" s="1144"/>
      <c r="CP7" s="1144"/>
      <c r="CQ7" s="1145"/>
      <c r="CR7" s="1143">
        <v>1</v>
      </c>
      <c r="CS7" s="1144"/>
      <c r="CT7" s="1144"/>
      <c r="CU7" s="1144"/>
      <c r="CV7" s="1145"/>
      <c r="CW7" s="1143" t="s">
        <v>515</v>
      </c>
      <c r="CX7" s="1144"/>
      <c r="CY7" s="1144"/>
      <c r="CZ7" s="1144"/>
      <c r="DA7" s="1145"/>
      <c r="DB7" s="1143" t="s">
        <v>515</v>
      </c>
      <c r="DC7" s="1144"/>
      <c r="DD7" s="1144"/>
      <c r="DE7" s="1144"/>
      <c r="DF7" s="1145"/>
      <c r="DG7" s="1143" t="s">
        <v>515</v>
      </c>
      <c r="DH7" s="1144"/>
      <c r="DI7" s="1144"/>
      <c r="DJ7" s="1144"/>
      <c r="DK7" s="1145"/>
      <c r="DL7" s="1143" t="s">
        <v>515</v>
      </c>
      <c r="DM7" s="1144"/>
      <c r="DN7" s="1144"/>
      <c r="DO7" s="1144"/>
      <c r="DP7" s="1145"/>
      <c r="DQ7" s="1143" t="s">
        <v>515</v>
      </c>
      <c r="DR7" s="1144"/>
      <c r="DS7" s="1144"/>
      <c r="DT7" s="1144"/>
      <c r="DU7" s="1145"/>
      <c r="DV7" s="1170"/>
      <c r="DW7" s="1171"/>
      <c r="DX7" s="1171"/>
      <c r="DY7" s="1171"/>
      <c r="DZ7" s="1172"/>
      <c r="EA7" s="255"/>
    </row>
    <row r="8" spans="1:131" s="256" customFormat="1" ht="26.25" customHeight="1" x14ac:dyDescent="0.15">
      <c r="A8" s="262">
        <v>2</v>
      </c>
      <c r="B8" s="1092" t="s">
        <v>385</v>
      </c>
      <c r="C8" s="1093"/>
      <c r="D8" s="1093"/>
      <c r="E8" s="1093"/>
      <c r="F8" s="1093"/>
      <c r="G8" s="1093"/>
      <c r="H8" s="1093"/>
      <c r="I8" s="1093"/>
      <c r="J8" s="1093"/>
      <c r="K8" s="1093"/>
      <c r="L8" s="1093"/>
      <c r="M8" s="1093"/>
      <c r="N8" s="1093"/>
      <c r="O8" s="1093"/>
      <c r="P8" s="1094"/>
      <c r="Q8" s="1098">
        <v>125</v>
      </c>
      <c r="R8" s="1099"/>
      <c r="S8" s="1099"/>
      <c r="T8" s="1099"/>
      <c r="U8" s="1099"/>
      <c r="V8" s="1099">
        <v>34</v>
      </c>
      <c r="W8" s="1099"/>
      <c r="X8" s="1099"/>
      <c r="Y8" s="1099"/>
      <c r="Z8" s="1099"/>
      <c r="AA8" s="1099">
        <f>Q8-V8</f>
        <v>91</v>
      </c>
      <c r="AB8" s="1099"/>
      <c r="AC8" s="1099"/>
      <c r="AD8" s="1099"/>
      <c r="AE8" s="1100"/>
      <c r="AF8" s="1074">
        <v>91</v>
      </c>
      <c r="AG8" s="1075"/>
      <c r="AH8" s="1075"/>
      <c r="AI8" s="1075"/>
      <c r="AJ8" s="1076"/>
      <c r="AK8" s="1141" t="s">
        <v>584</v>
      </c>
      <c r="AL8" s="1142"/>
      <c r="AM8" s="1142"/>
      <c r="AN8" s="1142"/>
      <c r="AO8" s="1142"/>
      <c r="AP8" s="1142" t="s">
        <v>584</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595</v>
      </c>
      <c r="BT8" s="1070"/>
      <c r="BU8" s="1070"/>
      <c r="BV8" s="1070"/>
      <c r="BW8" s="1070"/>
      <c r="BX8" s="1070"/>
      <c r="BY8" s="1070"/>
      <c r="BZ8" s="1070"/>
      <c r="CA8" s="1070"/>
      <c r="CB8" s="1070"/>
      <c r="CC8" s="1070"/>
      <c r="CD8" s="1070"/>
      <c r="CE8" s="1070"/>
      <c r="CF8" s="1070"/>
      <c r="CG8" s="1071"/>
      <c r="CH8" s="1044">
        <v>20</v>
      </c>
      <c r="CI8" s="1045"/>
      <c r="CJ8" s="1045"/>
      <c r="CK8" s="1045"/>
      <c r="CL8" s="1046"/>
      <c r="CM8" s="1044">
        <v>26</v>
      </c>
      <c r="CN8" s="1045"/>
      <c r="CO8" s="1045"/>
      <c r="CP8" s="1045"/>
      <c r="CQ8" s="1046"/>
      <c r="CR8" s="1044">
        <v>3</v>
      </c>
      <c r="CS8" s="1045"/>
      <c r="CT8" s="1045"/>
      <c r="CU8" s="1045"/>
      <c r="CV8" s="1046"/>
      <c r="CW8" s="1044">
        <v>39</v>
      </c>
      <c r="CX8" s="1045"/>
      <c r="CY8" s="1045"/>
      <c r="CZ8" s="1045"/>
      <c r="DA8" s="1046"/>
      <c r="DB8" s="1044" t="s">
        <v>515</v>
      </c>
      <c r="DC8" s="1045"/>
      <c r="DD8" s="1045"/>
      <c r="DE8" s="1045"/>
      <c r="DF8" s="1046"/>
      <c r="DG8" s="1044" t="s">
        <v>515</v>
      </c>
      <c r="DH8" s="1045"/>
      <c r="DI8" s="1045"/>
      <c r="DJ8" s="1045"/>
      <c r="DK8" s="1046"/>
      <c r="DL8" s="1044" t="s">
        <v>515</v>
      </c>
      <c r="DM8" s="1045"/>
      <c r="DN8" s="1045"/>
      <c r="DO8" s="1045"/>
      <c r="DP8" s="1046"/>
      <c r="DQ8" s="1044" t="s">
        <v>515</v>
      </c>
      <c r="DR8" s="1045"/>
      <c r="DS8" s="1045"/>
      <c r="DT8" s="1045"/>
      <c r="DU8" s="1046"/>
      <c r="DV8" s="1047"/>
      <c r="DW8" s="1048"/>
      <c r="DX8" s="1048"/>
      <c r="DY8" s="1048"/>
      <c r="DZ8" s="1049"/>
      <c r="EA8" s="255"/>
    </row>
    <row r="9" spans="1:131" s="256" customFormat="1" ht="26.25" customHeight="1" x14ac:dyDescent="0.15">
      <c r="A9" s="262">
        <v>3</v>
      </c>
      <c r="B9" s="1092" t="s">
        <v>386</v>
      </c>
      <c r="C9" s="1093"/>
      <c r="D9" s="1093"/>
      <c r="E9" s="1093"/>
      <c r="F9" s="1093"/>
      <c r="G9" s="1093"/>
      <c r="H9" s="1093"/>
      <c r="I9" s="1093"/>
      <c r="J9" s="1093"/>
      <c r="K9" s="1093"/>
      <c r="L9" s="1093"/>
      <c r="M9" s="1093"/>
      <c r="N9" s="1093"/>
      <c r="O9" s="1093"/>
      <c r="P9" s="1094"/>
      <c r="Q9" s="1098">
        <v>561</v>
      </c>
      <c r="R9" s="1099"/>
      <c r="S9" s="1099"/>
      <c r="T9" s="1099"/>
      <c r="U9" s="1099"/>
      <c r="V9" s="1099">
        <v>536</v>
      </c>
      <c r="W9" s="1099"/>
      <c r="X9" s="1099"/>
      <c r="Y9" s="1099"/>
      <c r="Z9" s="1099"/>
      <c r="AA9" s="1099">
        <f>Q9-V9</f>
        <v>25</v>
      </c>
      <c r="AB9" s="1099"/>
      <c r="AC9" s="1099"/>
      <c r="AD9" s="1099"/>
      <c r="AE9" s="1100"/>
      <c r="AF9" s="1074">
        <v>25</v>
      </c>
      <c r="AG9" s="1075"/>
      <c r="AH9" s="1075"/>
      <c r="AI9" s="1075"/>
      <c r="AJ9" s="1076"/>
      <c r="AK9" s="1141">
        <v>294</v>
      </c>
      <c r="AL9" s="1142"/>
      <c r="AM9" s="1142"/>
      <c r="AN9" s="1142"/>
      <c r="AO9" s="1142"/>
      <c r="AP9" s="1142">
        <v>661</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596</v>
      </c>
      <c r="BT9" s="1070"/>
      <c r="BU9" s="1070"/>
      <c r="BV9" s="1070"/>
      <c r="BW9" s="1070"/>
      <c r="BX9" s="1070"/>
      <c r="BY9" s="1070"/>
      <c r="BZ9" s="1070"/>
      <c r="CA9" s="1070"/>
      <c r="CB9" s="1070"/>
      <c r="CC9" s="1070"/>
      <c r="CD9" s="1070"/>
      <c r="CE9" s="1070"/>
      <c r="CF9" s="1070"/>
      <c r="CG9" s="1071"/>
      <c r="CH9" s="1044">
        <v>-12</v>
      </c>
      <c r="CI9" s="1045"/>
      <c r="CJ9" s="1045"/>
      <c r="CK9" s="1045"/>
      <c r="CL9" s="1046"/>
      <c r="CM9" s="1044">
        <v>161</v>
      </c>
      <c r="CN9" s="1045"/>
      <c r="CO9" s="1045"/>
      <c r="CP9" s="1045"/>
      <c r="CQ9" s="1046"/>
      <c r="CR9" s="1044">
        <v>100</v>
      </c>
      <c r="CS9" s="1045"/>
      <c r="CT9" s="1045"/>
      <c r="CU9" s="1045"/>
      <c r="CV9" s="1046"/>
      <c r="CW9" s="1044">
        <v>0</v>
      </c>
      <c r="CX9" s="1045"/>
      <c r="CY9" s="1045"/>
      <c r="CZ9" s="1045"/>
      <c r="DA9" s="1046"/>
      <c r="DB9" s="1044" t="s">
        <v>601</v>
      </c>
      <c r="DC9" s="1045"/>
      <c r="DD9" s="1045"/>
      <c r="DE9" s="1045"/>
      <c r="DF9" s="1046"/>
      <c r="DG9" s="1044" t="s">
        <v>601</v>
      </c>
      <c r="DH9" s="1045"/>
      <c r="DI9" s="1045"/>
      <c r="DJ9" s="1045"/>
      <c r="DK9" s="1046"/>
      <c r="DL9" s="1044" t="s">
        <v>601</v>
      </c>
      <c r="DM9" s="1045"/>
      <c r="DN9" s="1045"/>
      <c r="DO9" s="1045"/>
      <c r="DP9" s="1046"/>
      <c r="DQ9" s="1044" t="s">
        <v>601</v>
      </c>
      <c r="DR9" s="1045"/>
      <c r="DS9" s="1045"/>
      <c r="DT9" s="1045"/>
      <c r="DU9" s="1046"/>
      <c r="DV9" s="1047"/>
      <c r="DW9" s="1048"/>
      <c r="DX9" s="1048"/>
      <c r="DY9" s="1048"/>
      <c r="DZ9" s="1049"/>
      <c r="EA9" s="255"/>
    </row>
    <row r="10" spans="1:131" s="256" customFormat="1" ht="26.25" customHeight="1" x14ac:dyDescent="0.15">
      <c r="A10" s="262">
        <v>4</v>
      </c>
      <c r="B10" s="1092" t="s">
        <v>387</v>
      </c>
      <c r="C10" s="1093"/>
      <c r="D10" s="1093"/>
      <c r="E10" s="1093"/>
      <c r="F10" s="1093"/>
      <c r="G10" s="1093"/>
      <c r="H10" s="1093"/>
      <c r="I10" s="1093"/>
      <c r="J10" s="1093"/>
      <c r="K10" s="1093"/>
      <c r="L10" s="1093"/>
      <c r="M10" s="1093"/>
      <c r="N10" s="1093"/>
      <c r="O10" s="1093"/>
      <c r="P10" s="1094"/>
      <c r="Q10" s="1098">
        <v>348</v>
      </c>
      <c r="R10" s="1099"/>
      <c r="S10" s="1099"/>
      <c r="T10" s="1099"/>
      <c r="U10" s="1099"/>
      <c r="V10" s="1099">
        <v>15</v>
      </c>
      <c r="W10" s="1099"/>
      <c r="X10" s="1099"/>
      <c r="Y10" s="1099"/>
      <c r="Z10" s="1099"/>
      <c r="AA10" s="1099">
        <f>Q10-V10</f>
        <v>333</v>
      </c>
      <c r="AB10" s="1099"/>
      <c r="AC10" s="1099"/>
      <c r="AD10" s="1099"/>
      <c r="AE10" s="1100"/>
      <c r="AF10" s="1074">
        <v>333</v>
      </c>
      <c r="AG10" s="1075"/>
      <c r="AH10" s="1075"/>
      <c r="AI10" s="1075"/>
      <c r="AJ10" s="1076"/>
      <c r="AK10" s="1141" t="s">
        <v>584</v>
      </c>
      <c r="AL10" s="1142"/>
      <c r="AM10" s="1142"/>
      <c r="AN10" s="1142"/>
      <c r="AO10" s="1142"/>
      <c r="AP10" s="1142" t="s">
        <v>584</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597</v>
      </c>
      <c r="BT10" s="1070"/>
      <c r="BU10" s="1070"/>
      <c r="BV10" s="1070"/>
      <c r="BW10" s="1070"/>
      <c r="BX10" s="1070"/>
      <c r="BY10" s="1070"/>
      <c r="BZ10" s="1070"/>
      <c r="CA10" s="1070"/>
      <c r="CB10" s="1070"/>
      <c r="CC10" s="1070"/>
      <c r="CD10" s="1070"/>
      <c r="CE10" s="1070"/>
      <c r="CF10" s="1070"/>
      <c r="CG10" s="1071"/>
      <c r="CH10" s="1044">
        <v>181</v>
      </c>
      <c r="CI10" s="1045"/>
      <c r="CJ10" s="1045"/>
      <c r="CK10" s="1045"/>
      <c r="CL10" s="1046"/>
      <c r="CM10" s="1044">
        <v>-2180</v>
      </c>
      <c r="CN10" s="1045"/>
      <c r="CO10" s="1045"/>
      <c r="CP10" s="1045"/>
      <c r="CQ10" s="1046"/>
      <c r="CR10" s="1044">
        <v>36</v>
      </c>
      <c r="CS10" s="1045"/>
      <c r="CT10" s="1045"/>
      <c r="CU10" s="1045"/>
      <c r="CV10" s="1046"/>
      <c r="CW10" s="1044">
        <v>0</v>
      </c>
      <c r="CX10" s="1045"/>
      <c r="CY10" s="1045"/>
      <c r="CZ10" s="1045"/>
      <c r="DA10" s="1046"/>
      <c r="DB10" s="1044">
        <v>2459</v>
      </c>
      <c r="DC10" s="1045"/>
      <c r="DD10" s="1045"/>
      <c r="DE10" s="1045"/>
      <c r="DF10" s="1046"/>
      <c r="DG10" s="1044" t="s">
        <v>515</v>
      </c>
      <c r="DH10" s="1045"/>
      <c r="DI10" s="1045"/>
      <c r="DJ10" s="1045"/>
      <c r="DK10" s="1046"/>
      <c r="DL10" s="1044" t="s">
        <v>515</v>
      </c>
      <c r="DM10" s="1045"/>
      <c r="DN10" s="1045"/>
      <c r="DO10" s="1045"/>
      <c r="DP10" s="1046"/>
      <c r="DQ10" s="1044" t="s">
        <v>515</v>
      </c>
      <c r="DR10" s="1045"/>
      <c r="DS10" s="1045"/>
      <c r="DT10" s="1045"/>
      <c r="DU10" s="1046"/>
      <c r="DV10" s="1047"/>
      <c r="DW10" s="1048"/>
      <c r="DX10" s="1048"/>
      <c r="DY10" s="1048"/>
      <c r="DZ10" s="1049"/>
      <c r="EA10" s="255"/>
    </row>
    <row r="11" spans="1:131" s="256" customFormat="1" ht="26.25" customHeight="1" x14ac:dyDescent="0.15">
      <c r="A11" s="262">
        <v>5</v>
      </c>
      <c r="B11" s="1092" t="s">
        <v>388</v>
      </c>
      <c r="C11" s="1093"/>
      <c r="D11" s="1093"/>
      <c r="E11" s="1093"/>
      <c r="F11" s="1093"/>
      <c r="G11" s="1093"/>
      <c r="H11" s="1093"/>
      <c r="I11" s="1093"/>
      <c r="J11" s="1093"/>
      <c r="K11" s="1093"/>
      <c r="L11" s="1093"/>
      <c r="M11" s="1093"/>
      <c r="N11" s="1093"/>
      <c r="O11" s="1093"/>
      <c r="P11" s="1094"/>
      <c r="Q11" s="1098">
        <v>230</v>
      </c>
      <c r="R11" s="1099"/>
      <c r="S11" s="1099"/>
      <c r="T11" s="1099"/>
      <c r="U11" s="1099"/>
      <c r="V11" s="1099">
        <v>15</v>
      </c>
      <c r="W11" s="1099"/>
      <c r="X11" s="1099"/>
      <c r="Y11" s="1099"/>
      <c r="Z11" s="1099"/>
      <c r="AA11" s="1099">
        <f>Q11-V11</f>
        <v>215</v>
      </c>
      <c r="AB11" s="1099"/>
      <c r="AC11" s="1099"/>
      <c r="AD11" s="1099"/>
      <c r="AE11" s="1100"/>
      <c r="AF11" s="1074">
        <v>215</v>
      </c>
      <c r="AG11" s="1075"/>
      <c r="AH11" s="1075"/>
      <c r="AI11" s="1075"/>
      <c r="AJ11" s="1076"/>
      <c r="AK11" s="1141">
        <v>1</v>
      </c>
      <c r="AL11" s="1142"/>
      <c r="AM11" s="1142"/>
      <c r="AN11" s="1142"/>
      <c r="AO11" s="1142"/>
      <c r="AP11" s="1142">
        <v>602</v>
      </c>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598</v>
      </c>
      <c r="BT11" s="1070"/>
      <c r="BU11" s="1070"/>
      <c r="BV11" s="1070"/>
      <c r="BW11" s="1070"/>
      <c r="BX11" s="1070"/>
      <c r="BY11" s="1070"/>
      <c r="BZ11" s="1070"/>
      <c r="CA11" s="1070"/>
      <c r="CB11" s="1070"/>
      <c r="CC11" s="1070"/>
      <c r="CD11" s="1070"/>
      <c r="CE11" s="1070"/>
      <c r="CF11" s="1070"/>
      <c r="CG11" s="1071"/>
      <c r="CH11" s="1044">
        <v>-1</v>
      </c>
      <c r="CI11" s="1045"/>
      <c r="CJ11" s="1045"/>
      <c r="CK11" s="1045"/>
      <c r="CL11" s="1046"/>
      <c r="CM11" s="1044">
        <v>342</v>
      </c>
      <c r="CN11" s="1045"/>
      <c r="CO11" s="1045"/>
      <c r="CP11" s="1045"/>
      <c r="CQ11" s="1046"/>
      <c r="CR11" s="1044">
        <v>130</v>
      </c>
      <c r="CS11" s="1045"/>
      <c r="CT11" s="1045"/>
      <c r="CU11" s="1045"/>
      <c r="CV11" s="1046"/>
      <c r="CW11" s="1044">
        <v>197</v>
      </c>
      <c r="CX11" s="1045"/>
      <c r="CY11" s="1045"/>
      <c r="CZ11" s="1045"/>
      <c r="DA11" s="1046"/>
      <c r="DB11" s="1044" t="s">
        <v>515</v>
      </c>
      <c r="DC11" s="1045"/>
      <c r="DD11" s="1045"/>
      <c r="DE11" s="1045"/>
      <c r="DF11" s="1046"/>
      <c r="DG11" s="1044" t="s">
        <v>515</v>
      </c>
      <c r="DH11" s="1045"/>
      <c r="DI11" s="1045"/>
      <c r="DJ11" s="1045"/>
      <c r="DK11" s="1046"/>
      <c r="DL11" s="1044" t="s">
        <v>515</v>
      </c>
      <c r="DM11" s="1045"/>
      <c r="DN11" s="1045"/>
      <c r="DO11" s="1045"/>
      <c r="DP11" s="1046"/>
      <c r="DQ11" s="1044" t="s">
        <v>515</v>
      </c>
      <c r="DR11" s="1045"/>
      <c r="DS11" s="1045"/>
      <c r="DT11" s="1045"/>
      <c r="DU11" s="1046"/>
      <c r="DV11" s="1047"/>
      <c r="DW11" s="1048"/>
      <c r="DX11" s="1048"/>
      <c r="DY11" s="1048"/>
      <c r="DZ11" s="1049"/>
      <c r="EA11" s="255"/>
    </row>
    <row r="12" spans="1:131" s="256" customFormat="1" ht="26.25" customHeight="1" x14ac:dyDescent="0.15">
      <c r="A12" s="262">
        <v>6</v>
      </c>
      <c r="B12" s="1092" t="s">
        <v>389</v>
      </c>
      <c r="C12" s="1093"/>
      <c r="D12" s="1093"/>
      <c r="E12" s="1093"/>
      <c r="F12" s="1093"/>
      <c r="G12" s="1093"/>
      <c r="H12" s="1093"/>
      <c r="I12" s="1093"/>
      <c r="J12" s="1093"/>
      <c r="K12" s="1093"/>
      <c r="L12" s="1093"/>
      <c r="M12" s="1093"/>
      <c r="N12" s="1093"/>
      <c r="O12" s="1093"/>
      <c r="P12" s="1094"/>
      <c r="Q12" s="1098">
        <v>3421</v>
      </c>
      <c r="R12" s="1099"/>
      <c r="S12" s="1099"/>
      <c r="T12" s="1099"/>
      <c r="U12" s="1099"/>
      <c r="V12" s="1099">
        <v>3421</v>
      </c>
      <c r="W12" s="1099"/>
      <c r="X12" s="1099"/>
      <c r="Y12" s="1099"/>
      <c r="Z12" s="1099"/>
      <c r="AA12" s="1099" t="s">
        <v>584</v>
      </c>
      <c r="AB12" s="1099"/>
      <c r="AC12" s="1099"/>
      <c r="AD12" s="1099"/>
      <c r="AE12" s="1100"/>
      <c r="AF12" s="1074" t="s">
        <v>390</v>
      </c>
      <c r="AG12" s="1075"/>
      <c r="AH12" s="1075"/>
      <c r="AI12" s="1075"/>
      <c r="AJ12" s="1076"/>
      <c r="AK12" s="1141" t="s">
        <v>584</v>
      </c>
      <c r="AL12" s="1142"/>
      <c r="AM12" s="1142"/>
      <c r="AN12" s="1142"/>
      <c r="AO12" s="1142"/>
      <c r="AP12" s="1142">
        <v>11508</v>
      </c>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599</v>
      </c>
      <c r="BT12" s="1070"/>
      <c r="BU12" s="1070"/>
      <c r="BV12" s="1070"/>
      <c r="BW12" s="1070"/>
      <c r="BX12" s="1070"/>
      <c r="BY12" s="1070"/>
      <c r="BZ12" s="1070"/>
      <c r="CA12" s="1070"/>
      <c r="CB12" s="1070"/>
      <c r="CC12" s="1070"/>
      <c r="CD12" s="1070"/>
      <c r="CE12" s="1070"/>
      <c r="CF12" s="1070"/>
      <c r="CG12" s="1071"/>
      <c r="CH12" s="1044">
        <v>-146</v>
      </c>
      <c r="CI12" s="1045"/>
      <c r="CJ12" s="1045"/>
      <c r="CK12" s="1045"/>
      <c r="CL12" s="1046"/>
      <c r="CM12" s="1044">
        <v>2348</v>
      </c>
      <c r="CN12" s="1045"/>
      <c r="CO12" s="1045"/>
      <c r="CP12" s="1045"/>
      <c r="CQ12" s="1046"/>
      <c r="CR12" s="1044">
        <v>750</v>
      </c>
      <c r="CS12" s="1045"/>
      <c r="CT12" s="1045"/>
      <c r="CU12" s="1045"/>
      <c r="CV12" s="1046"/>
      <c r="CW12" s="1044">
        <v>10</v>
      </c>
      <c r="CX12" s="1045"/>
      <c r="CY12" s="1045"/>
      <c r="CZ12" s="1045"/>
      <c r="DA12" s="1046"/>
      <c r="DB12" s="1044">
        <v>11244</v>
      </c>
      <c r="DC12" s="1045"/>
      <c r="DD12" s="1045"/>
      <c r="DE12" s="1045"/>
      <c r="DF12" s="1046"/>
      <c r="DG12" s="1044" t="s">
        <v>515</v>
      </c>
      <c r="DH12" s="1045"/>
      <c r="DI12" s="1045"/>
      <c r="DJ12" s="1045"/>
      <c r="DK12" s="1046"/>
      <c r="DL12" s="1044" t="s">
        <v>515</v>
      </c>
      <c r="DM12" s="1045"/>
      <c r="DN12" s="1045"/>
      <c r="DO12" s="1045"/>
      <c r="DP12" s="1046"/>
      <c r="DQ12" s="1044" t="s">
        <v>515</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600</v>
      </c>
      <c r="BT13" s="1070"/>
      <c r="BU13" s="1070"/>
      <c r="BV13" s="1070"/>
      <c r="BW13" s="1070"/>
      <c r="BX13" s="1070"/>
      <c r="BY13" s="1070"/>
      <c r="BZ13" s="1070"/>
      <c r="CA13" s="1070"/>
      <c r="CB13" s="1070"/>
      <c r="CC13" s="1070"/>
      <c r="CD13" s="1070"/>
      <c r="CE13" s="1070"/>
      <c r="CF13" s="1070"/>
      <c r="CG13" s="1071"/>
      <c r="CH13" s="1044">
        <v>-868</v>
      </c>
      <c r="CI13" s="1045"/>
      <c r="CJ13" s="1045"/>
      <c r="CK13" s="1045"/>
      <c r="CL13" s="1046"/>
      <c r="CM13" s="1044">
        <v>12606</v>
      </c>
      <c r="CN13" s="1045"/>
      <c r="CO13" s="1045"/>
      <c r="CP13" s="1045"/>
      <c r="CQ13" s="1046"/>
      <c r="CR13" s="1044">
        <v>2081</v>
      </c>
      <c r="CS13" s="1045"/>
      <c r="CT13" s="1045"/>
      <c r="CU13" s="1045"/>
      <c r="CV13" s="1046"/>
      <c r="CW13" s="1044">
        <v>1741</v>
      </c>
      <c r="CX13" s="1045"/>
      <c r="CY13" s="1045"/>
      <c r="CZ13" s="1045"/>
      <c r="DA13" s="1046"/>
      <c r="DB13" s="1044">
        <v>6476</v>
      </c>
      <c r="DC13" s="1045"/>
      <c r="DD13" s="1045"/>
      <c r="DE13" s="1045"/>
      <c r="DF13" s="1046"/>
      <c r="DG13" s="1044" t="s">
        <v>515</v>
      </c>
      <c r="DH13" s="1045"/>
      <c r="DI13" s="1045"/>
      <c r="DJ13" s="1045"/>
      <c r="DK13" s="1046"/>
      <c r="DL13" s="1044" t="s">
        <v>515</v>
      </c>
      <c r="DM13" s="1045"/>
      <c r="DN13" s="1045"/>
      <c r="DO13" s="1045"/>
      <c r="DP13" s="1046"/>
      <c r="DQ13" s="1044" t="s">
        <v>515</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391</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392</v>
      </c>
      <c r="B23" s="999" t="s">
        <v>393</v>
      </c>
      <c r="C23" s="1000"/>
      <c r="D23" s="1000"/>
      <c r="E23" s="1000"/>
      <c r="F23" s="1000"/>
      <c r="G23" s="1000"/>
      <c r="H23" s="1000"/>
      <c r="I23" s="1000"/>
      <c r="J23" s="1000"/>
      <c r="K23" s="1000"/>
      <c r="L23" s="1000"/>
      <c r="M23" s="1000"/>
      <c r="N23" s="1000"/>
      <c r="O23" s="1000"/>
      <c r="P23" s="1001"/>
      <c r="Q23" s="1123">
        <v>210883</v>
      </c>
      <c r="R23" s="1124"/>
      <c r="S23" s="1124"/>
      <c r="T23" s="1124"/>
      <c r="U23" s="1124"/>
      <c r="V23" s="1124">
        <v>207623</v>
      </c>
      <c r="W23" s="1124"/>
      <c r="X23" s="1124"/>
      <c r="Y23" s="1124"/>
      <c r="Z23" s="1124"/>
      <c r="AA23" s="1124">
        <v>3260</v>
      </c>
      <c r="AB23" s="1124"/>
      <c r="AC23" s="1124"/>
      <c r="AD23" s="1124"/>
      <c r="AE23" s="1125"/>
      <c r="AF23" s="1126">
        <v>2914</v>
      </c>
      <c r="AG23" s="1124"/>
      <c r="AH23" s="1124"/>
      <c r="AI23" s="1124"/>
      <c r="AJ23" s="1127"/>
      <c r="AK23" s="1128"/>
      <c r="AL23" s="1129"/>
      <c r="AM23" s="1129"/>
      <c r="AN23" s="1129"/>
      <c r="AO23" s="1129"/>
      <c r="AP23" s="1124">
        <f>AP7+AP9+AP11+AP12</f>
        <v>203317</v>
      </c>
      <c r="AQ23" s="1124"/>
      <c r="AR23" s="1124"/>
      <c r="AS23" s="1124"/>
      <c r="AT23" s="1124"/>
      <c r="AU23" s="1130"/>
      <c r="AV23" s="1130"/>
      <c r="AW23" s="1130"/>
      <c r="AX23" s="1130"/>
      <c r="AY23" s="1131"/>
      <c r="AZ23" s="1120" t="s">
        <v>394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367</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374</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55297</v>
      </c>
      <c r="R28" s="1109"/>
      <c r="S28" s="1109"/>
      <c r="T28" s="1109"/>
      <c r="U28" s="1109"/>
      <c r="V28" s="1109">
        <v>54902</v>
      </c>
      <c r="W28" s="1109"/>
      <c r="X28" s="1109"/>
      <c r="Y28" s="1109"/>
      <c r="Z28" s="1109"/>
      <c r="AA28" s="1109">
        <f t="shared" ref="AA28:AA33" si="0">Q28-V28</f>
        <v>395</v>
      </c>
      <c r="AB28" s="1109"/>
      <c r="AC28" s="1109"/>
      <c r="AD28" s="1109"/>
      <c r="AE28" s="1110"/>
      <c r="AF28" s="1111">
        <v>395</v>
      </c>
      <c r="AG28" s="1109"/>
      <c r="AH28" s="1109"/>
      <c r="AI28" s="1109"/>
      <c r="AJ28" s="1112"/>
      <c r="AK28" s="1113">
        <v>6283</v>
      </c>
      <c r="AL28" s="1101"/>
      <c r="AM28" s="1101"/>
      <c r="AN28" s="1101"/>
      <c r="AO28" s="1101"/>
      <c r="AP28" s="1101" t="s">
        <v>584</v>
      </c>
      <c r="AQ28" s="1101"/>
      <c r="AR28" s="1101"/>
      <c r="AS28" s="1101"/>
      <c r="AT28" s="1101"/>
      <c r="AU28" s="1101" t="s">
        <v>584</v>
      </c>
      <c r="AV28" s="1101"/>
      <c r="AW28" s="1101"/>
      <c r="AX28" s="1101"/>
      <c r="AY28" s="1101"/>
      <c r="AZ28" s="1102" t="s">
        <v>584</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406</v>
      </c>
      <c r="C29" s="1093"/>
      <c r="D29" s="1093"/>
      <c r="E29" s="1093"/>
      <c r="F29" s="1093"/>
      <c r="G29" s="1093"/>
      <c r="H29" s="1093"/>
      <c r="I29" s="1093"/>
      <c r="J29" s="1093"/>
      <c r="K29" s="1093"/>
      <c r="L29" s="1093"/>
      <c r="M29" s="1093"/>
      <c r="N29" s="1093"/>
      <c r="O29" s="1093"/>
      <c r="P29" s="1094"/>
      <c r="Q29" s="1098">
        <v>47836</v>
      </c>
      <c r="R29" s="1099"/>
      <c r="S29" s="1099"/>
      <c r="T29" s="1099"/>
      <c r="U29" s="1099"/>
      <c r="V29" s="1099">
        <v>47431</v>
      </c>
      <c r="W29" s="1099"/>
      <c r="X29" s="1099"/>
      <c r="Y29" s="1099"/>
      <c r="Z29" s="1099"/>
      <c r="AA29" s="1099">
        <f t="shared" si="0"/>
        <v>405</v>
      </c>
      <c r="AB29" s="1099"/>
      <c r="AC29" s="1099"/>
      <c r="AD29" s="1099"/>
      <c r="AE29" s="1100"/>
      <c r="AF29" s="1074">
        <v>404</v>
      </c>
      <c r="AG29" s="1075"/>
      <c r="AH29" s="1075"/>
      <c r="AI29" s="1075"/>
      <c r="AJ29" s="1076"/>
      <c r="AK29" s="1035">
        <v>7050</v>
      </c>
      <c r="AL29" s="1026"/>
      <c r="AM29" s="1026"/>
      <c r="AN29" s="1026"/>
      <c r="AO29" s="1026"/>
      <c r="AP29" s="1026" t="s">
        <v>584</v>
      </c>
      <c r="AQ29" s="1026"/>
      <c r="AR29" s="1026"/>
      <c r="AS29" s="1026"/>
      <c r="AT29" s="1026"/>
      <c r="AU29" s="1026" t="s">
        <v>584</v>
      </c>
      <c r="AV29" s="1026"/>
      <c r="AW29" s="1026"/>
      <c r="AX29" s="1026"/>
      <c r="AY29" s="1026"/>
      <c r="AZ29" s="1097" t="s">
        <v>584</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407</v>
      </c>
      <c r="C30" s="1093"/>
      <c r="D30" s="1093"/>
      <c r="E30" s="1093"/>
      <c r="F30" s="1093"/>
      <c r="G30" s="1093"/>
      <c r="H30" s="1093"/>
      <c r="I30" s="1093"/>
      <c r="J30" s="1093"/>
      <c r="K30" s="1093"/>
      <c r="L30" s="1093"/>
      <c r="M30" s="1093"/>
      <c r="N30" s="1093"/>
      <c r="O30" s="1093"/>
      <c r="P30" s="1094"/>
      <c r="Q30" s="1098">
        <v>12141</v>
      </c>
      <c r="R30" s="1099"/>
      <c r="S30" s="1099"/>
      <c r="T30" s="1099"/>
      <c r="U30" s="1099"/>
      <c r="V30" s="1099">
        <v>11786</v>
      </c>
      <c r="W30" s="1099"/>
      <c r="X30" s="1099"/>
      <c r="Y30" s="1099"/>
      <c r="Z30" s="1099"/>
      <c r="AA30" s="1099">
        <f t="shared" si="0"/>
        <v>355</v>
      </c>
      <c r="AB30" s="1099"/>
      <c r="AC30" s="1099"/>
      <c r="AD30" s="1099"/>
      <c r="AE30" s="1100"/>
      <c r="AF30" s="1074">
        <v>355</v>
      </c>
      <c r="AG30" s="1075"/>
      <c r="AH30" s="1075"/>
      <c r="AI30" s="1075"/>
      <c r="AJ30" s="1076"/>
      <c r="AK30" s="1035">
        <v>6704</v>
      </c>
      <c r="AL30" s="1026"/>
      <c r="AM30" s="1026"/>
      <c r="AN30" s="1026"/>
      <c r="AO30" s="1026"/>
      <c r="AP30" s="1026" t="s">
        <v>584</v>
      </c>
      <c r="AQ30" s="1026"/>
      <c r="AR30" s="1026"/>
      <c r="AS30" s="1026"/>
      <c r="AT30" s="1026"/>
      <c r="AU30" s="1026" t="s">
        <v>584</v>
      </c>
      <c r="AV30" s="1026"/>
      <c r="AW30" s="1026"/>
      <c r="AX30" s="1026"/>
      <c r="AY30" s="1026"/>
      <c r="AZ30" s="1097" t="s">
        <v>584</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408</v>
      </c>
      <c r="C31" s="1093"/>
      <c r="D31" s="1093"/>
      <c r="E31" s="1093"/>
      <c r="F31" s="1093"/>
      <c r="G31" s="1093"/>
      <c r="H31" s="1093"/>
      <c r="I31" s="1093"/>
      <c r="J31" s="1093"/>
      <c r="K31" s="1093"/>
      <c r="L31" s="1093"/>
      <c r="M31" s="1093"/>
      <c r="N31" s="1093"/>
      <c r="O31" s="1093"/>
      <c r="P31" s="1094"/>
      <c r="Q31" s="1098">
        <v>217</v>
      </c>
      <c r="R31" s="1099"/>
      <c r="S31" s="1099"/>
      <c r="T31" s="1099"/>
      <c r="U31" s="1099"/>
      <c r="V31" s="1099">
        <v>16</v>
      </c>
      <c r="W31" s="1099"/>
      <c r="X31" s="1099"/>
      <c r="Y31" s="1099"/>
      <c r="Z31" s="1099"/>
      <c r="AA31" s="1099">
        <f t="shared" si="0"/>
        <v>201</v>
      </c>
      <c r="AB31" s="1099"/>
      <c r="AC31" s="1099"/>
      <c r="AD31" s="1099"/>
      <c r="AE31" s="1100"/>
      <c r="AF31" s="1074">
        <v>201</v>
      </c>
      <c r="AG31" s="1075"/>
      <c r="AH31" s="1075"/>
      <c r="AI31" s="1075"/>
      <c r="AJ31" s="1076"/>
      <c r="AK31" s="1035">
        <v>0</v>
      </c>
      <c r="AL31" s="1026"/>
      <c r="AM31" s="1026"/>
      <c r="AN31" s="1026"/>
      <c r="AO31" s="1026"/>
      <c r="AP31" s="1026" t="s">
        <v>584</v>
      </c>
      <c r="AQ31" s="1026"/>
      <c r="AR31" s="1026"/>
      <c r="AS31" s="1026"/>
      <c r="AT31" s="1026"/>
      <c r="AU31" s="1026" t="s">
        <v>584</v>
      </c>
      <c r="AV31" s="1026"/>
      <c r="AW31" s="1026"/>
      <c r="AX31" s="1026"/>
      <c r="AY31" s="1026"/>
      <c r="AZ31" s="1097" t="s">
        <v>584</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409</v>
      </c>
      <c r="C32" s="1093"/>
      <c r="D32" s="1093"/>
      <c r="E32" s="1093"/>
      <c r="F32" s="1093"/>
      <c r="G32" s="1093"/>
      <c r="H32" s="1093"/>
      <c r="I32" s="1093"/>
      <c r="J32" s="1093"/>
      <c r="K32" s="1093"/>
      <c r="L32" s="1093"/>
      <c r="M32" s="1093"/>
      <c r="N32" s="1093"/>
      <c r="O32" s="1093"/>
      <c r="P32" s="1094"/>
      <c r="Q32" s="1098">
        <v>9175</v>
      </c>
      <c r="R32" s="1099"/>
      <c r="S32" s="1099"/>
      <c r="T32" s="1099"/>
      <c r="U32" s="1099"/>
      <c r="V32" s="1099">
        <v>8699</v>
      </c>
      <c r="W32" s="1099"/>
      <c r="X32" s="1099"/>
      <c r="Y32" s="1099"/>
      <c r="Z32" s="1099"/>
      <c r="AA32" s="1099">
        <f t="shared" si="0"/>
        <v>476</v>
      </c>
      <c r="AB32" s="1099"/>
      <c r="AC32" s="1099"/>
      <c r="AD32" s="1099"/>
      <c r="AE32" s="1100"/>
      <c r="AF32" s="1074">
        <v>5312</v>
      </c>
      <c r="AG32" s="1075"/>
      <c r="AH32" s="1075"/>
      <c r="AI32" s="1075"/>
      <c r="AJ32" s="1076"/>
      <c r="AK32" s="1035">
        <v>65</v>
      </c>
      <c r="AL32" s="1026"/>
      <c r="AM32" s="1026"/>
      <c r="AN32" s="1026"/>
      <c r="AO32" s="1026"/>
      <c r="AP32" s="1026">
        <v>18084</v>
      </c>
      <c r="AQ32" s="1026"/>
      <c r="AR32" s="1026"/>
      <c r="AS32" s="1026"/>
      <c r="AT32" s="1026"/>
      <c r="AU32" s="1026">
        <v>72</v>
      </c>
      <c r="AV32" s="1026"/>
      <c r="AW32" s="1026"/>
      <c r="AX32" s="1026"/>
      <c r="AY32" s="1026"/>
      <c r="AZ32" s="1097" t="s">
        <v>584</v>
      </c>
      <c r="BA32" s="1097"/>
      <c r="BB32" s="1097"/>
      <c r="BC32" s="1097"/>
      <c r="BD32" s="1097"/>
      <c r="BE32" s="1087" t="s">
        <v>410</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411</v>
      </c>
      <c r="C33" s="1093"/>
      <c r="D33" s="1093"/>
      <c r="E33" s="1093"/>
      <c r="F33" s="1093"/>
      <c r="G33" s="1093"/>
      <c r="H33" s="1093"/>
      <c r="I33" s="1093"/>
      <c r="J33" s="1093"/>
      <c r="K33" s="1093"/>
      <c r="L33" s="1093"/>
      <c r="M33" s="1093"/>
      <c r="N33" s="1093"/>
      <c r="O33" s="1093"/>
      <c r="P33" s="1094"/>
      <c r="Q33" s="1098">
        <v>16651</v>
      </c>
      <c r="R33" s="1099"/>
      <c r="S33" s="1099"/>
      <c r="T33" s="1099"/>
      <c r="U33" s="1099"/>
      <c r="V33" s="1099">
        <v>15909</v>
      </c>
      <c r="W33" s="1099"/>
      <c r="X33" s="1099"/>
      <c r="Y33" s="1099"/>
      <c r="Z33" s="1099"/>
      <c r="AA33" s="1099">
        <f t="shared" si="0"/>
        <v>742</v>
      </c>
      <c r="AB33" s="1099"/>
      <c r="AC33" s="1099"/>
      <c r="AD33" s="1099"/>
      <c r="AE33" s="1100"/>
      <c r="AF33" s="1074">
        <v>7142</v>
      </c>
      <c r="AG33" s="1075"/>
      <c r="AH33" s="1075"/>
      <c r="AI33" s="1075"/>
      <c r="AJ33" s="1076"/>
      <c r="AK33" s="1035">
        <v>9207</v>
      </c>
      <c r="AL33" s="1026"/>
      <c r="AM33" s="1026"/>
      <c r="AN33" s="1026"/>
      <c r="AO33" s="1026"/>
      <c r="AP33" s="1026">
        <v>137950</v>
      </c>
      <c r="AQ33" s="1026"/>
      <c r="AR33" s="1026"/>
      <c r="AS33" s="1026"/>
      <c r="AT33" s="1026"/>
      <c r="AU33" s="1026">
        <v>94634</v>
      </c>
      <c r="AV33" s="1026"/>
      <c r="AW33" s="1026"/>
      <c r="AX33" s="1026"/>
      <c r="AY33" s="1026"/>
      <c r="AZ33" s="1097" t="s">
        <v>584</v>
      </c>
      <c r="BA33" s="1097"/>
      <c r="BB33" s="1097"/>
      <c r="BC33" s="1097"/>
      <c r="BD33" s="1097"/>
      <c r="BE33" s="1087" t="s">
        <v>412</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413</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392</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13809</v>
      </c>
      <c r="AG63" s="1014"/>
      <c r="AH63" s="1014"/>
      <c r="AI63" s="1014"/>
      <c r="AJ63" s="1085"/>
      <c r="AK63" s="1086"/>
      <c r="AL63" s="1018"/>
      <c r="AM63" s="1018"/>
      <c r="AN63" s="1018"/>
      <c r="AO63" s="1018"/>
      <c r="AP63" s="1014">
        <f>AP32+AP33</f>
        <v>156034</v>
      </c>
      <c r="AQ63" s="1014"/>
      <c r="AR63" s="1014"/>
      <c r="AS63" s="1014"/>
      <c r="AT63" s="1014"/>
      <c r="AU63" s="1014">
        <f>AU32+AU33</f>
        <v>94706</v>
      </c>
      <c r="AV63" s="1014"/>
      <c r="AW63" s="1014"/>
      <c r="AX63" s="1014"/>
      <c r="AY63" s="1014"/>
      <c r="AZ63" s="1080"/>
      <c r="BA63" s="1080"/>
      <c r="BB63" s="1080"/>
      <c r="BC63" s="1080"/>
      <c r="BD63" s="1080"/>
      <c r="BE63" s="1015"/>
      <c r="BF63" s="1015"/>
      <c r="BG63" s="1015"/>
      <c r="BH63" s="1015"/>
      <c r="BI63" s="1016"/>
      <c r="BJ63" s="1081" t="s">
        <v>390</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416</v>
      </c>
      <c r="B66" s="1051"/>
      <c r="C66" s="1051"/>
      <c r="D66" s="1051"/>
      <c r="E66" s="1051"/>
      <c r="F66" s="1051"/>
      <c r="G66" s="1051"/>
      <c r="H66" s="1051"/>
      <c r="I66" s="1051"/>
      <c r="J66" s="1051"/>
      <c r="K66" s="1051"/>
      <c r="L66" s="1051"/>
      <c r="M66" s="1051"/>
      <c r="N66" s="1051"/>
      <c r="O66" s="1051"/>
      <c r="P66" s="1052"/>
      <c r="Q66" s="1056" t="s">
        <v>417</v>
      </c>
      <c r="R66" s="1057"/>
      <c r="S66" s="1057"/>
      <c r="T66" s="1057"/>
      <c r="U66" s="1058"/>
      <c r="V66" s="1056" t="s">
        <v>398</v>
      </c>
      <c r="W66" s="1057"/>
      <c r="X66" s="1057"/>
      <c r="Y66" s="1057"/>
      <c r="Z66" s="1058"/>
      <c r="AA66" s="1056" t="s">
        <v>418</v>
      </c>
      <c r="AB66" s="1057"/>
      <c r="AC66" s="1057"/>
      <c r="AD66" s="1057"/>
      <c r="AE66" s="1058"/>
      <c r="AF66" s="1062" t="s">
        <v>400</v>
      </c>
      <c r="AG66" s="1063"/>
      <c r="AH66" s="1063"/>
      <c r="AI66" s="1063"/>
      <c r="AJ66" s="1064"/>
      <c r="AK66" s="1056" t="s">
        <v>419</v>
      </c>
      <c r="AL66" s="1051"/>
      <c r="AM66" s="1051"/>
      <c r="AN66" s="1051"/>
      <c r="AO66" s="1052"/>
      <c r="AP66" s="1056" t="s">
        <v>420</v>
      </c>
      <c r="AQ66" s="1057"/>
      <c r="AR66" s="1057"/>
      <c r="AS66" s="1057"/>
      <c r="AT66" s="1058"/>
      <c r="AU66" s="1056" t="s">
        <v>421</v>
      </c>
      <c r="AV66" s="1057"/>
      <c r="AW66" s="1057"/>
      <c r="AX66" s="1057"/>
      <c r="AY66" s="1058"/>
      <c r="AZ66" s="1056" t="s">
        <v>374</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585</v>
      </c>
      <c r="C68" s="1041"/>
      <c r="D68" s="1041"/>
      <c r="E68" s="1041"/>
      <c r="F68" s="1041"/>
      <c r="G68" s="1041"/>
      <c r="H68" s="1041"/>
      <c r="I68" s="1041"/>
      <c r="J68" s="1041"/>
      <c r="K68" s="1041"/>
      <c r="L68" s="1041"/>
      <c r="M68" s="1041"/>
      <c r="N68" s="1041"/>
      <c r="O68" s="1041"/>
      <c r="P68" s="1042"/>
      <c r="Q68" s="1043">
        <v>4003</v>
      </c>
      <c r="R68" s="1037"/>
      <c r="S68" s="1037"/>
      <c r="T68" s="1037"/>
      <c r="U68" s="1037"/>
      <c r="V68" s="1037">
        <v>3855</v>
      </c>
      <c r="W68" s="1037"/>
      <c r="X68" s="1037"/>
      <c r="Y68" s="1037"/>
      <c r="Z68" s="1037"/>
      <c r="AA68" s="1037">
        <f>Q68-V68</f>
        <v>148</v>
      </c>
      <c r="AB68" s="1037"/>
      <c r="AC68" s="1037"/>
      <c r="AD68" s="1037"/>
      <c r="AE68" s="1037"/>
      <c r="AF68" s="1037">
        <v>148</v>
      </c>
      <c r="AG68" s="1037"/>
      <c r="AH68" s="1037"/>
      <c r="AI68" s="1037"/>
      <c r="AJ68" s="1037"/>
      <c r="AK68" s="1037" t="s">
        <v>584</v>
      </c>
      <c r="AL68" s="1037"/>
      <c r="AM68" s="1037"/>
      <c r="AN68" s="1037"/>
      <c r="AO68" s="1037"/>
      <c r="AP68" s="1037">
        <v>9101</v>
      </c>
      <c r="AQ68" s="1037"/>
      <c r="AR68" s="1037"/>
      <c r="AS68" s="1037"/>
      <c r="AT68" s="1037"/>
      <c r="AU68" s="1037">
        <v>7034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586</v>
      </c>
      <c r="C69" s="1030"/>
      <c r="D69" s="1030"/>
      <c r="E69" s="1030"/>
      <c r="F69" s="1030"/>
      <c r="G69" s="1030"/>
      <c r="H69" s="1030"/>
      <c r="I69" s="1030"/>
      <c r="J69" s="1030"/>
      <c r="K69" s="1030"/>
      <c r="L69" s="1030"/>
      <c r="M69" s="1030"/>
      <c r="N69" s="1030"/>
      <c r="O69" s="1030"/>
      <c r="P69" s="1031"/>
      <c r="Q69" s="1032">
        <v>85</v>
      </c>
      <c r="R69" s="1026"/>
      <c r="S69" s="1026"/>
      <c r="T69" s="1026"/>
      <c r="U69" s="1026"/>
      <c r="V69" s="1026">
        <v>83</v>
      </c>
      <c r="W69" s="1026"/>
      <c r="X69" s="1026"/>
      <c r="Y69" s="1026"/>
      <c r="Z69" s="1026"/>
      <c r="AA69" s="1026">
        <f>Q69-V69</f>
        <v>2</v>
      </c>
      <c r="AB69" s="1026"/>
      <c r="AC69" s="1026"/>
      <c r="AD69" s="1026"/>
      <c r="AE69" s="1026"/>
      <c r="AF69" s="1026">
        <v>2</v>
      </c>
      <c r="AG69" s="1026"/>
      <c r="AH69" s="1026"/>
      <c r="AI69" s="1026"/>
      <c r="AJ69" s="1026"/>
      <c r="AK69" s="1026">
        <v>8</v>
      </c>
      <c r="AL69" s="1026"/>
      <c r="AM69" s="1026"/>
      <c r="AN69" s="1026"/>
      <c r="AO69" s="1026"/>
      <c r="AP69" s="1026" t="s">
        <v>584</v>
      </c>
      <c r="AQ69" s="1026"/>
      <c r="AR69" s="1026"/>
      <c r="AS69" s="1026"/>
      <c r="AT69" s="1026"/>
      <c r="AU69" s="1026" t="s">
        <v>584</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587</v>
      </c>
      <c r="C70" s="1030"/>
      <c r="D70" s="1030"/>
      <c r="E70" s="1030"/>
      <c r="F70" s="1030"/>
      <c r="G70" s="1030"/>
      <c r="H70" s="1030"/>
      <c r="I70" s="1030"/>
      <c r="J70" s="1030"/>
      <c r="K70" s="1030"/>
      <c r="L70" s="1030"/>
      <c r="M70" s="1030"/>
      <c r="N70" s="1030"/>
      <c r="O70" s="1030"/>
      <c r="P70" s="1031"/>
      <c r="Q70" s="1032">
        <v>159</v>
      </c>
      <c r="R70" s="1026"/>
      <c r="S70" s="1026"/>
      <c r="T70" s="1026"/>
      <c r="U70" s="1026"/>
      <c r="V70" s="1026">
        <v>157</v>
      </c>
      <c r="W70" s="1026"/>
      <c r="X70" s="1026"/>
      <c r="Y70" s="1026"/>
      <c r="Z70" s="1026"/>
      <c r="AA70" s="1026">
        <f>Q70-V70</f>
        <v>2</v>
      </c>
      <c r="AB70" s="1026"/>
      <c r="AC70" s="1026"/>
      <c r="AD70" s="1026"/>
      <c r="AE70" s="1026"/>
      <c r="AF70" s="1026">
        <v>2</v>
      </c>
      <c r="AG70" s="1026"/>
      <c r="AH70" s="1026"/>
      <c r="AI70" s="1026"/>
      <c r="AJ70" s="1026"/>
      <c r="AK70" s="1026" t="s">
        <v>584</v>
      </c>
      <c r="AL70" s="1026"/>
      <c r="AM70" s="1026"/>
      <c r="AN70" s="1026"/>
      <c r="AO70" s="1026"/>
      <c r="AP70" s="1026" t="s">
        <v>584</v>
      </c>
      <c r="AQ70" s="1026"/>
      <c r="AR70" s="1026"/>
      <c r="AS70" s="1026"/>
      <c r="AT70" s="1026"/>
      <c r="AU70" s="1026" t="s">
        <v>584</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588</v>
      </c>
      <c r="C71" s="1030"/>
      <c r="D71" s="1030"/>
      <c r="E71" s="1030"/>
      <c r="F71" s="1030"/>
      <c r="G71" s="1030"/>
      <c r="H71" s="1030"/>
      <c r="I71" s="1030"/>
      <c r="J71" s="1030"/>
      <c r="K71" s="1030"/>
      <c r="L71" s="1030"/>
      <c r="M71" s="1030"/>
      <c r="N71" s="1030"/>
      <c r="O71" s="1030"/>
      <c r="P71" s="1031"/>
      <c r="Q71" s="1032">
        <v>102</v>
      </c>
      <c r="R71" s="1026"/>
      <c r="S71" s="1026"/>
      <c r="T71" s="1026"/>
      <c r="U71" s="1026"/>
      <c r="V71" s="1026">
        <v>97</v>
      </c>
      <c r="W71" s="1026"/>
      <c r="X71" s="1026"/>
      <c r="Y71" s="1026"/>
      <c r="Z71" s="1026"/>
      <c r="AA71" s="1026">
        <f>Q71-V71</f>
        <v>5</v>
      </c>
      <c r="AB71" s="1026"/>
      <c r="AC71" s="1026"/>
      <c r="AD71" s="1026"/>
      <c r="AE71" s="1026"/>
      <c r="AF71" s="1026">
        <v>5</v>
      </c>
      <c r="AG71" s="1026"/>
      <c r="AH71" s="1026"/>
      <c r="AI71" s="1026"/>
      <c r="AJ71" s="1026"/>
      <c r="AK71" s="1026">
        <v>8</v>
      </c>
      <c r="AL71" s="1026"/>
      <c r="AM71" s="1026"/>
      <c r="AN71" s="1026"/>
      <c r="AO71" s="1026"/>
      <c r="AP71" s="1026" t="s">
        <v>584</v>
      </c>
      <c r="AQ71" s="1026"/>
      <c r="AR71" s="1026"/>
      <c r="AS71" s="1026"/>
      <c r="AT71" s="1026"/>
      <c r="AU71" s="1026" t="s">
        <v>584</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589</v>
      </c>
      <c r="C72" s="1030"/>
      <c r="D72" s="1030"/>
      <c r="E72" s="1030"/>
      <c r="F72" s="1030"/>
      <c r="G72" s="1030"/>
      <c r="H72" s="1030"/>
      <c r="I72" s="1030"/>
      <c r="J72" s="1030"/>
      <c r="K72" s="1030"/>
      <c r="L72" s="1030"/>
      <c r="M72" s="1030"/>
      <c r="N72" s="1030"/>
      <c r="O72" s="1030"/>
      <c r="P72" s="1031"/>
      <c r="Q72" s="1032">
        <v>203</v>
      </c>
      <c r="R72" s="1026"/>
      <c r="S72" s="1026"/>
      <c r="T72" s="1026"/>
      <c r="U72" s="1026"/>
      <c r="V72" s="1026">
        <v>189</v>
      </c>
      <c r="W72" s="1026"/>
      <c r="X72" s="1026"/>
      <c r="Y72" s="1026"/>
      <c r="Z72" s="1026"/>
      <c r="AA72" s="1026">
        <f>Q72-V72</f>
        <v>14</v>
      </c>
      <c r="AB72" s="1026"/>
      <c r="AC72" s="1026"/>
      <c r="AD72" s="1026"/>
      <c r="AE72" s="1026"/>
      <c r="AF72" s="1026">
        <v>14</v>
      </c>
      <c r="AG72" s="1026"/>
      <c r="AH72" s="1026"/>
      <c r="AI72" s="1026"/>
      <c r="AJ72" s="1026"/>
      <c r="AK72" s="1026" t="s">
        <v>584</v>
      </c>
      <c r="AL72" s="1026"/>
      <c r="AM72" s="1026"/>
      <c r="AN72" s="1026"/>
      <c r="AO72" s="1026"/>
      <c r="AP72" s="1026" t="s">
        <v>584</v>
      </c>
      <c r="AQ72" s="1026"/>
      <c r="AR72" s="1026"/>
      <c r="AS72" s="1026"/>
      <c r="AT72" s="1026"/>
      <c r="AU72" s="1026" t="s">
        <v>584</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590</v>
      </c>
      <c r="C73" s="1030"/>
      <c r="D73" s="1030"/>
      <c r="E73" s="1030"/>
      <c r="F73" s="1030"/>
      <c r="G73" s="1030"/>
      <c r="H73" s="1030"/>
      <c r="I73" s="1030"/>
      <c r="J73" s="1030"/>
      <c r="K73" s="1030"/>
      <c r="L73" s="1030"/>
      <c r="M73" s="1030"/>
      <c r="N73" s="1030"/>
      <c r="O73" s="1030"/>
      <c r="P73" s="1031"/>
      <c r="Q73" s="1032">
        <v>1218363</v>
      </c>
      <c r="R73" s="1026"/>
      <c r="S73" s="1026"/>
      <c r="T73" s="1026"/>
      <c r="U73" s="1026"/>
      <c r="V73" s="1026">
        <v>1197433</v>
      </c>
      <c r="W73" s="1026"/>
      <c r="X73" s="1026"/>
      <c r="Y73" s="1026"/>
      <c r="Z73" s="1026"/>
      <c r="AA73" s="1026">
        <v>20930</v>
      </c>
      <c r="AB73" s="1026"/>
      <c r="AC73" s="1026"/>
      <c r="AD73" s="1026"/>
      <c r="AE73" s="1026"/>
      <c r="AF73" s="1026">
        <v>7055</v>
      </c>
      <c r="AG73" s="1026"/>
      <c r="AH73" s="1026"/>
      <c r="AI73" s="1026"/>
      <c r="AJ73" s="1026"/>
      <c r="AK73" s="1026" t="s">
        <v>584</v>
      </c>
      <c r="AL73" s="1026"/>
      <c r="AM73" s="1026"/>
      <c r="AN73" s="1026"/>
      <c r="AO73" s="1026"/>
      <c r="AP73" s="1026" t="s">
        <v>584</v>
      </c>
      <c r="AQ73" s="1026"/>
      <c r="AR73" s="1026"/>
      <c r="AS73" s="1026"/>
      <c r="AT73" s="1026"/>
      <c r="AU73" s="1026" t="s">
        <v>584</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591</v>
      </c>
      <c r="C74" s="1030"/>
      <c r="D74" s="1030"/>
      <c r="E74" s="1030"/>
      <c r="F74" s="1030"/>
      <c r="G74" s="1030"/>
      <c r="H74" s="1030"/>
      <c r="I74" s="1030"/>
      <c r="J74" s="1030"/>
      <c r="K74" s="1030"/>
      <c r="L74" s="1030"/>
      <c r="M74" s="1030"/>
      <c r="N74" s="1030"/>
      <c r="O74" s="1030"/>
      <c r="P74" s="1031"/>
      <c r="Q74" s="1032">
        <v>39402</v>
      </c>
      <c r="R74" s="1026"/>
      <c r="S74" s="1026"/>
      <c r="T74" s="1026"/>
      <c r="U74" s="1026"/>
      <c r="V74" s="1026">
        <v>34057</v>
      </c>
      <c r="W74" s="1026"/>
      <c r="X74" s="1026"/>
      <c r="Y74" s="1026"/>
      <c r="Z74" s="1026"/>
      <c r="AA74" s="1026">
        <v>5344</v>
      </c>
      <c r="AB74" s="1026"/>
      <c r="AC74" s="1026"/>
      <c r="AD74" s="1026"/>
      <c r="AE74" s="1026"/>
      <c r="AF74" s="1026">
        <v>19453</v>
      </c>
      <c r="AG74" s="1026"/>
      <c r="AH74" s="1026"/>
      <c r="AI74" s="1026"/>
      <c r="AJ74" s="1026"/>
      <c r="AK74" s="1026" t="s">
        <v>584</v>
      </c>
      <c r="AL74" s="1026"/>
      <c r="AM74" s="1026"/>
      <c r="AN74" s="1026"/>
      <c r="AO74" s="1026"/>
      <c r="AP74" s="1026">
        <v>119226</v>
      </c>
      <c r="AQ74" s="1026"/>
      <c r="AR74" s="1026"/>
      <c r="AS74" s="1026"/>
      <c r="AT74" s="1026"/>
      <c r="AU74" s="1026" t="s">
        <v>584</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592</v>
      </c>
      <c r="C75" s="1030"/>
      <c r="D75" s="1030"/>
      <c r="E75" s="1030"/>
      <c r="F75" s="1030"/>
      <c r="G75" s="1030"/>
      <c r="H75" s="1030"/>
      <c r="I75" s="1030"/>
      <c r="J75" s="1030"/>
      <c r="K75" s="1030"/>
      <c r="L75" s="1030"/>
      <c r="M75" s="1030"/>
      <c r="N75" s="1030"/>
      <c r="O75" s="1030"/>
      <c r="P75" s="1031"/>
      <c r="Q75" s="1033">
        <v>7725</v>
      </c>
      <c r="R75" s="1034"/>
      <c r="S75" s="1034"/>
      <c r="T75" s="1034"/>
      <c r="U75" s="1035"/>
      <c r="V75" s="1036">
        <v>6053</v>
      </c>
      <c r="W75" s="1034"/>
      <c r="X75" s="1034"/>
      <c r="Y75" s="1034"/>
      <c r="Z75" s="1035"/>
      <c r="AA75" s="1036">
        <v>1672</v>
      </c>
      <c r="AB75" s="1034"/>
      <c r="AC75" s="1034"/>
      <c r="AD75" s="1034"/>
      <c r="AE75" s="1035"/>
      <c r="AF75" s="1036">
        <v>16867</v>
      </c>
      <c r="AG75" s="1034"/>
      <c r="AH75" s="1034"/>
      <c r="AI75" s="1034"/>
      <c r="AJ75" s="1035"/>
      <c r="AK75" s="1036" t="s">
        <v>584</v>
      </c>
      <c r="AL75" s="1034"/>
      <c r="AM75" s="1034"/>
      <c r="AN75" s="1034"/>
      <c r="AO75" s="1035"/>
      <c r="AP75" s="1036">
        <v>13994</v>
      </c>
      <c r="AQ75" s="1034"/>
      <c r="AR75" s="1034"/>
      <c r="AS75" s="1034"/>
      <c r="AT75" s="1035"/>
      <c r="AU75" s="1036" t="s">
        <v>584</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593</v>
      </c>
      <c r="C76" s="1030"/>
      <c r="D76" s="1030"/>
      <c r="E76" s="1030"/>
      <c r="F76" s="1030"/>
      <c r="G76" s="1030"/>
      <c r="H76" s="1030"/>
      <c r="I76" s="1030"/>
      <c r="J76" s="1030"/>
      <c r="K76" s="1030"/>
      <c r="L76" s="1030"/>
      <c r="M76" s="1030"/>
      <c r="N76" s="1030"/>
      <c r="O76" s="1030"/>
      <c r="P76" s="1031"/>
      <c r="Q76" s="1033">
        <v>56357</v>
      </c>
      <c r="R76" s="1034"/>
      <c r="S76" s="1034"/>
      <c r="T76" s="1034"/>
      <c r="U76" s="1035"/>
      <c r="V76" s="1036">
        <v>53134</v>
      </c>
      <c r="W76" s="1034"/>
      <c r="X76" s="1034"/>
      <c r="Y76" s="1034"/>
      <c r="Z76" s="1035"/>
      <c r="AA76" s="1036">
        <v>3222</v>
      </c>
      <c r="AB76" s="1034"/>
      <c r="AC76" s="1034"/>
      <c r="AD76" s="1034"/>
      <c r="AE76" s="1035"/>
      <c r="AF76" s="1036">
        <v>10421</v>
      </c>
      <c r="AG76" s="1034"/>
      <c r="AH76" s="1034"/>
      <c r="AI76" s="1034"/>
      <c r="AJ76" s="1035"/>
      <c r="AK76" s="1036" t="s">
        <v>584</v>
      </c>
      <c r="AL76" s="1034"/>
      <c r="AM76" s="1034"/>
      <c r="AN76" s="1034"/>
      <c r="AO76" s="1035"/>
      <c r="AP76" s="1036" t="s">
        <v>584</v>
      </c>
      <c r="AQ76" s="1034"/>
      <c r="AR76" s="1034"/>
      <c r="AS76" s="1034"/>
      <c r="AT76" s="1035"/>
      <c r="AU76" s="1036" t="s">
        <v>584</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392</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AF68+AF69+AF70+AF71+AF72+AF73+AF74+AF75+AF76</f>
        <v>53967</v>
      </c>
      <c r="AG88" s="1014"/>
      <c r="AH88" s="1014"/>
      <c r="AI88" s="1014"/>
      <c r="AJ88" s="1014"/>
      <c r="AK88" s="1018"/>
      <c r="AL88" s="1018"/>
      <c r="AM88" s="1018"/>
      <c r="AN88" s="1018"/>
      <c r="AO88" s="1018"/>
      <c r="AP88" s="1014">
        <f>AP68+AP74+AP75</f>
        <v>142321</v>
      </c>
      <c r="AQ88" s="1014"/>
      <c r="AR88" s="1014"/>
      <c r="AS88" s="1014"/>
      <c r="AT88" s="1014"/>
      <c r="AU88" s="1014">
        <f>AU68</f>
        <v>7034</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f>SUM(CR7:CV13)</f>
        <v>3101</v>
      </c>
      <c r="CS102" s="1006"/>
      <c r="CT102" s="1006"/>
      <c r="CU102" s="1006"/>
      <c r="CV102" s="1007"/>
      <c r="CW102" s="1005">
        <f>SUM(CW8:DA13)</f>
        <v>1987</v>
      </c>
      <c r="CX102" s="1006"/>
      <c r="CY102" s="1006"/>
      <c r="CZ102" s="1006"/>
      <c r="DA102" s="1007"/>
      <c r="DB102" s="1005">
        <f>SUM(DB10,DB12,DB13)</f>
        <v>20179</v>
      </c>
      <c r="DC102" s="1006"/>
      <c r="DD102" s="1006"/>
      <c r="DE102" s="1006"/>
      <c r="DF102" s="1007"/>
      <c r="DG102" s="1005" t="s">
        <v>601</v>
      </c>
      <c r="DH102" s="1006"/>
      <c r="DI102" s="1006"/>
      <c r="DJ102" s="1006"/>
      <c r="DK102" s="1007"/>
      <c r="DL102" s="1005" t="s">
        <v>601</v>
      </c>
      <c r="DM102" s="1006"/>
      <c r="DN102" s="1006"/>
      <c r="DO102" s="1006"/>
      <c r="DP102" s="1007"/>
      <c r="DQ102" s="1005" t="s">
        <v>601</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304</v>
      </c>
      <c r="AG109" s="949"/>
      <c r="AH109" s="949"/>
      <c r="AI109" s="949"/>
      <c r="AJ109" s="950"/>
      <c r="AK109" s="951" t="s">
        <v>303</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304</v>
      </c>
      <c r="BW109" s="949"/>
      <c r="BX109" s="949"/>
      <c r="BY109" s="949"/>
      <c r="BZ109" s="950"/>
      <c r="CA109" s="951" t="s">
        <v>303</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304</v>
      </c>
      <c r="DM109" s="949"/>
      <c r="DN109" s="949"/>
      <c r="DO109" s="949"/>
      <c r="DP109" s="950"/>
      <c r="DQ109" s="951" t="s">
        <v>303</v>
      </c>
      <c r="DR109" s="949"/>
      <c r="DS109" s="949"/>
      <c r="DT109" s="949"/>
      <c r="DU109" s="950"/>
      <c r="DV109" s="951" t="s">
        <v>432</v>
      </c>
      <c r="DW109" s="949"/>
      <c r="DX109" s="949"/>
      <c r="DY109" s="949"/>
      <c r="DZ109" s="980"/>
    </row>
    <row r="110" spans="1:131" s="247" customFormat="1" ht="26.25" customHeight="1" x14ac:dyDescent="0.15">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17793456</v>
      </c>
      <c r="AB110" s="942"/>
      <c r="AC110" s="942"/>
      <c r="AD110" s="942"/>
      <c r="AE110" s="943"/>
      <c r="AF110" s="944">
        <v>20048692</v>
      </c>
      <c r="AG110" s="942"/>
      <c r="AH110" s="942"/>
      <c r="AI110" s="942"/>
      <c r="AJ110" s="943"/>
      <c r="AK110" s="944">
        <v>19200715</v>
      </c>
      <c r="AL110" s="942"/>
      <c r="AM110" s="942"/>
      <c r="AN110" s="942"/>
      <c r="AO110" s="943"/>
      <c r="AP110" s="945">
        <v>20.3</v>
      </c>
      <c r="AQ110" s="946"/>
      <c r="AR110" s="946"/>
      <c r="AS110" s="946"/>
      <c r="AT110" s="947"/>
      <c r="AU110" s="981" t="s">
        <v>73</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201473616</v>
      </c>
      <c r="BR110" s="889"/>
      <c r="BS110" s="889"/>
      <c r="BT110" s="889"/>
      <c r="BU110" s="889"/>
      <c r="BV110" s="889">
        <v>204847686</v>
      </c>
      <c r="BW110" s="889"/>
      <c r="BX110" s="889"/>
      <c r="BY110" s="889"/>
      <c r="BZ110" s="889"/>
      <c r="CA110" s="889">
        <v>203316618</v>
      </c>
      <c r="CB110" s="889"/>
      <c r="CC110" s="889"/>
      <c r="CD110" s="889"/>
      <c r="CE110" s="889"/>
      <c r="CF110" s="913">
        <v>214.6</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v>1608380</v>
      </c>
      <c r="DH110" s="889"/>
      <c r="DI110" s="889"/>
      <c r="DJ110" s="889"/>
      <c r="DK110" s="889"/>
      <c r="DL110" s="889">
        <v>1453471</v>
      </c>
      <c r="DM110" s="889"/>
      <c r="DN110" s="889"/>
      <c r="DO110" s="889"/>
      <c r="DP110" s="889"/>
      <c r="DQ110" s="889">
        <v>5697400</v>
      </c>
      <c r="DR110" s="889"/>
      <c r="DS110" s="889"/>
      <c r="DT110" s="889"/>
      <c r="DU110" s="889"/>
      <c r="DV110" s="890">
        <v>6</v>
      </c>
      <c r="DW110" s="890"/>
      <c r="DX110" s="890"/>
      <c r="DY110" s="890"/>
      <c r="DZ110" s="891"/>
    </row>
    <row r="111" spans="1:131" s="247" customFormat="1" ht="26.25" customHeight="1" x14ac:dyDescent="0.15">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390</v>
      </c>
      <c r="AB111" s="970"/>
      <c r="AC111" s="970"/>
      <c r="AD111" s="970"/>
      <c r="AE111" s="971"/>
      <c r="AF111" s="972" t="s">
        <v>390</v>
      </c>
      <c r="AG111" s="970"/>
      <c r="AH111" s="970"/>
      <c r="AI111" s="970"/>
      <c r="AJ111" s="971"/>
      <c r="AK111" s="972" t="s">
        <v>390</v>
      </c>
      <c r="AL111" s="970"/>
      <c r="AM111" s="970"/>
      <c r="AN111" s="970"/>
      <c r="AO111" s="971"/>
      <c r="AP111" s="973" t="s">
        <v>439</v>
      </c>
      <c r="AQ111" s="974"/>
      <c r="AR111" s="974"/>
      <c r="AS111" s="974"/>
      <c r="AT111" s="975"/>
      <c r="AU111" s="983"/>
      <c r="AV111" s="984"/>
      <c r="AW111" s="984"/>
      <c r="AX111" s="984"/>
      <c r="AY111" s="984"/>
      <c r="AZ111" s="859" t="s">
        <v>440</v>
      </c>
      <c r="BA111" s="794"/>
      <c r="BB111" s="794"/>
      <c r="BC111" s="794"/>
      <c r="BD111" s="794"/>
      <c r="BE111" s="794"/>
      <c r="BF111" s="794"/>
      <c r="BG111" s="794"/>
      <c r="BH111" s="794"/>
      <c r="BI111" s="794"/>
      <c r="BJ111" s="794"/>
      <c r="BK111" s="794"/>
      <c r="BL111" s="794"/>
      <c r="BM111" s="794"/>
      <c r="BN111" s="794"/>
      <c r="BO111" s="794"/>
      <c r="BP111" s="795"/>
      <c r="BQ111" s="860">
        <v>1712454</v>
      </c>
      <c r="BR111" s="861"/>
      <c r="BS111" s="861"/>
      <c r="BT111" s="861"/>
      <c r="BU111" s="861"/>
      <c r="BV111" s="861">
        <v>1514987</v>
      </c>
      <c r="BW111" s="861"/>
      <c r="BX111" s="861"/>
      <c r="BY111" s="861"/>
      <c r="BZ111" s="861"/>
      <c r="CA111" s="861">
        <v>5945196</v>
      </c>
      <c r="CB111" s="861"/>
      <c r="CC111" s="861"/>
      <c r="CD111" s="861"/>
      <c r="CE111" s="861"/>
      <c r="CF111" s="922">
        <v>6.3</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128</v>
      </c>
      <c r="DH111" s="861"/>
      <c r="DI111" s="861"/>
      <c r="DJ111" s="861"/>
      <c r="DK111" s="861"/>
      <c r="DL111" s="861" t="s">
        <v>390</v>
      </c>
      <c r="DM111" s="861"/>
      <c r="DN111" s="861"/>
      <c r="DO111" s="861"/>
      <c r="DP111" s="861"/>
      <c r="DQ111" s="861" t="s">
        <v>128</v>
      </c>
      <c r="DR111" s="861"/>
      <c r="DS111" s="861"/>
      <c r="DT111" s="861"/>
      <c r="DU111" s="861"/>
      <c r="DV111" s="838" t="s">
        <v>128</v>
      </c>
      <c r="DW111" s="838"/>
      <c r="DX111" s="838"/>
      <c r="DY111" s="838"/>
      <c r="DZ111" s="839"/>
    </row>
    <row r="112" spans="1:131" s="247" customFormat="1" ht="26.25" customHeight="1" x14ac:dyDescent="0.15">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444</v>
      </c>
      <c r="AB112" s="824"/>
      <c r="AC112" s="824"/>
      <c r="AD112" s="824"/>
      <c r="AE112" s="825"/>
      <c r="AF112" s="826" t="s">
        <v>390</v>
      </c>
      <c r="AG112" s="824"/>
      <c r="AH112" s="824"/>
      <c r="AI112" s="824"/>
      <c r="AJ112" s="825"/>
      <c r="AK112" s="826" t="s">
        <v>439</v>
      </c>
      <c r="AL112" s="824"/>
      <c r="AM112" s="824"/>
      <c r="AN112" s="824"/>
      <c r="AO112" s="825"/>
      <c r="AP112" s="871" t="s">
        <v>390</v>
      </c>
      <c r="AQ112" s="872"/>
      <c r="AR112" s="872"/>
      <c r="AS112" s="872"/>
      <c r="AT112" s="873"/>
      <c r="AU112" s="983"/>
      <c r="AV112" s="984"/>
      <c r="AW112" s="984"/>
      <c r="AX112" s="984"/>
      <c r="AY112" s="984"/>
      <c r="AZ112" s="859" t="s">
        <v>445</v>
      </c>
      <c r="BA112" s="794"/>
      <c r="BB112" s="794"/>
      <c r="BC112" s="794"/>
      <c r="BD112" s="794"/>
      <c r="BE112" s="794"/>
      <c r="BF112" s="794"/>
      <c r="BG112" s="794"/>
      <c r="BH112" s="794"/>
      <c r="BI112" s="794"/>
      <c r="BJ112" s="794"/>
      <c r="BK112" s="794"/>
      <c r="BL112" s="794"/>
      <c r="BM112" s="794"/>
      <c r="BN112" s="794"/>
      <c r="BO112" s="794"/>
      <c r="BP112" s="795"/>
      <c r="BQ112" s="860">
        <v>101379638</v>
      </c>
      <c r="BR112" s="861"/>
      <c r="BS112" s="861"/>
      <c r="BT112" s="861"/>
      <c r="BU112" s="861"/>
      <c r="BV112" s="861">
        <v>99758451</v>
      </c>
      <c r="BW112" s="861"/>
      <c r="BX112" s="861"/>
      <c r="BY112" s="861"/>
      <c r="BZ112" s="861"/>
      <c r="CA112" s="861">
        <v>94706110</v>
      </c>
      <c r="CB112" s="861"/>
      <c r="CC112" s="861"/>
      <c r="CD112" s="861"/>
      <c r="CE112" s="861"/>
      <c r="CF112" s="922">
        <v>100</v>
      </c>
      <c r="CG112" s="923"/>
      <c r="CH112" s="923"/>
      <c r="CI112" s="923"/>
      <c r="CJ112" s="923"/>
      <c r="CK112" s="978"/>
      <c r="CL112" s="865"/>
      <c r="CM112" s="868" t="s">
        <v>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439</v>
      </c>
      <c r="DH112" s="861"/>
      <c r="DI112" s="861"/>
      <c r="DJ112" s="861"/>
      <c r="DK112" s="861"/>
      <c r="DL112" s="861" t="s">
        <v>390</v>
      </c>
      <c r="DM112" s="861"/>
      <c r="DN112" s="861"/>
      <c r="DO112" s="861"/>
      <c r="DP112" s="861"/>
      <c r="DQ112" s="861" t="s">
        <v>390</v>
      </c>
      <c r="DR112" s="861"/>
      <c r="DS112" s="861"/>
      <c r="DT112" s="861"/>
      <c r="DU112" s="861"/>
      <c r="DV112" s="838" t="s">
        <v>390</v>
      </c>
      <c r="DW112" s="838"/>
      <c r="DX112" s="838"/>
      <c r="DY112" s="838"/>
      <c r="DZ112" s="839"/>
    </row>
    <row r="113" spans="1:130" s="247" customFormat="1" ht="26.25" customHeight="1" x14ac:dyDescent="0.15">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7016473</v>
      </c>
      <c r="AB113" s="970"/>
      <c r="AC113" s="970"/>
      <c r="AD113" s="970"/>
      <c r="AE113" s="971"/>
      <c r="AF113" s="972">
        <v>6873233</v>
      </c>
      <c r="AG113" s="970"/>
      <c r="AH113" s="970"/>
      <c r="AI113" s="970"/>
      <c r="AJ113" s="971"/>
      <c r="AK113" s="972">
        <v>6731054</v>
      </c>
      <c r="AL113" s="970"/>
      <c r="AM113" s="970"/>
      <c r="AN113" s="970"/>
      <c r="AO113" s="971"/>
      <c r="AP113" s="973">
        <v>7.1</v>
      </c>
      <c r="AQ113" s="974"/>
      <c r="AR113" s="974"/>
      <c r="AS113" s="974"/>
      <c r="AT113" s="975"/>
      <c r="AU113" s="983"/>
      <c r="AV113" s="984"/>
      <c r="AW113" s="984"/>
      <c r="AX113" s="984"/>
      <c r="AY113" s="984"/>
      <c r="AZ113" s="859" t="s">
        <v>448</v>
      </c>
      <c r="BA113" s="794"/>
      <c r="BB113" s="794"/>
      <c r="BC113" s="794"/>
      <c r="BD113" s="794"/>
      <c r="BE113" s="794"/>
      <c r="BF113" s="794"/>
      <c r="BG113" s="794"/>
      <c r="BH113" s="794"/>
      <c r="BI113" s="794"/>
      <c r="BJ113" s="794"/>
      <c r="BK113" s="794"/>
      <c r="BL113" s="794"/>
      <c r="BM113" s="794"/>
      <c r="BN113" s="794"/>
      <c r="BO113" s="794"/>
      <c r="BP113" s="795"/>
      <c r="BQ113" s="860">
        <v>7360704</v>
      </c>
      <c r="BR113" s="861"/>
      <c r="BS113" s="861"/>
      <c r="BT113" s="861"/>
      <c r="BU113" s="861"/>
      <c r="BV113" s="861">
        <v>7314863</v>
      </c>
      <c r="BW113" s="861"/>
      <c r="BX113" s="861"/>
      <c r="BY113" s="861"/>
      <c r="BZ113" s="861"/>
      <c r="CA113" s="861">
        <v>7034161</v>
      </c>
      <c r="CB113" s="861"/>
      <c r="CC113" s="861"/>
      <c r="CD113" s="861"/>
      <c r="CE113" s="861"/>
      <c r="CF113" s="922">
        <v>7.4</v>
      </c>
      <c r="CG113" s="923"/>
      <c r="CH113" s="923"/>
      <c r="CI113" s="923"/>
      <c r="CJ113" s="923"/>
      <c r="CK113" s="978"/>
      <c r="CL113" s="865"/>
      <c r="CM113" s="868" t="s">
        <v>449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390</v>
      </c>
      <c r="DH113" s="824"/>
      <c r="DI113" s="824"/>
      <c r="DJ113" s="824"/>
      <c r="DK113" s="825"/>
      <c r="DL113" s="826" t="s">
        <v>439</v>
      </c>
      <c r="DM113" s="824"/>
      <c r="DN113" s="824"/>
      <c r="DO113" s="824"/>
      <c r="DP113" s="825"/>
      <c r="DQ113" s="826" t="s">
        <v>390</v>
      </c>
      <c r="DR113" s="824"/>
      <c r="DS113" s="824"/>
      <c r="DT113" s="824"/>
      <c r="DU113" s="825"/>
      <c r="DV113" s="871" t="s">
        <v>390</v>
      </c>
      <c r="DW113" s="872"/>
      <c r="DX113" s="872"/>
      <c r="DY113" s="872"/>
      <c r="DZ113" s="873"/>
    </row>
    <row r="114" spans="1:130" s="247" customFormat="1" ht="26.25" customHeight="1" x14ac:dyDescent="0.15">
      <c r="A114" s="965"/>
      <c r="B114" s="966"/>
      <c r="C114" s="794" t="s">
        <v>450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82747</v>
      </c>
      <c r="AB114" s="824"/>
      <c r="AC114" s="824"/>
      <c r="AD114" s="824"/>
      <c r="AE114" s="825"/>
      <c r="AF114" s="826">
        <v>192557</v>
      </c>
      <c r="AG114" s="824"/>
      <c r="AH114" s="824"/>
      <c r="AI114" s="824"/>
      <c r="AJ114" s="825"/>
      <c r="AK114" s="826">
        <v>368301</v>
      </c>
      <c r="AL114" s="824"/>
      <c r="AM114" s="824"/>
      <c r="AN114" s="824"/>
      <c r="AO114" s="825"/>
      <c r="AP114" s="871">
        <v>0.4</v>
      </c>
      <c r="AQ114" s="872"/>
      <c r="AR114" s="872"/>
      <c r="AS114" s="872"/>
      <c r="AT114" s="873"/>
      <c r="AU114" s="983"/>
      <c r="AV114" s="984"/>
      <c r="AW114" s="984"/>
      <c r="AX114" s="984"/>
      <c r="AY114" s="984"/>
      <c r="AZ114" s="859" t="s">
        <v>451</v>
      </c>
      <c r="BA114" s="794"/>
      <c r="BB114" s="794"/>
      <c r="BC114" s="794"/>
      <c r="BD114" s="794"/>
      <c r="BE114" s="794"/>
      <c r="BF114" s="794"/>
      <c r="BG114" s="794"/>
      <c r="BH114" s="794"/>
      <c r="BI114" s="794"/>
      <c r="BJ114" s="794"/>
      <c r="BK114" s="794"/>
      <c r="BL114" s="794"/>
      <c r="BM114" s="794"/>
      <c r="BN114" s="794"/>
      <c r="BO114" s="794"/>
      <c r="BP114" s="795"/>
      <c r="BQ114" s="860">
        <v>16148540</v>
      </c>
      <c r="BR114" s="861"/>
      <c r="BS114" s="861"/>
      <c r="BT114" s="861"/>
      <c r="BU114" s="861"/>
      <c r="BV114" s="861">
        <v>15435605</v>
      </c>
      <c r="BW114" s="861"/>
      <c r="BX114" s="861"/>
      <c r="BY114" s="861"/>
      <c r="BZ114" s="861"/>
      <c r="CA114" s="861">
        <v>15223900</v>
      </c>
      <c r="CB114" s="861"/>
      <c r="CC114" s="861"/>
      <c r="CD114" s="861"/>
      <c r="CE114" s="861"/>
      <c r="CF114" s="922">
        <v>16.100000000000001</v>
      </c>
      <c r="CG114" s="923"/>
      <c r="CH114" s="923"/>
      <c r="CI114" s="923"/>
      <c r="CJ114" s="923"/>
      <c r="CK114" s="978"/>
      <c r="CL114" s="865"/>
      <c r="CM114" s="868" t="s">
        <v>452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390</v>
      </c>
      <c r="DH114" s="824"/>
      <c r="DI114" s="824"/>
      <c r="DJ114" s="824"/>
      <c r="DK114" s="825"/>
      <c r="DL114" s="826" t="s">
        <v>390</v>
      </c>
      <c r="DM114" s="824"/>
      <c r="DN114" s="824"/>
      <c r="DO114" s="824"/>
      <c r="DP114" s="825"/>
      <c r="DQ114" s="826" t="s">
        <v>390</v>
      </c>
      <c r="DR114" s="824"/>
      <c r="DS114" s="824"/>
      <c r="DT114" s="824"/>
      <c r="DU114" s="825"/>
      <c r="DV114" s="871" t="s">
        <v>444</v>
      </c>
      <c r="DW114" s="872"/>
      <c r="DX114" s="872"/>
      <c r="DY114" s="872"/>
      <c r="DZ114" s="873"/>
    </row>
    <row r="115" spans="1:130" s="247" customFormat="1" ht="26.25" customHeight="1" x14ac:dyDescent="0.15">
      <c r="A115" s="965"/>
      <c r="B115" s="966"/>
      <c r="C115" s="794" t="s">
        <v>453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399655</v>
      </c>
      <c r="AB115" s="970"/>
      <c r="AC115" s="970"/>
      <c r="AD115" s="970"/>
      <c r="AE115" s="971"/>
      <c r="AF115" s="972">
        <v>206733</v>
      </c>
      <c r="AG115" s="970"/>
      <c r="AH115" s="970"/>
      <c r="AI115" s="970"/>
      <c r="AJ115" s="971"/>
      <c r="AK115" s="972">
        <v>437869</v>
      </c>
      <c r="AL115" s="970"/>
      <c r="AM115" s="970"/>
      <c r="AN115" s="970"/>
      <c r="AO115" s="971"/>
      <c r="AP115" s="973">
        <v>0.5</v>
      </c>
      <c r="AQ115" s="974"/>
      <c r="AR115" s="974"/>
      <c r="AS115" s="974"/>
      <c r="AT115" s="975"/>
      <c r="AU115" s="983"/>
      <c r="AV115" s="984"/>
      <c r="AW115" s="984"/>
      <c r="AX115" s="984"/>
      <c r="AY115" s="984"/>
      <c r="AZ115" s="859" t="s">
        <v>454</v>
      </c>
      <c r="BA115" s="794"/>
      <c r="BB115" s="794"/>
      <c r="BC115" s="794"/>
      <c r="BD115" s="794"/>
      <c r="BE115" s="794"/>
      <c r="BF115" s="794"/>
      <c r="BG115" s="794"/>
      <c r="BH115" s="794"/>
      <c r="BI115" s="794"/>
      <c r="BJ115" s="794"/>
      <c r="BK115" s="794"/>
      <c r="BL115" s="794"/>
      <c r="BM115" s="794"/>
      <c r="BN115" s="794"/>
      <c r="BO115" s="794"/>
      <c r="BP115" s="795"/>
      <c r="BQ115" s="860">
        <v>1282055</v>
      </c>
      <c r="BR115" s="861"/>
      <c r="BS115" s="861"/>
      <c r="BT115" s="861"/>
      <c r="BU115" s="861"/>
      <c r="BV115" s="861">
        <v>1170029</v>
      </c>
      <c r="BW115" s="861"/>
      <c r="BX115" s="861"/>
      <c r="BY115" s="861"/>
      <c r="BZ115" s="861"/>
      <c r="CA115" s="861">
        <v>1313784</v>
      </c>
      <c r="CB115" s="861"/>
      <c r="CC115" s="861"/>
      <c r="CD115" s="861"/>
      <c r="CE115" s="861"/>
      <c r="CF115" s="922">
        <v>1.4</v>
      </c>
      <c r="CG115" s="923"/>
      <c r="CH115" s="923"/>
      <c r="CI115" s="923"/>
      <c r="CJ115" s="923"/>
      <c r="CK115" s="978"/>
      <c r="CL115" s="865"/>
      <c r="CM115" s="859" t="s">
        <v>455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390</v>
      </c>
      <c r="DH115" s="824"/>
      <c r="DI115" s="824"/>
      <c r="DJ115" s="824"/>
      <c r="DK115" s="825"/>
      <c r="DL115" s="826" t="s">
        <v>390</v>
      </c>
      <c r="DM115" s="824"/>
      <c r="DN115" s="824"/>
      <c r="DO115" s="824"/>
      <c r="DP115" s="825"/>
      <c r="DQ115" s="826" t="s">
        <v>390</v>
      </c>
      <c r="DR115" s="824"/>
      <c r="DS115" s="824"/>
      <c r="DT115" s="824"/>
      <c r="DU115" s="825"/>
      <c r="DV115" s="871" t="s">
        <v>390</v>
      </c>
      <c r="DW115" s="872"/>
      <c r="DX115" s="872"/>
      <c r="DY115" s="872"/>
      <c r="DZ115" s="873"/>
    </row>
    <row r="116" spans="1:130" s="247" customFormat="1" ht="26.25" customHeight="1" x14ac:dyDescent="0.15">
      <c r="A116" s="967"/>
      <c r="B116" s="968"/>
      <c r="C116" s="927" t="s">
        <v>456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390</v>
      </c>
      <c r="AB116" s="824"/>
      <c r="AC116" s="824"/>
      <c r="AD116" s="824"/>
      <c r="AE116" s="825"/>
      <c r="AF116" s="826" t="s">
        <v>390</v>
      </c>
      <c r="AG116" s="824"/>
      <c r="AH116" s="824"/>
      <c r="AI116" s="824"/>
      <c r="AJ116" s="825"/>
      <c r="AK116" s="826" t="s">
        <v>128</v>
      </c>
      <c r="AL116" s="824"/>
      <c r="AM116" s="824"/>
      <c r="AN116" s="824"/>
      <c r="AO116" s="825"/>
      <c r="AP116" s="871" t="s">
        <v>390</v>
      </c>
      <c r="AQ116" s="872"/>
      <c r="AR116" s="872"/>
      <c r="AS116" s="872"/>
      <c r="AT116" s="873"/>
      <c r="AU116" s="983"/>
      <c r="AV116" s="984"/>
      <c r="AW116" s="984"/>
      <c r="AX116" s="984"/>
      <c r="AY116" s="984"/>
      <c r="AZ116" s="910" t="s">
        <v>457</v>
      </c>
      <c r="BA116" s="911"/>
      <c r="BB116" s="911"/>
      <c r="BC116" s="911"/>
      <c r="BD116" s="911"/>
      <c r="BE116" s="911"/>
      <c r="BF116" s="911"/>
      <c r="BG116" s="911"/>
      <c r="BH116" s="911"/>
      <c r="BI116" s="911"/>
      <c r="BJ116" s="911"/>
      <c r="BK116" s="911"/>
      <c r="BL116" s="911"/>
      <c r="BM116" s="911"/>
      <c r="BN116" s="911"/>
      <c r="BO116" s="911"/>
      <c r="BP116" s="912"/>
      <c r="BQ116" s="860" t="s">
        <v>390</v>
      </c>
      <c r="BR116" s="861"/>
      <c r="BS116" s="861"/>
      <c r="BT116" s="861"/>
      <c r="BU116" s="861"/>
      <c r="BV116" s="861" t="s">
        <v>439</v>
      </c>
      <c r="BW116" s="861"/>
      <c r="BX116" s="861"/>
      <c r="BY116" s="861"/>
      <c r="BZ116" s="861"/>
      <c r="CA116" s="861" t="s">
        <v>439</v>
      </c>
      <c r="CB116" s="861"/>
      <c r="CC116" s="861"/>
      <c r="CD116" s="861"/>
      <c r="CE116" s="861"/>
      <c r="CF116" s="922" t="s">
        <v>390</v>
      </c>
      <c r="CG116" s="923"/>
      <c r="CH116" s="923"/>
      <c r="CI116" s="923"/>
      <c r="CJ116" s="923"/>
      <c r="CK116" s="978"/>
      <c r="CL116" s="865"/>
      <c r="CM116" s="868" t="s">
        <v>458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390</v>
      </c>
      <c r="DH116" s="824"/>
      <c r="DI116" s="824"/>
      <c r="DJ116" s="824"/>
      <c r="DK116" s="825"/>
      <c r="DL116" s="826" t="s">
        <v>439</v>
      </c>
      <c r="DM116" s="824"/>
      <c r="DN116" s="824"/>
      <c r="DO116" s="824"/>
      <c r="DP116" s="825"/>
      <c r="DQ116" s="826" t="s">
        <v>390</v>
      </c>
      <c r="DR116" s="824"/>
      <c r="DS116" s="824"/>
      <c r="DT116" s="824"/>
      <c r="DU116" s="825"/>
      <c r="DV116" s="871" t="s">
        <v>390</v>
      </c>
      <c r="DW116" s="872"/>
      <c r="DX116" s="872"/>
      <c r="DY116" s="872"/>
      <c r="DZ116" s="873"/>
    </row>
    <row r="117" spans="1:130" s="247" customFormat="1" ht="26.25" customHeight="1" x14ac:dyDescent="0.15">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459</v>
      </c>
      <c r="Z117" s="950"/>
      <c r="AA117" s="955">
        <v>25292331</v>
      </c>
      <c r="AB117" s="956"/>
      <c r="AC117" s="956"/>
      <c r="AD117" s="956"/>
      <c r="AE117" s="957"/>
      <c r="AF117" s="958">
        <v>27321215</v>
      </c>
      <c r="AG117" s="956"/>
      <c r="AH117" s="956"/>
      <c r="AI117" s="956"/>
      <c r="AJ117" s="957"/>
      <c r="AK117" s="958">
        <v>26737939</v>
      </c>
      <c r="AL117" s="956"/>
      <c r="AM117" s="956"/>
      <c r="AN117" s="956"/>
      <c r="AO117" s="957"/>
      <c r="AP117" s="959"/>
      <c r="AQ117" s="960"/>
      <c r="AR117" s="960"/>
      <c r="AS117" s="960"/>
      <c r="AT117" s="961"/>
      <c r="AU117" s="983"/>
      <c r="AV117" s="984"/>
      <c r="AW117" s="984"/>
      <c r="AX117" s="984"/>
      <c r="AY117" s="984"/>
      <c r="AZ117" s="910" t="s">
        <v>460</v>
      </c>
      <c r="BA117" s="911"/>
      <c r="BB117" s="911"/>
      <c r="BC117" s="911"/>
      <c r="BD117" s="911"/>
      <c r="BE117" s="911"/>
      <c r="BF117" s="911"/>
      <c r="BG117" s="911"/>
      <c r="BH117" s="911"/>
      <c r="BI117" s="911"/>
      <c r="BJ117" s="911"/>
      <c r="BK117" s="911"/>
      <c r="BL117" s="911"/>
      <c r="BM117" s="911"/>
      <c r="BN117" s="911"/>
      <c r="BO117" s="911"/>
      <c r="BP117" s="912"/>
      <c r="BQ117" s="860" t="s">
        <v>439</v>
      </c>
      <c r="BR117" s="861"/>
      <c r="BS117" s="861"/>
      <c r="BT117" s="861"/>
      <c r="BU117" s="861"/>
      <c r="BV117" s="861" t="s">
        <v>439</v>
      </c>
      <c r="BW117" s="861"/>
      <c r="BX117" s="861"/>
      <c r="BY117" s="861"/>
      <c r="BZ117" s="861"/>
      <c r="CA117" s="861" t="s">
        <v>439</v>
      </c>
      <c r="CB117" s="861"/>
      <c r="CC117" s="861"/>
      <c r="CD117" s="861"/>
      <c r="CE117" s="861"/>
      <c r="CF117" s="922" t="s">
        <v>439</v>
      </c>
      <c r="CG117" s="923"/>
      <c r="CH117" s="923"/>
      <c r="CI117" s="923"/>
      <c r="CJ117" s="923"/>
      <c r="CK117" s="978"/>
      <c r="CL117" s="865"/>
      <c r="CM117" s="868" t="s">
        <v>461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439</v>
      </c>
      <c r="DH117" s="824"/>
      <c r="DI117" s="824"/>
      <c r="DJ117" s="824"/>
      <c r="DK117" s="825"/>
      <c r="DL117" s="826" t="s">
        <v>439</v>
      </c>
      <c r="DM117" s="824"/>
      <c r="DN117" s="824"/>
      <c r="DO117" s="824"/>
      <c r="DP117" s="825"/>
      <c r="DQ117" s="826" t="s">
        <v>439</v>
      </c>
      <c r="DR117" s="824"/>
      <c r="DS117" s="824"/>
      <c r="DT117" s="824"/>
      <c r="DU117" s="825"/>
      <c r="DV117" s="871" t="s">
        <v>439</v>
      </c>
      <c r="DW117" s="872"/>
      <c r="DX117" s="872"/>
      <c r="DY117" s="872"/>
      <c r="DZ117" s="873"/>
    </row>
    <row r="118" spans="1:130" s="247" customFormat="1" ht="26.25" customHeight="1" x14ac:dyDescent="0.15">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304</v>
      </c>
      <c r="AG118" s="949"/>
      <c r="AH118" s="949"/>
      <c r="AI118" s="949"/>
      <c r="AJ118" s="950"/>
      <c r="AK118" s="951" t="s">
        <v>303</v>
      </c>
      <c r="AL118" s="949"/>
      <c r="AM118" s="949"/>
      <c r="AN118" s="949"/>
      <c r="AO118" s="950"/>
      <c r="AP118" s="952" t="s">
        <v>432</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444</v>
      </c>
      <c r="BR118" s="892"/>
      <c r="BS118" s="892"/>
      <c r="BT118" s="892"/>
      <c r="BU118" s="892"/>
      <c r="BV118" s="892" t="s">
        <v>390</v>
      </c>
      <c r="BW118" s="892"/>
      <c r="BX118" s="892"/>
      <c r="BY118" s="892"/>
      <c r="BZ118" s="892"/>
      <c r="CA118" s="892" t="s">
        <v>439</v>
      </c>
      <c r="CB118" s="892"/>
      <c r="CC118" s="892"/>
      <c r="CD118" s="892"/>
      <c r="CE118" s="892"/>
      <c r="CF118" s="922" t="s">
        <v>439</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444</v>
      </c>
      <c r="DH118" s="824"/>
      <c r="DI118" s="824"/>
      <c r="DJ118" s="824"/>
      <c r="DK118" s="825"/>
      <c r="DL118" s="826" t="s">
        <v>439</v>
      </c>
      <c r="DM118" s="824"/>
      <c r="DN118" s="824"/>
      <c r="DO118" s="824"/>
      <c r="DP118" s="825"/>
      <c r="DQ118" s="826" t="s">
        <v>444</v>
      </c>
      <c r="DR118" s="824"/>
      <c r="DS118" s="824"/>
      <c r="DT118" s="824"/>
      <c r="DU118" s="825"/>
      <c r="DV118" s="871" t="s">
        <v>439</v>
      </c>
      <c r="DW118" s="872"/>
      <c r="DX118" s="872"/>
      <c r="DY118" s="872"/>
      <c r="DZ118" s="873"/>
    </row>
    <row r="119" spans="1:130" s="247" customFormat="1" ht="26.25" customHeight="1" x14ac:dyDescent="0.15">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v>283768</v>
      </c>
      <c r="AB119" s="942"/>
      <c r="AC119" s="942"/>
      <c r="AD119" s="942"/>
      <c r="AE119" s="943"/>
      <c r="AF119" s="944">
        <v>164175</v>
      </c>
      <c r="AG119" s="942"/>
      <c r="AH119" s="942"/>
      <c r="AI119" s="942"/>
      <c r="AJ119" s="943"/>
      <c r="AK119" s="944">
        <v>354096</v>
      </c>
      <c r="AL119" s="942"/>
      <c r="AM119" s="942"/>
      <c r="AN119" s="942"/>
      <c r="AO119" s="943"/>
      <c r="AP119" s="945">
        <v>0.4</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464</v>
      </c>
      <c r="BP119" s="925"/>
      <c r="BQ119" s="929">
        <v>329357007</v>
      </c>
      <c r="BR119" s="892"/>
      <c r="BS119" s="892"/>
      <c r="BT119" s="892"/>
      <c r="BU119" s="892"/>
      <c r="BV119" s="892">
        <v>330041621</v>
      </c>
      <c r="BW119" s="892"/>
      <c r="BX119" s="892"/>
      <c r="BY119" s="892"/>
      <c r="BZ119" s="892"/>
      <c r="CA119" s="892">
        <v>327539769</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104074</v>
      </c>
      <c r="DH119" s="807"/>
      <c r="DI119" s="807"/>
      <c r="DJ119" s="807"/>
      <c r="DK119" s="808"/>
      <c r="DL119" s="809">
        <v>61516</v>
      </c>
      <c r="DM119" s="807"/>
      <c r="DN119" s="807"/>
      <c r="DO119" s="807"/>
      <c r="DP119" s="808"/>
      <c r="DQ119" s="809">
        <v>247796</v>
      </c>
      <c r="DR119" s="807"/>
      <c r="DS119" s="807"/>
      <c r="DT119" s="807"/>
      <c r="DU119" s="808"/>
      <c r="DV119" s="895">
        <v>0.3</v>
      </c>
      <c r="DW119" s="896"/>
      <c r="DX119" s="896"/>
      <c r="DY119" s="896"/>
      <c r="DZ119" s="897"/>
    </row>
    <row r="120" spans="1:130" s="247" customFormat="1" ht="26.25" customHeight="1" x14ac:dyDescent="0.15">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444</v>
      </c>
      <c r="AB120" s="824"/>
      <c r="AC120" s="824"/>
      <c r="AD120" s="824"/>
      <c r="AE120" s="825"/>
      <c r="AF120" s="826" t="s">
        <v>439</v>
      </c>
      <c r="AG120" s="824"/>
      <c r="AH120" s="824"/>
      <c r="AI120" s="824"/>
      <c r="AJ120" s="825"/>
      <c r="AK120" s="826" t="s">
        <v>439</v>
      </c>
      <c r="AL120" s="824"/>
      <c r="AM120" s="824"/>
      <c r="AN120" s="824"/>
      <c r="AO120" s="825"/>
      <c r="AP120" s="871" t="s">
        <v>439</v>
      </c>
      <c r="AQ120" s="872"/>
      <c r="AR120" s="872"/>
      <c r="AS120" s="872"/>
      <c r="AT120" s="873"/>
      <c r="AU120" s="930" t="s">
        <v>466</v>
      </c>
      <c r="AV120" s="931"/>
      <c r="AW120" s="931"/>
      <c r="AX120" s="931"/>
      <c r="AY120" s="932"/>
      <c r="AZ120" s="907" t="s">
        <v>467</v>
      </c>
      <c r="BA120" s="852"/>
      <c r="BB120" s="852"/>
      <c r="BC120" s="852"/>
      <c r="BD120" s="852"/>
      <c r="BE120" s="852"/>
      <c r="BF120" s="852"/>
      <c r="BG120" s="852"/>
      <c r="BH120" s="852"/>
      <c r="BI120" s="852"/>
      <c r="BJ120" s="852"/>
      <c r="BK120" s="852"/>
      <c r="BL120" s="852"/>
      <c r="BM120" s="852"/>
      <c r="BN120" s="852"/>
      <c r="BO120" s="852"/>
      <c r="BP120" s="853"/>
      <c r="BQ120" s="908">
        <v>26996472</v>
      </c>
      <c r="BR120" s="889"/>
      <c r="BS120" s="889"/>
      <c r="BT120" s="889"/>
      <c r="BU120" s="889"/>
      <c r="BV120" s="889">
        <v>29156205</v>
      </c>
      <c r="BW120" s="889"/>
      <c r="BX120" s="889"/>
      <c r="BY120" s="889"/>
      <c r="BZ120" s="889"/>
      <c r="CA120" s="889">
        <v>32360262</v>
      </c>
      <c r="CB120" s="889"/>
      <c r="CC120" s="889"/>
      <c r="CD120" s="889"/>
      <c r="CE120" s="889"/>
      <c r="CF120" s="913">
        <v>34.200000000000003</v>
      </c>
      <c r="CG120" s="914"/>
      <c r="CH120" s="914"/>
      <c r="CI120" s="914"/>
      <c r="CJ120" s="914"/>
      <c r="CK120" s="915" t="s">
        <v>468</v>
      </c>
      <c r="CL120" s="899"/>
      <c r="CM120" s="899"/>
      <c r="CN120" s="899"/>
      <c r="CO120" s="900"/>
      <c r="CP120" s="919" t="s">
        <v>469</v>
      </c>
      <c r="CQ120" s="920"/>
      <c r="CR120" s="920"/>
      <c r="CS120" s="920"/>
      <c r="CT120" s="920"/>
      <c r="CU120" s="920"/>
      <c r="CV120" s="920"/>
      <c r="CW120" s="920"/>
      <c r="CX120" s="920"/>
      <c r="CY120" s="920"/>
      <c r="CZ120" s="920"/>
      <c r="DA120" s="920"/>
      <c r="DB120" s="920"/>
      <c r="DC120" s="920"/>
      <c r="DD120" s="920"/>
      <c r="DE120" s="920"/>
      <c r="DF120" s="921"/>
      <c r="DG120" s="908">
        <v>101312141</v>
      </c>
      <c r="DH120" s="889"/>
      <c r="DI120" s="889"/>
      <c r="DJ120" s="889"/>
      <c r="DK120" s="889"/>
      <c r="DL120" s="889">
        <v>99689340</v>
      </c>
      <c r="DM120" s="889"/>
      <c r="DN120" s="889"/>
      <c r="DO120" s="889"/>
      <c r="DP120" s="889"/>
      <c r="DQ120" s="889">
        <v>94633772</v>
      </c>
      <c r="DR120" s="889"/>
      <c r="DS120" s="889"/>
      <c r="DT120" s="889"/>
      <c r="DU120" s="889"/>
      <c r="DV120" s="890">
        <v>99.9</v>
      </c>
      <c r="DW120" s="890"/>
      <c r="DX120" s="890"/>
      <c r="DY120" s="890"/>
      <c r="DZ120" s="891"/>
    </row>
    <row r="121" spans="1:130" s="247" customFormat="1" ht="26.25" customHeight="1" x14ac:dyDescent="0.15">
      <c r="A121" s="864"/>
      <c r="B121" s="865"/>
      <c r="C121" s="910" t="s">
        <v>470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439</v>
      </c>
      <c r="AB121" s="824"/>
      <c r="AC121" s="824"/>
      <c r="AD121" s="824"/>
      <c r="AE121" s="825"/>
      <c r="AF121" s="826" t="s">
        <v>439</v>
      </c>
      <c r="AG121" s="824"/>
      <c r="AH121" s="824"/>
      <c r="AI121" s="824"/>
      <c r="AJ121" s="825"/>
      <c r="AK121" s="826" t="s">
        <v>444</v>
      </c>
      <c r="AL121" s="824"/>
      <c r="AM121" s="824"/>
      <c r="AN121" s="824"/>
      <c r="AO121" s="825"/>
      <c r="AP121" s="871" t="s">
        <v>444</v>
      </c>
      <c r="AQ121" s="872"/>
      <c r="AR121" s="872"/>
      <c r="AS121" s="872"/>
      <c r="AT121" s="873"/>
      <c r="AU121" s="933"/>
      <c r="AV121" s="934"/>
      <c r="AW121" s="934"/>
      <c r="AX121" s="934"/>
      <c r="AY121" s="935"/>
      <c r="AZ121" s="859" t="s">
        <v>471</v>
      </c>
      <c r="BA121" s="794"/>
      <c r="BB121" s="794"/>
      <c r="BC121" s="794"/>
      <c r="BD121" s="794"/>
      <c r="BE121" s="794"/>
      <c r="BF121" s="794"/>
      <c r="BG121" s="794"/>
      <c r="BH121" s="794"/>
      <c r="BI121" s="794"/>
      <c r="BJ121" s="794"/>
      <c r="BK121" s="794"/>
      <c r="BL121" s="794"/>
      <c r="BM121" s="794"/>
      <c r="BN121" s="794"/>
      <c r="BO121" s="794"/>
      <c r="BP121" s="795"/>
      <c r="BQ121" s="860">
        <v>92393767</v>
      </c>
      <c r="BR121" s="861"/>
      <c r="BS121" s="861"/>
      <c r="BT121" s="861"/>
      <c r="BU121" s="861"/>
      <c r="BV121" s="861">
        <v>90987774</v>
      </c>
      <c r="BW121" s="861"/>
      <c r="BX121" s="861"/>
      <c r="BY121" s="861"/>
      <c r="BZ121" s="861"/>
      <c r="CA121" s="861">
        <v>89478362</v>
      </c>
      <c r="CB121" s="861"/>
      <c r="CC121" s="861"/>
      <c r="CD121" s="861"/>
      <c r="CE121" s="861"/>
      <c r="CF121" s="922">
        <v>94.4</v>
      </c>
      <c r="CG121" s="923"/>
      <c r="CH121" s="923"/>
      <c r="CI121" s="923"/>
      <c r="CJ121" s="923"/>
      <c r="CK121" s="916"/>
      <c r="CL121" s="902"/>
      <c r="CM121" s="902"/>
      <c r="CN121" s="902"/>
      <c r="CO121" s="903"/>
      <c r="CP121" s="882" t="s">
        <v>409</v>
      </c>
      <c r="CQ121" s="883"/>
      <c r="CR121" s="883"/>
      <c r="CS121" s="883"/>
      <c r="CT121" s="883"/>
      <c r="CU121" s="883"/>
      <c r="CV121" s="883"/>
      <c r="CW121" s="883"/>
      <c r="CX121" s="883"/>
      <c r="CY121" s="883"/>
      <c r="CZ121" s="883"/>
      <c r="DA121" s="883"/>
      <c r="DB121" s="883"/>
      <c r="DC121" s="883"/>
      <c r="DD121" s="883"/>
      <c r="DE121" s="883"/>
      <c r="DF121" s="884"/>
      <c r="DG121" s="860">
        <v>67497</v>
      </c>
      <c r="DH121" s="861"/>
      <c r="DI121" s="861"/>
      <c r="DJ121" s="861"/>
      <c r="DK121" s="861"/>
      <c r="DL121" s="861">
        <v>69111</v>
      </c>
      <c r="DM121" s="861"/>
      <c r="DN121" s="861"/>
      <c r="DO121" s="861"/>
      <c r="DP121" s="861"/>
      <c r="DQ121" s="861">
        <v>72338</v>
      </c>
      <c r="DR121" s="861"/>
      <c r="DS121" s="861"/>
      <c r="DT121" s="861"/>
      <c r="DU121" s="861"/>
      <c r="DV121" s="838">
        <v>0.1</v>
      </c>
      <c r="DW121" s="838"/>
      <c r="DX121" s="838"/>
      <c r="DY121" s="838"/>
      <c r="DZ121" s="839"/>
    </row>
    <row r="122" spans="1:130" s="247" customFormat="1" ht="26.25" customHeight="1" x14ac:dyDescent="0.15">
      <c r="A122" s="864"/>
      <c r="B122" s="865"/>
      <c r="C122" s="868" t="s">
        <v>452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439</v>
      </c>
      <c r="AB122" s="824"/>
      <c r="AC122" s="824"/>
      <c r="AD122" s="824"/>
      <c r="AE122" s="825"/>
      <c r="AF122" s="826" t="s">
        <v>439</v>
      </c>
      <c r="AG122" s="824"/>
      <c r="AH122" s="824"/>
      <c r="AI122" s="824"/>
      <c r="AJ122" s="825"/>
      <c r="AK122" s="826" t="s">
        <v>439</v>
      </c>
      <c r="AL122" s="824"/>
      <c r="AM122" s="824"/>
      <c r="AN122" s="824"/>
      <c r="AO122" s="825"/>
      <c r="AP122" s="871" t="s">
        <v>439</v>
      </c>
      <c r="AQ122" s="872"/>
      <c r="AR122" s="872"/>
      <c r="AS122" s="872"/>
      <c r="AT122" s="873"/>
      <c r="AU122" s="933"/>
      <c r="AV122" s="934"/>
      <c r="AW122" s="934"/>
      <c r="AX122" s="934"/>
      <c r="AY122" s="935"/>
      <c r="AZ122" s="926" t="s">
        <v>472</v>
      </c>
      <c r="BA122" s="927"/>
      <c r="BB122" s="927"/>
      <c r="BC122" s="927"/>
      <c r="BD122" s="927"/>
      <c r="BE122" s="927"/>
      <c r="BF122" s="927"/>
      <c r="BG122" s="927"/>
      <c r="BH122" s="927"/>
      <c r="BI122" s="927"/>
      <c r="BJ122" s="927"/>
      <c r="BK122" s="927"/>
      <c r="BL122" s="927"/>
      <c r="BM122" s="927"/>
      <c r="BN122" s="927"/>
      <c r="BO122" s="927"/>
      <c r="BP122" s="928"/>
      <c r="BQ122" s="929">
        <v>201786995</v>
      </c>
      <c r="BR122" s="892"/>
      <c r="BS122" s="892"/>
      <c r="BT122" s="892"/>
      <c r="BU122" s="892"/>
      <c r="BV122" s="892">
        <v>203323611</v>
      </c>
      <c r="BW122" s="892"/>
      <c r="BX122" s="892"/>
      <c r="BY122" s="892"/>
      <c r="BZ122" s="892"/>
      <c r="CA122" s="892">
        <v>200501266</v>
      </c>
      <c r="CB122" s="892"/>
      <c r="CC122" s="892"/>
      <c r="CD122" s="892"/>
      <c r="CE122" s="892"/>
      <c r="CF122" s="893">
        <v>211.6</v>
      </c>
      <c r="CG122" s="894"/>
      <c r="CH122" s="894"/>
      <c r="CI122" s="894"/>
      <c r="CJ122" s="894"/>
      <c r="CK122" s="916"/>
      <c r="CL122" s="902"/>
      <c r="CM122" s="902"/>
      <c r="CN122" s="902"/>
      <c r="CO122" s="903"/>
      <c r="CP122" s="882" t="s">
        <v>473</v>
      </c>
      <c r="CQ122" s="883"/>
      <c r="CR122" s="883"/>
      <c r="CS122" s="883"/>
      <c r="CT122" s="883"/>
      <c r="CU122" s="883"/>
      <c r="CV122" s="883"/>
      <c r="CW122" s="883"/>
      <c r="CX122" s="883"/>
      <c r="CY122" s="883"/>
      <c r="CZ122" s="883"/>
      <c r="DA122" s="883"/>
      <c r="DB122" s="883"/>
      <c r="DC122" s="883"/>
      <c r="DD122" s="883"/>
      <c r="DE122" s="883"/>
      <c r="DF122" s="884"/>
      <c r="DG122" s="860" t="s">
        <v>439</v>
      </c>
      <c r="DH122" s="861"/>
      <c r="DI122" s="861"/>
      <c r="DJ122" s="861"/>
      <c r="DK122" s="861"/>
      <c r="DL122" s="861" t="s">
        <v>444</v>
      </c>
      <c r="DM122" s="861"/>
      <c r="DN122" s="861"/>
      <c r="DO122" s="861"/>
      <c r="DP122" s="861"/>
      <c r="DQ122" s="861" t="s">
        <v>439</v>
      </c>
      <c r="DR122" s="861"/>
      <c r="DS122" s="861"/>
      <c r="DT122" s="861"/>
      <c r="DU122" s="861"/>
      <c r="DV122" s="838" t="s">
        <v>439</v>
      </c>
      <c r="DW122" s="838"/>
      <c r="DX122" s="838"/>
      <c r="DY122" s="838"/>
      <c r="DZ122" s="839"/>
    </row>
    <row r="123" spans="1:130" s="247" customFormat="1" ht="26.25" customHeight="1" x14ac:dyDescent="0.15">
      <c r="A123" s="864"/>
      <c r="B123" s="865"/>
      <c r="C123" s="868" t="s">
        <v>458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439</v>
      </c>
      <c r="AB123" s="824"/>
      <c r="AC123" s="824"/>
      <c r="AD123" s="824"/>
      <c r="AE123" s="825"/>
      <c r="AF123" s="826" t="s">
        <v>439</v>
      </c>
      <c r="AG123" s="824"/>
      <c r="AH123" s="824"/>
      <c r="AI123" s="824"/>
      <c r="AJ123" s="825"/>
      <c r="AK123" s="826" t="s">
        <v>444</v>
      </c>
      <c r="AL123" s="824"/>
      <c r="AM123" s="824"/>
      <c r="AN123" s="824"/>
      <c r="AO123" s="825"/>
      <c r="AP123" s="871" t="s">
        <v>444</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474</v>
      </c>
      <c r="BP123" s="925"/>
      <c r="BQ123" s="879">
        <v>321177234</v>
      </c>
      <c r="BR123" s="880"/>
      <c r="BS123" s="880"/>
      <c r="BT123" s="880"/>
      <c r="BU123" s="880"/>
      <c r="BV123" s="880">
        <v>323467590</v>
      </c>
      <c r="BW123" s="880"/>
      <c r="BX123" s="880"/>
      <c r="BY123" s="880"/>
      <c r="BZ123" s="880"/>
      <c r="CA123" s="880">
        <v>322339890</v>
      </c>
      <c r="CB123" s="880"/>
      <c r="CC123" s="880"/>
      <c r="CD123" s="880"/>
      <c r="CE123" s="880"/>
      <c r="CF123" s="790"/>
      <c r="CG123" s="791"/>
      <c r="CH123" s="791"/>
      <c r="CI123" s="791"/>
      <c r="CJ123" s="881"/>
      <c r="CK123" s="916"/>
      <c r="CL123" s="902"/>
      <c r="CM123" s="902"/>
      <c r="CN123" s="902"/>
      <c r="CO123" s="903"/>
      <c r="CP123" s="882" t="s">
        <v>475</v>
      </c>
      <c r="CQ123" s="883"/>
      <c r="CR123" s="883"/>
      <c r="CS123" s="883"/>
      <c r="CT123" s="883"/>
      <c r="CU123" s="883"/>
      <c r="CV123" s="883"/>
      <c r="CW123" s="883"/>
      <c r="CX123" s="883"/>
      <c r="CY123" s="883"/>
      <c r="CZ123" s="883"/>
      <c r="DA123" s="883"/>
      <c r="DB123" s="883"/>
      <c r="DC123" s="883"/>
      <c r="DD123" s="883"/>
      <c r="DE123" s="883"/>
      <c r="DF123" s="884"/>
      <c r="DG123" s="823" t="s">
        <v>476</v>
      </c>
      <c r="DH123" s="824"/>
      <c r="DI123" s="824"/>
      <c r="DJ123" s="824"/>
      <c r="DK123" s="825"/>
      <c r="DL123" s="826" t="s">
        <v>476</v>
      </c>
      <c r="DM123" s="824"/>
      <c r="DN123" s="824"/>
      <c r="DO123" s="824"/>
      <c r="DP123" s="825"/>
      <c r="DQ123" s="826" t="s">
        <v>476</v>
      </c>
      <c r="DR123" s="824"/>
      <c r="DS123" s="824"/>
      <c r="DT123" s="824"/>
      <c r="DU123" s="825"/>
      <c r="DV123" s="871" t="s">
        <v>128</v>
      </c>
      <c r="DW123" s="872"/>
      <c r="DX123" s="872"/>
      <c r="DY123" s="872"/>
      <c r="DZ123" s="873"/>
    </row>
    <row r="124" spans="1:130" s="247" customFormat="1" ht="26.25" customHeight="1" thickBot="1" x14ac:dyDescent="0.2">
      <c r="A124" s="864"/>
      <c r="B124" s="865"/>
      <c r="C124" s="868" t="s">
        <v>461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128</v>
      </c>
      <c r="AB124" s="824"/>
      <c r="AC124" s="824"/>
      <c r="AD124" s="824"/>
      <c r="AE124" s="825"/>
      <c r="AF124" s="826" t="s">
        <v>476</v>
      </c>
      <c r="AG124" s="824"/>
      <c r="AH124" s="824"/>
      <c r="AI124" s="824"/>
      <c r="AJ124" s="825"/>
      <c r="AK124" s="826" t="s">
        <v>128</v>
      </c>
      <c r="AL124" s="824"/>
      <c r="AM124" s="824"/>
      <c r="AN124" s="824"/>
      <c r="AO124" s="825"/>
      <c r="AP124" s="871" t="s">
        <v>128</v>
      </c>
      <c r="AQ124" s="872"/>
      <c r="AR124" s="872"/>
      <c r="AS124" s="872"/>
      <c r="AT124" s="873"/>
      <c r="AU124" s="874" t="s">
        <v>477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8.6999999999999993</v>
      </c>
      <c r="BR124" s="878"/>
      <c r="BS124" s="878"/>
      <c r="BT124" s="878"/>
      <c r="BU124" s="878"/>
      <c r="BV124" s="878">
        <v>6.9</v>
      </c>
      <c r="BW124" s="878"/>
      <c r="BX124" s="878"/>
      <c r="BY124" s="878"/>
      <c r="BZ124" s="878"/>
      <c r="CA124" s="878">
        <v>5.4</v>
      </c>
      <c r="CB124" s="878"/>
      <c r="CC124" s="878"/>
      <c r="CD124" s="878"/>
      <c r="CE124" s="878"/>
      <c r="CF124" s="768"/>
      <c r="CG124" s="769"/>
      <c r="CH124" s="769"/>
      <c r="CI124" s="769"/>
      <c r="CJ124" s="909"/>
      <c r="CK124" s="917"/>
      <c r="CL124" s="917"/>
      <c r="CM124" s="917"/>
      <c r="CN124" s="917"/>
      <c r="CO124" s="918"/>
      <c r="CP124" s="882" t="s">
        <v>478</v>
      </c>
      <c r="CQ124" s="883"/>
      <c r="CR124" s="883"/>
      <c r="CS124" s="883"/>
      <c r="CT124" s="883"/>
      <c r="CU124" s="883"/>
      <c r="CV124" s="883"/>
      <c r="CW124" s="883"/>
      <c r="CX124" s="883"/>
      <c r="CY124" s="883"/>
      <c r="CZ124" s="883"/>
      <c r="DA124" s="883"/>
      <c r="DB124" s="883"/>
      <c r="DC124" s="883"/>
      <c r="DD124" s="883"/>
      <c r="DE124" s="883"/>
      <c r="DF124" s="884"/>
      <c r="DG124" s="806" t="s">
        <v>476</v>
      </c>
      <c r="DH124" s="807"/>
      <c r="DI124" s="807"/>
      <c r="DJ124" s="807"/>
      <c r="DK124" s="808"/>
      <c r="DL124" s="809" t="s">
        <v>476</v>
      </c>
      <c r="DM124" s="807"/>
      <c r="DN124" s="807"/>
      <c r="DO124" s="807"/>
      <c r="DP124" s="808"/>
      <c r="DQ124" s="809" t="s">
        <v>128</v>
      </c>
      <c r="DR124" s="807"/>
      <c r="DS124" s="807"/>
      <c r="DT124" s="807"/>
      <c r="DU124" s="808"/>
      <c r="DV124" s="895" t="s">
        <v>476</v>
      </c>
      <c r="DW124" s="896"/>
      <c r="DX124" s="896"/>
      <c r="DY124" s="896"/>
      <c r="DZ124" s="897"/>
    </row>
    <row r="125" spans="1:130" s="247" customFormat="1" ht="26.25" customHeight="1" x14ac:dyDescent="0.15">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476</v>
      </c>
      <c r="AB125" s="824"/>
      <c r="AC125" s="824"/>
      <c r="AD125" s="824"/>
      <c r="AE125" s="825"/>
      <c r="AF125" s="826" t="s">
        <v>476</v>
      </c>
      <c r="AG125" s="824"/>
      <c r="AH125" s="824"/>
      <c r="AI125" s="824"/>
      <c r="AJ125" s="825"/>
      <c r="AK125" s="826" t="s">
        <v>128</v>
      </c>
      <c r="AL125" s="824"/>
      <c r="AM125" s="824"/>
      <c r="AN125" s="824"/>
      <c r="AO125" s="825"/>
      <c r="AP125" s="871" t="s">
        <v>128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479</v>
      </c>
      <c r="CL125" s="899"/>
      <c r="CM125" s="899"/>
      <c r="CN125" s="899"/>
      <c r="CO125" s="900"/>
      <c r="CP125" s="907" t="s">
        <v>480</v>
      </c>
      <c r="CQ125" s="852"/>
      <c r="CR125" s="852"/>
      <c r="CS125" s="852"/>
      <c r="CT125" s="852"/>
      <c r="CU125" s="852"/>
      <c r="CV125" s="852"/>
      <c r="CW125" s="852"/>
      <c r="CX125" s="852"/>
      <c r="CY125" s="852"/>
      <c r="CZ125" s="852"/>
      <c r="DA125" s="852"/>
      <c r="DB125" s="852"/>
      <c r="DC125" s="852"/>
      <c r="DD125" s="852"/>
      <c r="DE125" s="852"/>
      <c r="DF125" s="853"/>
      <c r="DG125" s="908" t="s">
        <v>128</v>
      </c>
      <c r="DH125" s="889"/>
      <c r="DI125" s="889"/>
      <c r="DJ125" s="889"/>
      <c r="DK125" s="889"/>
      <c r="DL125" s="889" t="s">
        <v>476</v>
      </c>
      <c r="DM125" s="889"/>
      <c r="DN125" s="889"/>
      <c r="DO125" s="889"/>
      <c r="DP125" s="889"/>
      <c r="DQ125" s="889" t="s">
        <v>476</v>
      </c>
      <c r="DR125" s="889"/>
      <c r="DS125" s="889"/>
      <c r="DT125" s="889"/>
      <c r="DU125" s="889"/>
      <c r="DV125" s="890" t="s">
        <v>476</v>
      </c>
      <c r="DW125" s="890"/>
      <c r="DX125" s="890"/>
      <c r="DY125" s="890"/>
      <c r="DZ125" s="891"/>
    </row>
    <row r="126" spans="1:130" s="247" customFormat="1" ht="26.25" customHeight="1" thickBot="1" x14ac:dyDescent="0.2">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115887</v>
      </c>
      <c r="AB126" s="824"/>
      <c r="AC126" s="824"/>
      <c r="AD126" s="824"/>
      <c r="AE126" s="825"/>
      <c r="AF126" s="826">
        <v>42558</v>
      </c>
      <c r="AG126" s="824"/>
      <c r="AH126" s="824"/>
      <c r="AI126" s="824"/>
      <c r="AJ126" s="825"/>
      <c r="AK126" s="826">
        <v>83773</v>
      </c>
      <c r="AL126" s="824"/>
      <c r="AM126" s="824"/>
      <c r="AN126" s="824"/>
      <c r="AO126" s="825"/>
      <c r="AP126" s="871">
        <v>0.1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481</v>
      </c>
      <c r="CQ126" s="794"/>
      <c r="CR126" s="794"/>
      <c r="CS126" s="794"/>
      <c r="CT126" s="794"/>
      <c r="CU126" s="794"/>
      <c r="CV126" s="794"/>
      <c r="CW126" s="794"/>
      <c r="CX126" s="794"/>
      <c r="CY126" s="794"/>
      <c r="CZ126" s="794"/>
      <c r="DA126" s="794"/>
      <c r="DB126" s="794"/>
      <c r="DC126" s="794"/>
      <c r="DD126" s="794"/>
      <c r="DE126" s="794"/>
      <c r="DF126" s="795"/>
      <c r="DG126" s="860" t="s">
        <v>128</v>
      </c>
      <c r="DH126" s="861"/>
      <c r="DI126" s="861"/>
      <c r="DJ126" s="861"/>
      <c r="DK126" s="861"/>
      <c r="DL126" s="861" t="s">
        <v>128</v>
      </c>
      <c r="DM126" s="861"/>
      <c r="DN126" s="861"/>
      <c r="DO126" s="861"/>
      <c r="DP126" s="861"/>
      <c r="DQ126" s="861" t="s">
        <v>476</v>
      </c>
      <c r="DR126" s="861"/>
      <c r="DS126" s="861"/>
      <c r="DT126" s="861"/>
      <c r="DU126" s="861"/>
      <c r="DV126" s="838" t="s">
        <v>128</v>
      </c>
      <c r="DW126" s="838"/>
      <c r="DX126" s="838"/>
      <c r="DY126" s="838"/>
      <c r="DZ126" s="839"/>
    </row>
    <row r="127" spans="1:130" s="247" customFormat="1" ht="26.25" customHeight="1" x14ac:dyDescent="0.15">
      <c r="A127" s="866"/>
      <c r="B127" s="867"/>
      <c r="C127" s="885" t="s">
        <v>482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128</v>
      </c>
      <c r="AB127" s="824"/>
      <c r="AC127" s="824"/>
      <c r="AD127" s="824"/>
      <c r="AE127" s="825"/>
      <c r="AF127" s="826" t="s">
        <v>476</v>
      </c>
      <c r="AG127" s="824"/>
      <c r="AH127" s="824"/>
      <c r="AI127" s="824"/>
      <c r="AJ127" s="825"/>
      <c r="AK127" s="826" t="s">
        <v>128</v>
      </c>
      <c r="AL127" s="824"/>
      <c r="AM127" s="824"/>
      <c r="AN127" s="824"/>
      <c r="AO127" s="825"/>
      <c r="AP127" s="871" t="s">
        <v>476</v>
      </c>
      <c r="AQ127" s="872"/>
      <c r="AR127" s="872"/>
      <c r="AS127" s="872"/>
      <c r="AT127" s="873"/>
      <c r="AU127" s="283"/>
      <c r="AV127" s="283"/>
      <c r="AW127" s="283"/>
      <c r="AX127" s="888" t="s">
        <v>483</v>
      </c>
      <c r="AY127" s="856"/>
      <c r="AZ127" s="856"/>
      <c r="BA127" s="856"/>
      <c r="BB127" s="856"/>
      <c r="BC127" s="856"/>
      <c r="BD127" s="856"/>
      <c r="BE127" s="857"/>
      <c r="BF127" s="855" t="s">
        <v>484</v>
      </c>
      <c r="BG127" s="856"/>
      <c r="BH127" s="856"/>
      <c r="BI127" s="856"/>
      <c r="BJ127" s="856"/>
      <c r="BK127" s="856"/>
      <c r="BL127" s="857"/>
      <c r="BM127" s="855" t="s">
        <v>485</v>
      </c>
      <c r="BN127" s="856"/>
      <c r="BO127" s="856"/>
      <c r="BP127" s="856"/>
      <c r="BQ127" s="856"/>
      <c r="BR127" s="856"/>
      <c r="BS127" s="857"/>
      <c r="BT127" s="855" t="s">
        <v>486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487</v>
      </c>
      <c r="CQ127" s="794"/>
      <c r="CR127" s="794"/>
      <c r="CS127" s="794"/>
      <c r="CT127" s="794"/>
      <c r="CU127" s="794"/>
      <c r="CV127" s="794"/>
      <c r="CW127" s="794"/>
      <c r="CX127" s="794"/>
      <c r="CY127" s="794"/>
      <c r="CZ127" s="794"/>
      <c r="DA127" s="794"/>
      <c r="DB127" s="794"/>
      <c r="DC127" s="794"/>
      <c r="DD127" s="794"/>
      <c r="DE127" s="794"/>
      <c r="DF127" s="795"/>
      <c r="DG127" s="860">
        <v>1282055</v>
      </c>
      <c r="DH127" s="861"/>
      <c r="DI127" s="861"/>
      <c r="DJ127" s="861"/>
      <c r="DK127" s="861"/>
      <c r="DL127" s="861">
        <v>1170029</v>
      </c>
      <c r="DM127" s="861"/>
      <c r="DN127" s="861"/>
      <c r="DO127" s="861"/>
      <c r="DP127" s="861"/>
      <c r="DQ127" s="861">
        <v>1313784</v>
      </c>
      <c r="DR127" s="861"/>
      <c r="DS127" s="861"/>
      <c r="DT127" s="861"/>
      <c r="DU127" s="861"/>
      <c r="DV127" s="838">
        <v>1.4</v>
      </c>
      <c r="DW127" s="838"/>
      <c r="DX127" s="838"/>
      <c r="DY127" s="838"/>
      <c r="DZ127" s="839"/>
    </row>
    <row r="128" spans="1:130" s="247" customFormat="1" ht="26.25" customHeight="1" thickBot="1" x14ac:dyDescent="0.2">
      <c r="A128" s="840" t="s">
        <v>488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489</v>
      </c>
      <c r="X128" s="842"/>
      <c r="Y128" s="842"/>
      <c r="Z128" s="843"/>
      <c r="AA128" s="844">
        <v>7313936</v>
      </c>
      <c r="AB128" s="845"/>
      <c r="AC128" s="845"/>
      <c r="AD128" s="845"/>
      <c r="AE128" s="846"/>
      <c r="AF128" s="847">
        <v>7204614</v>
      </c>
      <c r="AG128" s="845"/>
      <c r="AH128" s="845"/>
      <c r="AI128" s="845"/>
      <c r="AJ128" s="846"/>
      <c r="AK128" s="847">
        <v>7406237</v>
      </c>
      <c r="AL128" s="845"/>
      <c r="AM128" s="845"/>
      <c r="AN128" s="845"/>
      <c r="AO128" s="846"/>
      <c r="AP128" s="848"/>
      <c r="AQ128" s="849"/>
      <c r="AR128" s="849"/>
      <c r="AS128" s="849"/>
      <c r="AT128" s="850"/>
      <c r="AU128" s="283"/>
      <c r="AV128" s="283"/>
      <c r="AW128" s="283"/>
      <c r="AX128" s="851" t="s">
        <v>490</v>
      </c>
      <c r="AY128" s="852"/>
      <c r="AZ128" s="852"/>
      <c r="BA128" s="852"/>
      <c r="BB128" s="852"/>
      <c r="BC128" s="852"/>
      <c r="BD128" s="852"/>
      <c r="BE128" s="853"/>
      <c r="BF128" s="830" t="s">
        <v>476</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491</v>
      </c>
      <c r="CQ128" s="772"/>
      <c r="CR128" s="772"/>
      <c r="CS128" s="772"/>
      <c r="CT128" s="772"/>
      <c r="CU128" s="772"/>
      <c r="CV128" s="772"/>
      <c r="CW128" s="772"/>
      <c r="CX128" s="772"/>
      <c r="CY128" s="772"/>
      <c r="CZ128" s="772"/>
      <c r="DA128" s="772"/>
      <c r="DB128" s="772"/>
      <c r="DC128" s="772"/>
      <c r="DD128" s="772"/>
      <c r="DE128" s="772"/>
      <c r="DF128" s="773"/>
      <c r="DG128" s="834" t="s">
        <v>476</v>
      </c>
      <c r="DH128" s="835"/>
      <c r="DI128" s="835"/>
      <c r="DJ128" s="835"/>
      <c r="DK128" s="835"/>
      <c r="DL128" s="835" t="s">
        <v>128</v>
      </c>
      <c r="DM128" s="835"/>
      <c r="DN128" s="835"/>
      <c r="DO128" s="835"/>
      <c r="DP128" s="835"/>
      <c r="DQ128" s="835" t="s">
        <v>128</v>
      </c>
      <c r="DR128" s="835"/>
      <c r="DS128" s="835"/>
      <c r="DT128" s="835"/>
      <c r="DU128" s="835"/>
      <c r="DV128" s="836" t="s">
        <v>476</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492</v>
      </c>
      <c r="X129" s="821"/>
      <c r="Y129" s="821"/>
      <c r="Z129" s="822"/>
      <c r="AA129" s="823">
        <v>107081810</v>
      </c>
      <c r="AB129" s="824"/>
      <c r="AC129" s="824"/>
      <c r="AD129" s="824"/>
      <c r="AE129" s="825"/>
      <c r="AF129" s="826">
        <v>108825402</v>
      </c>
      <c r="AG129" s="824"/>
      <c r="AH129" s="824"/>
      <c r="AI129" s="824"/>
      <c r="AJ129" s="825"/>
      <c r="AK129" s="826">
        <v>109402288</v>
      </c>
      <c r="AL129" s="824"/>
      <c r="AM129" s="824"/>
      <c r="AN129" s="824"/>
      <c r="AO129" s="825"/>
      <c r="AP129" s="827"/>
      <c r="AQ129" s="828"/>
      <c r="AR129" s="828"/>
      <c r="AS129" s="828"/>
      <c r="AT129" s="829"/>
      <c r="AU129" s="285"/>
      <c r="AV129" s="285"/>
      <c r="AW129" s="285"/>
      <c r="AX129" s="793" t="s">
        <v>493</v>
      </c>
      <c r="AY129" s="794"/>
      <c r="AZ129" s="794"/>
      <c r="BA129" s="794"/>
      <c r="BB129" s="794"/>
      <c r="BC129" s="794"/>
      <c r="BD129" s="794"/>
      <c r="BE129" s="795"/>
      <c r="BF129" s="813" t="s">
        <v>476</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495</v>
      </c>
      <c r="X130" s="821"/>
      <c r="Y130" s="821"/>
      <c r="Z130" s="822"/>
      <c r="AA130" s="823">
        <v>14041352</v>
      </c>
      <c r="AB130" s="824"/>
      <c r="AC130" s="824"/>
      <c r="AD130" s="824"/>
      <c r="AE130" s="825"/>
      <c r="AF130" s="826">
        <v>14196974</v>
      </c>
      <c r="AG130" s="824"/>
      <c r="AH130" s="824"/>
      <c r="AI130" s="824"/>
      <c r="AJ130" s="825"/>
      <c r="AK130" s="826">
        <v>14653028</v>
      </c>
      <c r="AL130" s="824"/>
      <c r="AM130" s="824"/>
      <c r="AN130" s="824"/>
      <c r="AO130" s="825"/>
      <c r="AP130" s="827"/>
      <c r="AQ130" s="828"/>
      <c r="AR130" s="828"/>
      <c r="AS130" s="828"/>
      <c r="AT130" s="829"/>
      <c r="AU130" s="285"/>
      <c r="AV130" s="285"/>
      <c r="AW130" s="285"/>
      <c r="AX130" s="793" t="s">
        <v>496</v>
      </c>
      <c r="AY130" s="794"/>
      <c r="AZ130" s="794"/>
      <c r="BA130" s="794"/>
      <c r="BB130" s="794"/>
      <c r="BC130" s="794"/>
      <c r="BD130" s="794"/>
      <c r="BE130" s="795"/>
      <c r="BF130" s="796">
        <v>5.0999999999999996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497</v>
      </c>
      <c r="X131" s="804"/>
      <c r="Y131" s="804"/>
      <c r="Z131" s="805"/>
      <c r="AA131" s="806">
        <v>93040458</v>
      </c>
      <c r="AB131" s="807"/>
      <c r="AC131" s="807"/>
      <c r="AD131" s="807"/>
      <c r="AE131" s="808"/>
      <c r="AF131" s="809">
        <v>94628428</v>
      </c>
      <c r="AG131" s="807"/>
      <c r="AH131" s="807"/>
      <c r="AI131" s="807"/>
      <c r="AJ131" s="808"/>
      <c r="AK131" s="809">
        <v>94749260</v>
      </c>
      <c r="AL131" s="807"/>
      <c r="AM131" s="807"/>
      <c r="AN131" s="807"/>
      <c r="AO131" s="808"/>
      <c r="AP131" s="810"/>
      <c r="AQ131" s="811"/>
      <c r="AR131" s="811"/>
      <c r="AS131" s="811"/>
      <c r="AT131" s="812"/>
      <c r="AU131" s="285"/>
      <c r="AV131" s="285"/>
      <c r="AW131" s="285"/>
      <c r="AX131" s="771" t="s">
        <v>498</v>
      </c>
      <c r="AY131" s="772"/>
      <c r="AZ131" s="772"/>
      <c r="BA131" s="772"/>
      <c r="BB131" s="772"/>
      <c r="BC131" s="772"/>
      <c r="BD131" s="772"/>
      <c r="BE131" s="773"/>
      <c r="BF131" s="774">
        <v>5.4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500</v>
      </c>
      <c r="W132" s="784"/>
      <c r="X132" s="784"/>
      <c r="Y132" s="784"/>
      <c r="Z132" s="785"/>
      <c r="AA132" s="786">
        <v>4.231538714</v>
      </c>
      <c r="AB132" s="787"/>
      <c r="AC132" s="787"/>
      <c r="AD132" s="787"/>
      <c r="AE132" s="788"/>
      <c r="AF132" s="789">
        <v>6.2556539559999997</v>
      </c>
      <c r="AG132" s="787"/>
      <c r="AH132" s="787"/>
      <c r="AI132" s="787"/>
      <c r="AJ132" s="788"/>
      <c r="AK132" s="789">
        <v>4.9379530770000004</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501</v>
      </c>
      <c r="W133" s="763"/>
      <c r="X133" s="763"/>
      <c r="Y133" s="763"/>
      <c r="Z133" s="764"/>
      <c r="AA133" s="765">
        <v>4.4000000000000004</v>
      </c>
      <c r="AB133" s="766"/>
      <c r="AC133" s="766"/>
      <c r="AD133" s="766"/>
      <c r="AE133" s="767"/>
      <c r="AF133" s="765">
        <v>5</v>
      </c>
      <c r="AG133" s="766"/>
      <c r="AH133" s="766"/>
      <c r="AI133" s="766"/>
      <c r="AJ133" s="767"/>
      <c r="AK133" s="765">
        <v>5.0999999999999996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S/lNQGUmkvsjWRDq76P3GNt67A4EyTdSWKh5P11IYJDxF9ofiXNE5zwO4no3pIFU4Gv7kKTEJcqOpqIO8yq/A==" saltValue="c9HSrnwqcDhDZZ0zOzFs9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5a7nXvl49yp827iND49H2uOEEs43rQd1WQUzU7YRfkahVB+3SEfoBuXVmtSx5cmGb9IxJvO3MwR91lLzWb0Ljw==" saltValue="XNvtwJeb7gzuAAJxTQPt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FYhYs2ucVddUjma89aU+jkItS+jd43sVTFRz8NOygD5cKxSnlJIfAYo5U6LymzqYV1mumbLl2TSQEbbzx0Qlw==" saltValue="3mkRj1SIEuDzOV8j6hAgH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510</v>
      </c>
      <c r="AL9" s="1193"/>
      <c r="AM9" s="1193"/>
      <c r="AN9" s="1194"/>
      <c r="AO9" s="313">
        <v>26630450</v>
      </c>
      <c r="AP9" s="313">
        <v>54502</v>
      </c>
      <c r="AQ9" s="314">
        <v>58073</v>
      </c>
      <c r="AR9" s="315">
        <v>-6.1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511</v>
      </c>
      <c r="AL10" s="1193"/>
      <c r="AM10" s="1193"/>
      <c r="AN10" s="1194"/>
      <c r="AO10" s="316">
        <v>233854</v>
      </c>
      <c r="AP10" s="316">
        <v>479</v>
      </c>
      <c r="AQ10" s="317">
        <v>2762</v>
      </c>
      <c r="AR10" s="318">
        <v>-82.7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512</v>
      </c>
      <c r="AL11" s="1193"/>
      <c r="AM11" s="1193"/>
      <c r="AN11" s="1194"/>
      <c r="AO11" s="316">
        <v>931874</v>
      </c>
      <c r="AP11" s="316">
        <v>1907</v>
      </c>
      <c r="AQ11" s="317">
        <v>1714</v>
      </c>
      <c r="AR11" s="318">
        <v>11.3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513</v>
      </c>
      <c r="AL12" s="1193"/>
      <c r="AM12" s="1193"/>
      <c r="AN12" s="1194"/>
      <c r="AO12" s="316">
        <v>197877</v>
      </c>
      <c r="AP12" s="316">
        <v>405</v>
      </c>
      <c r="AQ12" s="317">
        <v>632</v>
      </c>
      <c r="AR12" s="318">
        <v>-35.9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514</v>
      </c>
      <c r="AL13" s="1193"/>
      <c r="AM13" s="1193"/>
      <c r="AN13" s="1194"/>
      <c r="AO13" s="316" t="s">
        <v>515</v>
      </c>
      <c r="AP13" s="316" t="s">
        <v>515</v>
      </c>
      <c r="AQ13" s="317">
        <v>9</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516</v>
      </c>
      <c r="AL14" s="1193"/>
      <c r="AM14" s="1193"/>
      <c r="AN14" s="1194"/>
      <c r="AO14" s="316">
        <v>753904</v>
      </c>
      <c r="AP14" s="316">
        <v>1543</v>
      </c>
      <c r="AQ14" s="317">
        <v>1980</v>
      </c>
      <c r="AR14" s="318">
        <v>-22.1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517</v>
      </c>
      <c r="AL15" s="1193"/>
      <c r="AM15" s="1193"/>
      <c r="AN15" s="1194"/>
      <c r="AO15" s="316">
        <v>131851</v>
      </c>
      <c r="AP15" s="316">
        <v>270</v>
      </c>
      <c r="AQ15" s="317">
        <v>1379</v>
      </c>
      <c r="AR15" s="318">
        <v>-80.400000000000006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518</v>
      </c>
      <c r="AL16" s="1196"/>
      <c r="AM16" s="1196"/>
      <c r="AN16" s="1197"/>
      <c r="AO16" s="316">
        <v>-1384137</v>
      </c>
      <c r="AP16" s="316">
        <v>-2833</v>
      </c>
      <c r="AQ16" s="317">
        <v>-3914</v>
      </c>
      <c r="AR16" s="318">
        <v>-27.6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185</v>
      </c>
      <c r="AL17" s="1196"/>
      <c r="AM17" s="1196"/>
      <c r="AN17" s="1197"/>
      <c r="AO17" s="316">
        <v>27495673</v>
      </c>
      <c r="AP17" s="316">
        <v>56272</v>
      </c>
      <c r="AQ17" s="317">
        <v>62636</v>
      </c>
      <c r="AR17" s="318">
        <v>-10.199999999999999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523</v>
      </c>
      <c r="AL21" s="1190"/>
      <c r="AM21" s="1190"/>
      <c r="AN21" s="1191"/>
      <c r="AO21" s="328">
        <v>5.56</v>
      </c>
      <c r="AP21" s="329">
        <v>6.32</v>
      </c>
      <c r="AQ21" s="330">
        <v>-0.76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524</v>
      </c>
      <c r="AL22" s="1190"/>
      <c r="AM22" s="1190"/>
      <c r="AN22" s="1191"/>
      <c r="AO22" s="333">
        <v>101.9</v>
      </c>
      <c r="AP22" s="334">
        <v>99.9</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528</v>
      </c>
      <c r="AL32" s="1181"/>
      <c r="AM32" s="1181"/>
      <c r="AN32" s="1182"/>
      <c r="AO32" s="343">
        <v>19200715</v>
      </c>
      <c r="AP32" s="343">
        <v>39296</v>
      </c>
      <c r="AQ32" s="344">
        <v>36995</v>
      </c>
      <c r="AR32" s="345">
        <v>6.2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529</v>
      </c>
      <c r="AL33" s="1181"/>
      <c r="AM33" s="1181"/>
      <c r="AN33" s="1182"/>
      <c r="AO33" s="343" t="s">
        <v>515</v>
      </c>
      <c r="AP33" s="343" t="s">
        <v>515</v>
      </c>
      <c r="AQ33" s="344">
        <v>3</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530</v>
      </c>
      <c r="AL34" s="1181"/>
      <c r="AM34" s="1181"/>
      <c r="AN34" s="1182"/>
      <c r="AO34" s="343" t="s">
        <v>515</v>
      </c>
      <c r="AP34" s="343" t="s">
        <v>515</v>
      </c>
      <c r="AQ34" s="344">
        <v>81</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531</v>
      </c>
      <c r="AL35" s="1181"/>
      <c r="AM35" s="1181"/>
      <c r="AN35" s="1182"/>
      <c r="AO35" s="343">
        <v>6731054</v>
      </c>
      <c r="AP35" s="343">
        <v>13776</v>
      </c>
      <c r="AQ35" s="344">
        <v>8919</v>
      </c>
      <c r="AR35" s="345">
        <v>54.5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532</v>
      </c>
      <c r="AL36" s="1181"/>
      <c r="AM36" s="1181"/>
      <c r="AN36" s="1182"/>
      <c r="AO36" s="343">
        <v>368301</v>
      </c>
      <c r="AP36" s="343">
        <v>754</v>
      </c>
      <c r="AQ36" s="344">
        <v>380</v>
      </c>
      <c r="AR36" s="345">
        <v>98.4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533</v>
      </c>
      <c r="AL37" s="1181"/>
      <c r="AM37" s="1181"/>
      <c r="AN37" s="1182"/>
      <c r="AO37" s="343">
        <v>437869</v>
      </c>
      <c r="AP37" s="343">
        <v>896</v>
      </c>
      <c r="AQ37" s="344">
        <v>886</v>
      </c>
      <c r="AR37" s="345">
        <v>1.1000000000000001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534</v>
      </c>
      <c r="AL38" s="1184"/>
      <c r="AM38" s="1184"/>
      <c r="AN38" s="1185"/>
      <c r="AO38" s="346" t="s">
        <v>515</v>
      </c>
      <c r="AP38" s="346" t="s">
        <v>515</v>
      </c>
      <c r="AQ38" s="347">
        <v>1</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535</v>
      </c>
      <c r="AL39" s="1184"/>
      <c r="AM39" s="1184"/>
      <c r="AN39" s="1185"/>
      <c r="AO39" s="343">
        <v>-7406237</v>
      </c>
      <c r="AP39" s="343">
        <v>-15158</v>
      </c>
      <c r="AQ39" s="344">
        <v>-8108</v>
      </c>
      <c r="AR39" s="345">
        <v>87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536</v>
      </c>
      <c r="AL40" s="1181"/>
      <c r="AM40" s="1181"/>
      <c r="AN40" s="1182"/>
      <c r="AO40" s="343">
        <v>-14653028</v>
      </c>
      <c r="AP40" s="343">
        <v>-29989</v>
      </c>
      <c r="AQ40" s="344">
        <v>-28743</v>
      </c>
      <c r="AR40" s="345">
        <v>4.3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296</v>
      </c>
      <c r="AL41" s="1187"/>
      <c r="AM41" s="1187"/>
      <c r="AN41" s="1188"/>
      <c r="AO41" s="343">
        <v>4678674</v>
      </c>
      <c r="AP41" s="343">
        <v>9575</v>
      </c>
      <c r="AQ41" s="344">
        <v>10414</v>
      </c>
      <c r="AR41" s="345">
        <v>-8.1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505</v>
      </c>
      <c r="AN49" s="1175" t="s">
        <v>540</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24528734</v>
      </c>
      <c r="AN51" s="365">
        <v>49387</v>
      </c>
      <c r="AO51" s="366">
        <v>27</v>
      </c>
      <c r="AP51" s="367">
        <v>50880</v>
      </c>
      <c r="AQ51" s="368">
        <v>-1.4</v>
      </c>
      <c r="AR51" s="369">
        <v>28.4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14384939</v>
      </c>
      <c r="AN52" s="373">
        <v>28963</v>
      </c>
      <c r="AO52" s="374">
        <v>75.7</v>
      </c>
      <c r="AP52" s="375">
        <v>27819</v>
      </c>
      <c r="AQ52" s="376">
        <v>7.5</v>
      </c>
      <c r="AR52" s="377">
        <v>68.2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17189326</v>
      </c>
      <c r="AN53" s="365">
        <v>34802</v>
      </c>
      <c r="AO53" s="366">
        <v>-29.5</v>
      </c>
      <c r="AP53" s="367">
        <v>46395</v>
      </c>
      <c r="AQ53" s="368">
        <v>-8.8000000000000007</v>
      </c>
      <c r="AR53" s="369">
        <v>-20.7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13017234</v>
      </c>
      <c r="AN54" s="373">
        <v>26355</v>
      </c>
      <c r="AO54" s="374">
        <v>-9</v>
      </c>
      <c r="AP54" s="375">
        <v>26304</v>
      </c>
      <c r="AQ54" s="376">
        <v>-5.4</v>
      </c>
      <c r="AR54" s="377">
        <v>-3.6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17559682</v>
      </c>
      <c r="AN55" s="365">
        <v>35695</v>
      </c>
      <c r="AO55" s="366">
        <v>2.6</v>
      </c>
      <c r="AP55" s="367">
        <v>48088</v>
      </c>
      <c r="AQ55" s="368">
        <v>3.6</v>
      </c>
      <c r="AR55" s="369">
        <v>-1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10143571</v>
      </c>
      <c r="AN56" s="373">
        <v>20620</v>
      </c>
      <c r="AO56" s="374">
        <v>-21.8</v>
      </c>
      <c r="AP56" s="375">
        <v>25183</v>
      </c>
      <c r="AQ56" s="376">
        <v>-4.3</v>
      </c>
      <c r="AR56" s="377">
        <v>-17.5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22103502</v>
      </c>
      <c r="AN57" s="365">
        <v>45089</v>
      </c>
      <c r="AO57" s="366">
        <v>26.3</v>
      </c>
      <c r="AP57" s="367">
        <v>46457</v>
      </c>
      <c r="AQ57" s="368">
        <v>-3.4</v>
      </c>
      <c r="AR57" s="369">
        <v>29.7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12714313</v>
      </c>
      <c r="AN58" s="373">
        <v>25936</v>
      </c>
      <c r="AO58" s="374">
        <v>25.8</v>
      </c>
      <c r="AP58" s="375">
        <v>24020</v>
      </c>
      <c r="AQ58" s="376">
        <v>-4.5999999999999996</v>
      </c>
      <c r="AR58" s="377">
        <v>30.4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17152109</v>
      </c>
      <c r="AN59" s="365">
        <v>35103</v>
      </c>
      <c r="AO59" s="366">
        <v>-22.1</v>
      </c>
      <c r="AP59" s="367">
        <v>51849</v>
      </c>
      <c r="AQ59" s="368">
        <v>11.6</v>
      </c>
      <c r="AR59" s="369">
        <v>-33.700000000000003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8139214</v>
      </c>
      <c r="AN60" s="373">
        <v>16658</v>
      </c>
      <c r="AO60" s="374">
        <v>-35.799999999999997</v>
      </c>
      <c r="AP60" s="375">
        <v>26326</v>
      </c>
      <c r="AQ60" s="376">
        <v>9.6</v>
      </c>
      <c r="AR60" s="377">
        <v>-45.4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19706671</v>
      </c>
      <c r="AN61" s="380">
        <v>40015</v>
      </c>
      <c r="AO61" s="381">
        <v>0.9</v>
      </c>
      <c r="AP61" s="382">
        <v>48734</v>
      </c>
      <c r="AQ61" s="383">
        <v>0.3</v>
      </c>
      <c r="AR61" s="369">
        <v>0.6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11679854</v>
      </c>
      <c r="AN62" s="373">
        <v>23706</v>
      </c>
      <c r="AO62" s="374">
        <v>7</v>
      </c>
      <c r="AP62" s="375">
        <v>25930</v>
      </c>
      <c r="AQ62" s="376">
        <v>0.6</v>
      </c>
      <c r="AR62" s="377">
        <v>6.4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C0aQk9dCCCFvm3cU5pZCwjEwxp/WTsdX1W3GUFCflCDS8rmUlwvIpN85geM5wDoo2H+TcKy9pG02LOhqiMG4g==" saltValue="RAPx5wYzv1DTxgBEngEq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y3sPACWCEe21bYhnn6Fbp38lqds7FxXxiD72O6Xao7NL6arsf9K+XENwVU0XKpVP+6IKIEImPT8hjbSJJMcXVw==" saltValue="pFuWzHTrI78dAGWJcGhLD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G2W6Kk3McL72eH58doMm/f8HXICPoNPco6noJYlKDbNeez/aTu2EzUkylyUu1hx5s5q8L378KxIOFi4RTUsGyw==" saltValue="HR2+iQDO4FdHdg4ZoByTX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8" t="s">
        <v>3</v>
      </c>
      <c r="D47" s="1198"/>
      <c r="E47" s="1199"/>
      <c r="F47" s="11">
        <v>15.98</v>
      </c>
      <c r="G47" s="12">
        <v>14.67</v>
      </c>
      <c r="H47" s="12">
        <v>14.2</v>
      </c>
      <c r="I47" s="12">
        <v>15.11</v>
      </c>
      <c r="J47" s="13">
        <v>15.64</v>
      </c>
    </row>
    <row r="48" spans="2:10" ht="57.75" customHeight="1" x14ac:dyDescent="0.15">
      <c r="B48" s="14"/>
      <c r="C48" s="1200" t="s">
        <v>4</v>
      </c>
      <c r="D48" s="1200"/>
      <c r="E48" s="1201"/>
      <c r="F48" s="15">
        <v>1.59</v>
      </c>
      <c r="G48" s="16">
        <v>1.5</v>
      </c>
      <c r="H48" s="16">
        <v>1.87</v>
      </c>
      <c r="I48" s="16">
        <v>2.37</v>
      </c>
      <c r="J48" s="17">
        <v>2.66</v>
      </c>
    </row>
    <row r="49" spans="2:10" ht="57.75" customHeight="1" thickBot="1" x14ac:dyDescent="0.2">
      <c r="B49" s="18"/>
      <c r="C49" s="1202" t="s">
        <v>5</v>
      </c>
      <c r="D49" s="1202"/>
      <c r="E49" s="1203"/>
      <c r="F49" s="19">
        <v>1.41</v>
      </c>
      <c r="G49" s="20" t="s">
        <v>561</v>
      </c>
      <c r="H49" s="20" t="s">
        <v>562</v>
      </c>
      <c r="I49" s="20">
        <v>1.67</v>
      </c>
      <c r="J49" s="21">
        <v>0.91</v>
      </c>
    </row>
    <row r="50" spans="2:10" ht="13.5" customHeight="1" x14ac:dyDescent="0.15"/>
  </sheetData>
  <sheetProtection algorithmName="SHA-512" hashValue="g+Muv37kbjljU+Yi41A1/AE1IlYHy8vjNnRShMKAtr1MVNVE8qb3U7Xd2OIxJa6+LNEwBwbHv4FdoWKDMHdjxg==" saltValue="48l89hU2Cuy/HRRfyhg/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2021-03-25T04:25:12Z</cp:lastPrinted>
  <dcterms:created xsi:type="dcterms:W3CDTF">2021-02-05T03:22:54Z</dcterms:created>
  <dcterms:modified xsi:type="dcterms:W3CDTF">2021-10-29T07:24:32Z</dcterms:modified>
  <cp:category/>
</cp:coreProperties>
</file>