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827FB3C1-0C39-4ACB-A28E-FF903BD577B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BE38" i="10"/>
  <c r="AM38" i="10"/>
  <c r="U38" i="10"/>
  <c r="BE37" i="10"/>
  <c r="AM37" i="10"/>
  <c r="BE36" i="10"/>
  <c r="AM36" i="10"/>
  <c r="BE35" i="10"/>
  <c r="C35" i="10"/>
  <c r="C36" i="10" s="1"/>
  <c r="BE34" i="10"/>
  <c r="C34" i="10"/>
  <c r="C37" i="10" l="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<sst xmlns="http://schemas.openxmlformats.org/spreadsheetml/2006/main" count="1083" uniqueCount="575">
  <si>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</si>
  <si>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</si>
  <si>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</si>
  <si>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</si>
  <si>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</si>
  <si>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</si>
  <si>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</si>
  <si>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</si>
  <si>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</si>
  <si>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</si>
  <si>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</si>
  <si>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</si>
  <si>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</si>
  <si>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</si>
  <si>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</si>
  <si>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</si>
  <si>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</si>
  <si>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</si>
  <si>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</si>
  <si>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</si>
  <si>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</si>
  <si>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</si>
  <si>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</si>
  <si>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</si>
  <si>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</si>
  <si>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</si>
  <si>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</si>
  <si>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</si>
  <si>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</si>
  <si>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</si>
  <si>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</si>
  <si>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</si>
  <si>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</si>
  <si>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</si>
  <si>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</si>
  <si>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</si>
  <si>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</si>
  <si>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</si>
  <si>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</si>
  <si>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</si>
  <si>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</si>
  <si>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</si>
  <si>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</si>
  <si>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</si>
  <si>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</si>
  <si>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</si>
  <si>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</si>
  <si>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</si>
  <si>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</si>
  <si>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</si>
  <si>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</si>
  <si>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</si>
  <si>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</si>
  <si>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</si>
  <si>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</si>
  <si>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</si>
  <si>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</si>
  <si>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</si>
  <si>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</si>
  <si>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</si>
  <si>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</si>
  <si>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</si>
  <si>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</si>
  <si>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</si>
  <si>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</si>
  <si>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</si>
  <si>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</si>
  <si>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</si>
  <si>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</si>
  <si>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</si>
  <si>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</si>
  <si>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</si>
  <si>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</si>
  <si>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</si>
  <si>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</si>
  <si>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</si>
  <si>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</si>
  <si>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</si>
  <si>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</si>
  <si>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</si>
  <si>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</si>
  <si>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</si>
  <si>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</si>
  <si>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</si>
  <si>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</si>
  <si>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</si>
  <si>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</si>
  <si>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</si>
  <si>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</si>
  <si>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</si>
  <si>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</si>
  <si>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</si>
  <si>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</si>
  <si>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</si>
  <si>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</si>
  <si>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</si>
  <si>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</si>
  <si>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</si>
  <si>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</si>
  <si>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</si>
  <si>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</si>
  <si>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</si>
  <si>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</si>
  <si>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</si>
  <si>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</si>
  <si>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</si>
  <si>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</si>
  <si>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</si>
  <si>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</si>
  <si>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</si>
  <si>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</si>
  <si>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</si>
  <si>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</si>
  <si>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</si>
  <si>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</si>
  <si>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</si>
  <si>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</si>
  <si>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</si>
  <si>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</si>
  <si>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</si>
  <si>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</si>
  <si>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</si>
  <si>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</si>
  <si>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</si>
  <si>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</si>
  <si>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</si>
  <si>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</si>
  <si>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</si>
  <si>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</si>
  <si>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</si>
  <si>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</si>
  <si>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</si>
  <si>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</si>
  <si>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</si>
  <si>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</si>
  <si>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</si>
  <si>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</si>
  <si>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</si>
  <si>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</si>
  <si>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</si>
  <si>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</si>
  <si>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</si>
  <si>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</si>
  <si>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</si>
  <si>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</si>
  <si>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</si>
  <si>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</si>
  <si>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</si>
  <si>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</si>
  <si>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</si>
  <si>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</si>
  <si>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</si>
  <si>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</si>
  <si>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</si>
  <si>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</si>
  <si>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</si>
  <si>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</si>
  <si>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</si>
  <si>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</si>
  <si>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</si>
  <si>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</si>
  <si>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</si>
  <si>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</si>
  <si>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</si>
  <si>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</si>
  <si>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</si>
  <si>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</si>
  <si>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</si>
  <si>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</si>
  <si>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</si>
  <si>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</si>
  <si>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</si>
  <si>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</si>
  <si>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</si>
  <si>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</si>
  <si>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</si>
  <si>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</si>
  <si>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</si>
  <si>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</si>
  <si>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</si>
  <si>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</si>
  <si>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</si>
  <si>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</si>
  <si>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</si>
  <si>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</si>
  <si>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</si>
  <si>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</si>
  <si>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</si>
  <si>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</si>
  <si>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</si>
  <si>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</si>
  <si>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</si>
  <si>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</si>
  <si>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</si>
  <si>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</si>
  <si>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</si>
  <si>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</si>
  <si>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</si>
  <si>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</si>
  <si>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</si>
  <si>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</si>
  <si>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</si>
  <si>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</si>
  <si>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大阪府東大阪市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</si>
  <si>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</si>
  <si>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</si>
  <si>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</si>
  <si>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</si>
  <si>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</si>
  <si>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</si>
  <si>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</si>
  <si>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</si>
  <si>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</si>
  <si>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</si>
  <si>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</si>
  <si>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</si>
  <si>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</si>
  <si>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</si>
  <si>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</si>
  <si>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</si>
  <si>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</si>
  <si>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</si>
  <si>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</si>
  <si>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</si>
  <si>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</si>
  <si>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</si>
  <si>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</si>
  <si>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</si>
  <si>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</si>
  <si>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</si>
  <si>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</si>
  <si>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</si>
  <si>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</si>
  <si>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</si>
  <si>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</si>
  <si>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</si>
  <si>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</si>
  <si>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</si>
  <si>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</si>
  <si>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</si>
  <si>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</si>
  <si>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</si>
  <si>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</si>
  <si>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</si>
  <si>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</si>
  <si>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</si>
  <si>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</si>
  <si>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</si>
  <si>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</si>
  <si>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</si>
  <si>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</si>
  <si>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</si>
  <si>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</si>
  <si>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</si>
  <si>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</si>
  <si>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</si>
  <si>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</si>
  <si>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</si>
  <si>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</si>
  <si>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</si>
  <si>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</si>
  <si>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</si>
  <si>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</si>
  <si>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</si>
  <si>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</si>
  <si>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</si>
  <si>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</si>
  <si>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</si>
  <si>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</si>
  <si>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</si>
  <si>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</si>
  <si>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</si>
  <si>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</si>
  <si>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</si>
  <si>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</si>
  <si>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</si>
  <si>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</si>
  <si>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</si>
  <si>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</si>
  <si>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</si>
  <si>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</si>
  <si>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</si>
  <si>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</si>
  <si>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</si>
  <si>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</si>
  <si>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</si>
  <si>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</si>
  <si>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</si>
  <si>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</si>
  <si>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</si>
  <si>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</si>
  <si>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</si>
  <si>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</si>
  <si>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</si>
  <si>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</si>
  <si>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</si>
  <si>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</si>
  <si>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</si>
  <si>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</si>
  <si>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</si>
  <si>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</si>
  <si>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</si>
  <si>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</si>
  <si>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</si>
  <si>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</si>
  <si>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</si>
  <si>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</si>
  <si>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</si>
  <si>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</si>
  <si>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</si>
  <si>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</si>
  <si>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</si>
  <si>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</si>
  <si>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</si>
  <si>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</si>
  <si>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</si>
  <si>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</si>
  <si>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</si>
  <si>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</si>
  <si>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</si>
  <si>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</si>
  <si>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</si>
  <si>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</si>
  <si>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</si>
  <si>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</si>
  <si>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</si>
  <si>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</si>
  <si>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</si>
  <si>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</si>
  <si>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</si>
  <si>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</si>
  <si>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</si>
  <si>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</si>
  <si>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</si>
  <si>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</si>
  <si>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</si>
  <si>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</si>
  <si>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</si>
  <si>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</si>
  <si>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</si>
  <si>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</si>
  <si>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</si>
  <si>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</si>
  <si>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</si>
  <si>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</si>
  <si>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</si>
  <si>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</si>
  <si>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</si>
  <si>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</si>
  <si>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</si>
  <si>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</si>
  <si>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</si>
  <si>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</si>
  <si>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</si>
  <si>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大阪府東大阪市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</si>
  <si>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</si>
  <si>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</si>
  <si>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</si>
  <si>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</si>
  <si>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</si>
  <si>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</si>
  <si>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</si>
  <si>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</si>
  <si>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</si>
  <si>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</si>
  <si>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</si>
  <si>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</si>
  <si>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</si>
  <si>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</si>
  <si>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</si>
  <si>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</si>
  <si>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</si>
  <si>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</si>
  <si>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</si>
  <si>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</si>
  <si>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</si>
  <si>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</si>
  <si>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</si>
  <si>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</si>
  <si>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</si>
  <si>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</si>
  <si>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</si>
  <si>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</si>
  <si>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</si>
  <si>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</si>
  <si>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</si>
  <si>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</si>
  <si>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</si>
  <si>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</si>
  <si>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</si>
  <si>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</si>
  <si>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</si>
  <si>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</si>
  <si>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</si>
  <si>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</si>
  <si>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</si>
  <si>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</si>
  <si>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</si>
  <si>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</si>
  <si>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</si>
  <si>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</si>
  <si>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</si>
  <si>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</si>
  <si>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</si>
  <si>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</si>
  <si>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</si>
  <si>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</si>
  <si>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</si>
  <si>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</si>
  <si>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</si>
  <si>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</si>
  <si>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</si>
  <si>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</si>
  <si>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</si>
  <si>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</si>
  <si>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</si>
  <si>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</si>
  <si>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</si>
  <si>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</si>
  <si>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</si>
  <si>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</si>
  <si>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</si>
  <si>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</si>
  <si>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</si>
  <si>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</si>
  <si>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</si>
  <si>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</si>
  <si>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</si>
  <si>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</si>
  <si>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</si>
  <si>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</si>
  <si>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</si>
  <si>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</si>
  <si>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</si>
  <si>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</si>
  <si>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</si>
  <si>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</si>
  <si>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</si>
  <si>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</si>
  <si>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</si>
  <si>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</si>
  <si>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</si>
  <si>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</si>
  <si>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</si>
  <si>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</si>
  <si>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</si>
  <si>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</si>
  <si>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</si>
  <si>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</si>
  <si>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</si>
  <si>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</si>
  <si>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</si>
  <si>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</si>
  <si>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</si>
  <si>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</si>
  <si>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</si>
  <si>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</si>
  <si>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</si>
  <si>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</si>
  <si>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</si>
  <si>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</si>
  <si>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</si>
  <si>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</si>
  <si>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</si>
  <si>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</si>
  <si>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</si>
  <si>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</si>
  <si>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</si>
  <si>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</si>
  <si>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</si>
  <si>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</si>
  <si>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</si>
  <si>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</si>
  <si>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</si>
  <si>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</si>
  <si>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</si>
  <si>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</si>
  <si>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</si>
  <si>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</si>
  <si>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</si>
  <si>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</si>
  <si>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</si>
  <si>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</si>
  <si>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</si>
  <si>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</si>
  <si>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</si>
  <si>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</si>
  <si>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</si>
  <si>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</si>
  <si>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</si>
  <si>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</si>
  <si>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</si>
  <si>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</si>
  <si>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</si>
  <si>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</si>
  <si>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</si>
  <si>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</si>
  <si>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</si>
  <si>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</si>
  <si>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</si>
  <si>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</si>
  <si>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</si>
  <si>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</si>
  <si>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</si>
  <si>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</si>
  <si>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</si>
  <si>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</si>
  <si>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</si>
  <si>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</si>
  <si>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</si>
  <si>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</si>
  <si>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</si>
  <si>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</si>
  <si>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</si>
  <si>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</si>
  <si>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</si>
  <si>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</si>
  <si>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</si>
  <si>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</si>
  <si>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</si>
  <si>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</si>
  <si>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</si>
  <si>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</si>
  <si>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</si>
  <si>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</si>
  <si>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</si>
  <si>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</si>
  <si>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</si>
  <si>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</si>
  <si>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</si>
  <si>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</si>
  <si>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</si>
  <si>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</si>
  <si>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</si>
  <si>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</si>
  <si>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0.14</t>
  </si>
  <si>
    <t>▲ 0.88</t>
  </si>
  <si>
    <t>下水道事業会計</t>
  </si>
  <si>
    <t>水道事業会計</t>
  </si>
  <si>
    <t>一般会計</t>
  </si>
  <si>
    <t>介護保険事業特別会計</t>
  </si>
  <si>
    <t>後期高齢者医療特別会計</t>
  </si>
  <si>
    <t>国民健康保険事業特別会計</t>
  </si>
  <si>
    <t>火災共済事業特別会計</t>
  </si>
  <si>
    <t>交通災害共済事業特別会計</t>
  </si>
  <si>
    <t>その他会計（赤字）</t>
  </si>
  <si>
    <t>その他会計（黒字）</t>
  </si>
  <si>
    <t>R01</t>
    <phoneticPr fontId="5"/>
  </si>
  <si>
    <t>R02</t>
    <phoneticPr fontId="5"/>
  </si>
  <si>
    <t>R03</t>
    <phoneticPr fontId="5"/>
  </si>
  <si>
    <t>R04</t>
    <phoneticPr fontId="5"/>
  </si>
  <si>
    <t>R05</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</si>
  <si>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</si>
  <si>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10"/>
  </si>
  <si>
    <t>恩智川水防事務組合（一般会計）</t>
    <rPh sb="0" eb="2">
      <t>オンジ</t>
    </rPh>
    <rPh sb="2" eb="3">
      <t>カワ</t>
    </rPh>
    <rPh sb="3" eb="5">
      <t>スイボウ</t>
    </rPh>
    <rPh sb="5" eb="7">
      <t>ジム</t>
    </rPh>
    <rPh sb="7" eb="9">
      <t>クミアイ</t>
    </rPh>
    <rPh sb="10" eb="12">
      <t>イッパン</t>
    </rPh>
    <rPh sb="12" eb="14">
      <t>カイケイ</t>
    </rPh>
    <phoneticPr fontId="10"/>
  </si>
  <si>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10"/>
  </si>
  <si>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10"/>
  </si>
  <si>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</si>
  <si>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</si>
  <si>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</si>
  <si>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0"/>
  </si>
  <si>
    <t>大阪府都市ボートレース企業団</t>
    <rPh sb="0" eb="2">
      <t>オオサカ</t>
    </rPh>
    <rPh sb="2" eb="3">
      <t>フ</t>
    </rPh>
    <rPh sb="3" eb="5">
      <t>トシ</t>
    </rPh>
    <rPh sb="11" eb="13">
      <t>キギョウ</t>
    </rPh>
    <rPh sb="13" eb="14">
      <t>ダン</t>
    </rPh>
    <phoneticPr fontId="10"/>
  </si>
  <si>
    <t>（公財）東大阪市公園環境協会</t>
    <rPh sb="1" eb="2">
      <t>コウ</t>
    </rPh>
    <rPh sb="2" eb="3">
      <t>ザイ</t>
    </rPh>
    <rPh sb="4" eb="8">
      <t>ヒガシオオサカシ</t>
    </rPh>
    <rPh sb="8" eb="10">
      <t>コウエン</t>
    </rPh>
    <rPh sb="10" eb="12">
      <t>カンキョウ</t>
    </rPh>
    <rPh sb="12" eb="14">
      <t>キョウカイ</t>
    </rPh>
    <phoneticPr fontId="39"/>
  </si>
  <si>
    <t>（公財）東大阪市学校給食会</t>
    <rPh sb="1" eb="2">
      <t>コウ</t>
    </rPh>
    <rPh sb="2" eb="3">
      <t>ザイ</t>
    </rPh>
    <rPh sb="4" eb="8">
      <t>ヒガシオオサカシ</t>
    </rPh>
    <rPh sb="8" eb="10">
      <t>ガッコウ</t>
    </rPh>
    <rPh sb="10" eb="12">
      <t>キュウショク</t>
    </rPh>
    <rPh sb="12" eb="13">
      <t>カイ</t>
    </rPh>
    <phoneticPr fontId="39"/>
  </si>
  <si>
    <t>東大阪再開発（株）</t>
    <rPh sb="0" eb="1">
      <t>ヒガシ</t>
    </rPh>
    <rPh sb="1" eb="3">
      <t>オオサカ</t>
    </rPh>
    <rPh sb="3" eb="6">
      <t>サイカイハツ</t>
    </rPh>
    <rPh sb="7" eb="8">
      <t>カブ</t>
    </rPh>
    <phoneticPr fontId="39"/>
  </si>
  <si>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9"/>
  </si>
  <si>
    <t>市立東大阪医療センター</t>
    <rPh sb="0" eb="2">
      <t>シリツ</t>
    </rPh>
    <rPh sb="2" eb="5">
      <t>ヒガシオオサカ</t>
    </rPh>
    <rPh sb="5" eb="7">
      <t>イリョウ</t>
    </rPh>
    <phoneticPr fontId="39"/>
  </si>
  <si>
    <t>大阪外環状線鉄道(株)</t>
    <rPh sb="0" eb="2">
      <t>オオサカ</t>
    </rPh>
    <rPh sb="2" eb="3">
      <t>ソト</t>
    </rPh>
    <rPh sb="3" eb="6">
      <t>カンジョウセン</t>
    </rPh>
    <rPh sb="6" eb="8">
      <t>テツドウ</t>
    </rPh>
    <rPh sb="8" eb="11">
      <t>カブシキガイシャ</t>
    </rPh>
    <phoneticPr fontId="39"/>
  </si>
  <si>
    <t>公共施設整備基金</t>
    <rPh sb="0" eb="8">
      <t>コウキョウシセツセイビキキン</t>
    </rPh>
    <phoneticPr fontId="5"/>
  </si>
  <si>
    <t>愛はぐくむ子どもスクラム基金</t>
    <rPh sb="0" eb="1">
      <t>アイ</t>
    </rPh>
    <rPh sb="5" eb="6">
      <t>コ</t>
    </rPh>
    <rPh sb="12" eb="14">
      <t>キキン</t>
    </rPh>
    <phoneticPr fontId="5"/>
  </si>
  <si>
    <t>市営住宅整備基金</t>
    <rPh sb="0" eb="8">
      <t>シエイジュウタクセイビキキン</t>
    </rPh>
    <phoneticPr fontId="5"/>
  </si>
  <si>
    <t>都市経営基盤整備基金</t>
    <rPh sb="0" eb="10">
      <t>トシケイエイキバンセイビキキン</t>
    </rPh>
    <phoneticPr fontId="2"/>
  </si>
  <si>
    <t>ラグビーのまち東大阪基金</t>
    <rPh sb="7" eb="10">
      <t>ヒガシオオサカ</t>
    </rPh>
    <rPh sb="10" eb="12">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</si>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</sst>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DC2-4CF8-B4DD-AA41C86B1B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35103</c:v>
                </c:pt>
                <c:pt idx="1">
                  <c:v>21958</c:v>
                </c:pt>
                <c:pt idx="2">
                  <c:v>21774</c:v>
                </c:pt>
                <c:pt idx="3">
                  <c:v>27265</c:v>
                </c:pt>
                <c:pt idx="4">
                  <c:v>25157</c:v>
                </c:pt>
              </c:numCache>
            </c:numRef>
          </c:val>
          <c:smooth val="0"/>
          <c:extLst>
            <c:ext xmlns:c16="http://schemas.microsoft.com/office/drawing/2014/chart" uri="{C3380CC4-5D6E-409C-BE32-E72D297353CC}">
              <c16:uniqueId val="{00000001-1DC2-4CF8-B4DD-AA41C86B1B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2.66</c:v>
                </c:pt>
                <c:pt idx="1">
                  <c:v>2.87</c:v>
                </c:pt>
                <c:pt idx="2">
                  <c:v>2.85</c:v>
                </c:pt>
                <c:pt idx="3">
                  <c:v>3.61</c:v>
                </c:pt>
                <c:pt idx="4">
                  <c:v>3.3</c:v>
                </c:pt>
              </c:numCache>
            </c:numRef>
          </c:val>
          <c:extLst>
            <c:ext xmlns:c16="http://schemas.microsoft.com/office/drawing/2014/chart" uri="{C3380CC4-5D6E-409C-BE32-E72D297353CC}">
              <c16:uniqueId val="{00000000-FC2E-4577-A0A5-D5DD092D93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15.64</c:v>
                </c:pt>
                <c:pt idx="1">
                  <c:v>14.99</c:v>
                </c:pt>
                <c:pt idx="2">
                  <c:v>15.35</c:v>
                </c:pt>
                <c:pt idx="3">
                  <c:v>18.05</c:v>
                </c:pt>
                <c:pt idx="4">
                  <c:v>17.09</c:v>
                </c:pt>
              </c:numCache>
            </c:numRef>
          </c:val>
          <c:extLst>
            <c:ext xmlns:c16="http://schemas.microsoft.com/office/drawing/2014/chart" uri="{C3380CC4-5D6E-409C-BE32-E72D297353CC}">
              <c16:uniqueId val="{00000001-FC2E-4577-A0A5-D5DD092D93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0.91</c:v>
                </c:pt>
                <c:pt idx="1">
                  <c:v>-0.14000000000000001</c:v>
                </c:pt>
                <c:pt idx="2">
                  <c:v>1.03</c:v>
                </c:pt>
                <c:pt idx="3">
                  <c:v>3.05</c:v>
                </c:pt>
                <c:pt idx="4">
                  <c:v>-0.88</c:v>
                </c:pt>
              </c:numCache>
            </c:numRef>
          </c:val>
          <c:smooth val="0"/>
          <c:extLst>
            <c:ext xmlns:c16="http://schemas.microsoft.com/office/drawing/2014/chart" uri="{C3380CC4-5D6E-409C-BE32-E72D297353CC}">
              <c16:uniqueId val="{00000002-FC2E-4577-A0A5-D5DD092D93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#N/A</c:v>
                </c:pt>
                <c:pt idx="3">
                  <c:v>0.32</c:v>
                </c:pt>
                <c:pt idx="4">
                  <c:v>#N/A</c:v>
                </c:pt>
                <c:pt idx="5">
                  <c:v>0.25</c:v>
                </c:pt>
                <c:pt idx="6">
                  <c:v>#N/A</c:v>
                </c:pt>
                <c:pt idx="7">
                  <c:v>0.22</c:v>
                </c:pt>
                <c:pt idx="8">
                  <c:v>#N/A</c:v>
                </c:pt>
                <c:pt idx="9">
                  <c:v>0.19</c:v>
                </c:pt>
              </c:numCache>
            </c:numRef>
          </c:val>
          <c:extLst>
            <c:ext xmlns:c16="http://schemas.microsoft.com/office/drawing/2014/chart" uri="{C3380CC4-5D6E-409C-BE32-E72D297353CC}">
              <c16:uniqueId val="{00000000-64A9-4475-AD13-3CC6E8C581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9-4475-AD13-3CC6E8C581BF}"/>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0.18</c:v>
                </c:pt>
                <c:pt idx="4">
                  <c:v>#N/A</c:v>
                </c:pt>
                <c:pt idx="5">
                  <c:v>0.17</c:v>
                </c:pt>
                <c:pt idx="6">
                  <c:v>#N/A</c:v>
                </c:pt>
                <c:pt idx="7">
                  <c:v>0.18</c:v>
                </c:pt>
                <c:pt idx="8">
                  <c:v>#N/A</c:v>
                </c:pt>
                <c:pt idx="9">
                  <c:v>0.18</c:v>
                </c:pt>
              </c:numCache>
            </c:numRef>
          </c:val>
          <c:extLst>
            <c:ext xmlns:c16="http://schemas.microsoft.com/office/drawing/2014/chart" uri="{C3380CC4-5D6E-409C-BE32-E72D297353CC}">
              <c16:uniqueId val="{00000002-64A9-4475-AD13-3CC6E8C581BF}"/>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c:v>
                </c:pt>
                <c:pt idx="2">
                  <c:v>#N/A</c:v>
                </c:pt>
                <c:pt idx="3">
                  <c:v>0.3</c:v>
                </c:pt>
                <c:pt idx="4">
                  <c:v>#N/A</c:v>
                </c:pt>
                <c:pt idx="5">
                  <c:v>0.3</c:v>
                </c:pt>
                <c:pt idx="6">
                  <c:v>#N/A</c:v>
                </c:pt>
                <c:pt idx="7">
                  <c:v>0.31</c:v>
                </c:pt>
                <c:pt idx="8">
                  <c:v>#N/A</c:v>
                </c:pt>
                <c:pt idx="9">
                  <c:v>0.3</c:v>
                </c:pt>
              </c:numCache>
            </c:numRef>
          </c:val>
          <c:extLst>
            <c:ext xmlns:c16="http://schemas.microsoft.com/office/drawing/2014/chart" uri="{C3380CC4-5D6E-409C-BE32-E72D297353CC}">
              <c16:uniqueId val="{00000003-64A9-4475-AD13-3CC6E8C581B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1.19</c:v>
                </c:pt>
                <c:pt idx="4">
                  <c:v>#N/A</c:v>
                </c:pt>
                <c:pt idx="5">
                  <c:v>1.29</c:v>
                </c:pt>
                <c:pt idx="6">
                  <c:v>#N/A</c:v>
                </c:pt>
                <c:pt idx="7">
                  <c:v>1.42</c:v>
                </c:pt>
                <c:pt idx="8">
                  <c:v>#N/A</c:v>
                </c:pt>
                <c:pt idx="9">
                  <c:v>0.31</c:v>
                </c:pt>
              </c:numCache>
            </c:numRef>
          </c:val>
          <c:extLst>
            <c:ext xmlns:c16="http://schemas.microsoft.com/office/drawing/2014/chart" uri="{C3380CC4-5D6E-409C-BE32-E72D297353CC}">
              <c16:uniqueId val="{00000004-64A9-4475-AD13-3CC6E8C581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0.35</c:v>
                </c:pt>
                <c:pt idx="4">
                  <c:v>#N/A</c:v>
                </c:pt>
                <c:pt idx="5">
                  <c:v>0.34</c:v>
                </c:pt>
                <c:pt idx="6">
                  <c:v>#N/A</c:v>
                </c:pt>
                <c:pt idx="7">
                  <c:v>0.4</c:v>
                </c:pt>
                <c:pt idx="8">
                  <c:v>#N/A</c:v>
                </c:pt>
                <c:pt idx="9">
                  <c:v>0.4</c:v>
                </c:pt>
              </c:numCache>
            </c:numRef>
          </c:val>
          <c:extLst>
            <c:ext xmlns:c16="http://schemas.microsoft.com/office/drawing/2014/chart" uri="{C3380CC4-5D6E-409C-BE32-E72D297353CC}">
              <c16:uniqueId val="{00000005-64A9-4475-AD13-3CC6E8C581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0.63</c:v>
                </c:pt>
                <c:pt idx="4">
                  <c:v>#N/A</c:v>
                </c:pt>
                <c:pt idx="5">
                  <c:v>0.85</c:v>
                </c:pt>
                <c:pt idx="6">
                  <c:v>#N/A</c:v>
                </c:pt>
                <c:pt idx="7">
                  <c:v>1.1599999999999999</c:v>
                </c:pt>
                <c:pt idx="8">
                  <c:v>#N/A</c:v>
                </c:pt>
                <c:pt idx="9">
                  <c:v>0.65</c:v>
                </c:pt>
              </c:numCache>
            </c:numRef>
          </c:val>
          <c:extLst>
            <c:ext xmlns:c16="http://schemas.microsoft.com/office/drawing/2014/chart" uri="{C3380CC4-5D6E-409C-BE32-E72D297353CC}">
              <c16:uniqueId val="{00000006-64A9-4475-AD13-3CC6E8C581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2.0499999999999998</c:v>
                </c:pt>
                <c:pt idx="2">
                  <c:v>#N/A</c:v>
                </c:pt>
                <c:pt idx="3">
                  <c:v>2.2400000000000002</c:v>
                </c:pt>
                <c:pt idx="4">
                  <c:v>#N/A</c:v>
                </c:pt>
                <c:pt idx="5">
                  <c:v>2.2799999999999998</c:v>
                </c:pt>
                <c:pt idx="6">
                  <c:v>#N/A</c:v>
                </c:pt>
                <c:pt idx="7">
                  <c:v>3.07</c:v>
                </c:pt>
                <c:pt idx="8">
                  <c:v>#N/A</c:v>
                </c:pt>
                <c:pt idx="9">
                  <c:v>2.79</c:v>
                </c:pt>
              </c:numCache>
            </c:numRef>
          </c:val>
          <c:extLst>
            <c:ext xmlns:c16="http://schemas.microsoft.com/office/drawing/2014/chart" uri="{C3380CC4-5D6E-409C-BE32-E72D297353CC}">
              <c16:uniqueId val="{00000007-64A9-4475-AD13-3CC6E8C581B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4.66</c:v>
                </c:pt>
                <c:pt idx="4">
                  <c:v>#N/A</c:v>
                </c:pt>
                <c:pt idx="5">
                  <c:v>5.03</c:v>
                </c:pt>
                <c:pt idx="6">
                  <c:v>#N/A</c:v>
                </c:pt>
                <c:pt idx="7">
                  <c:v>4.75</c:v>
                </c:pt>
                <c:pt idx="8">
                  <c:v>#N/A</c:v>
                </c:pt>
                <c:pt idx="9">
                  <c:v>4.43</c:v>
                </c:pt>
              </c:numCache>
            </c:numRef>
          </c:val>
          <c:extLst>
            <c:ext xmlns:c16="http://schemas.microsoft.com/office/drawing/2014/chart" uri="{C3380CC4-5D6E-409C-BE32-E72D297353CC}">
              <c16:uniqueId val="{00000008-64A9-4475-AD13-3CC6E8C581B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6.52</c:v>
                </c:pt>
                <c:pt idx="2">
                  <c:v>#N/A</c:v>
                </c:pt>
                <c:pt idx="3">
                  <c:v>6.85</c:v>
                </c:pt>
                <c:pt idx="4">
                  <c:v>#N/A</c:v>
                </c:pt>
                <c:pt idx="5">
                  <c:v>6.95</c:v>
                </c:pt>
                <c:pt idx="6">
                  <c:v>#N/A</c:v>
                </c:pt>
                <c:pt idx="7">
                  <c:v>7.07</c:v>
                </c:pt>
                <c:pt idx="8">
                  <c:v>#N/A</c:v>
                </c:pt>
                <c:pt idx="9">
                  <c:v>7.15</c:v>
                </c:pt>
              </c:numCache>
            </c:numRef>
          </c:val>
          <c:extLst>
            <c:ext xmlns:c16="http://schemas.microsoft.com/office/drawing/2014/chart" uri="{C3380CC4-5D6E-409C-BE32-E72D297353CC}">
              <c16:uniqueId val="{00000009-64A9-4475-AD13-3CC6E8C581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22059</c:v>
                </c:pt>
                <c:pt idx="5">
                  <c:v>22436</c:v>
                </c:pt>
                <c:pt idx="8">
                  <c:v>22765</c:v>
                </c:pt>
                <c:pt idx="11">
                  <c:v>22967</c:v>
                </c:pt>
                <c:pt idx="14">
                  <c:v>22858</c:v>
                </c:pt>
              </c:numCache>
            </c:numRef>
          </c:val>
          <c:extLst>
            <c:ext xmlns:c16="http://schemas.microsoft.com/office/drawing/2014/chart" uri="{C3380CC4-5D6E-409C-BE32-E72D297353CC}">
              <c16:uniqueId val="{00000000-00D4-4F16-8049-B613EEC37F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D4-4F16-8049-B613EEC37F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438</c:v>
                </c:pt>
                <c:pt idx="3">
                  <c:v>570</c:v>
                </c:pt>
                <c:pt idx="6">
                  <c:v>552</c:v>
                </c:pt>
                <c:pt idx="9">
                  <c:v>613</c:v>
                </c:pt>
                <c:pt idx="12">
                  <c:v>616</c:v>
                </c:pt>
              </c:numCache>
            </c:numRef>
          </c:val>
          <c:extLst>
            <c:ext xmlns:c16="http://schemas.microsoft.com/office/drawing/2014/chart" uri="{C3380CC4-5D6E-409C-BE32-E72D297353CC}">
              <c16:uniqueId val="{00000002-00D4-4F16-8049-B613EEC37F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368</c:v>
                </c:pt>
                <c:pt idx="3">
                  <c:v>663</c:v>
                </c:pt>
                <c:pt idx="6">
                  <c:v>667</c:v>
                </c:pt>
                <c:pt idx="9">
                  <c:v>656</c:v>
                </c:pt>
                <c:pt idx="12">
                  <c:v>683</c:v>
                </c:pt>
              </c:numCache>
            </c:numRef>
          </c:val>
          <c:extLst>
            <c:ext xmlns:c16="http://schemas.microsoft.com/office/drawing/2014/chart" uri="{C3380CC4-5D6E-409C-BE32-E72D297353CC}">
              <c16:uniqueId val="{00000003-00D4-4F16-8049-B613EEC37F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6731</c:v>
                </c:pt>
                <c:pt idx="3">
                  <c:v>6546</c:v>
                </c:pt>
                <c:pt idx="6">
                  <c:v>6407</c:v>
                </c:pt>
                <c:pt idx="9">
                  <c:v>6244</c:v>
                </c:pt>
                <c:pt idx="12">
                  <c:v>6089</c:v>
                </c:pt>
              </c:numCache>
            </c:numRef>
          </c:val>
          <c:extLst>
            <c:ext xmlns:c16="http://schemas.microsoft.com/office/drawing/2014/chart" uri="{C3380CC4-5D6E-409C-BE32-E72D297353CC}">
              <c16:uniqueId val="{00000004-00D4-4F16-8049-B613EEC37F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D4-4F16-8049-B613EEC37F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D4-4F16-8049-B613EEC37F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19201</c:v>
                </c:pt>
                <c:pt idx="3">
                  <c:v>22287</c:v>
                </c:pt>
                <c:pt idx="6">
                  <c:v>21865</c:v>
                </c:pt>
                <c:pt idx="9">
                  <c:v>21560</c:v>
                </c:pt>
                <c:pt idx="12">
                  <c:v>20279</c:v>
                </c:pt>
              </c:numCache>
            </c:numRef>
          </c:val>
          <c:extLst>
            <c:ext xmlns:c16="http://schemas.microsoft.com/office/drawing/2014/chart" uri="{C3380CC4-5D6E-409C-BE32-E72D297353CC}">
              <c16:uniqueId val="{00000007-00D4-4F16-8049-B613EEC37F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4679</c:v>
                </c:pt>
                <c:pt idx="2">
                  <c:v>#N/A</c:v>
                </c:pt>
                <c:pt idx="3">
                  <c:v>#N/A</c:v>
                </c:pt>
                <c:pt idx="4">
                  <c:v>7630</c:v>
                </c:pt>
                <c:pt idx="5">
                  <c:v>#N/A</c:v>
                </c:pt>
                <c:pt idx="6">
                  <c:v>#N/A</c:v>
                </c:pt>
                <c:pt idx="7">
                  <c:v>6726</c:v>
                </c:pt>
                <c:pt idx="8">
                  <c:v>#N/A</c:v>
                </c:pt>
                <c:pt idx="9">
                  <c:v>#N/A</c:v>
                </c:pt>
                <c:pt idx="10">
                  <c:v>6106</c:v>
                </c:pt>
                <c:pt idx="11">
                  <c:v>#N/A</c:v>
                </c:pt>
                <c:pt idx="12">
                  <c:v>#N/A</c:v>
                </c:pt>
                <c:pt idx="13">
                  <c:v>4809</c:v>
                </c:pt>
                <c:pt idx="14">
                  <c:v>#N/A</c:v>
                </c:pt>
              </c:numCache>
            </c:numRef>
          </c:val>
          <c:smooth val="0"/>
          <c:extLst>
            <c:ext xmlns:c16="http://schemas.microsoft.com/office/drawing/2014/chart" uri="{C3380CC4-5D6E-409C-BE32-E72D297353CC}">
              <c16:uniqueId val="{00000008-00D4-4F16-8049-B613EEC37F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200501</c:v>
                </c:pt>
                <c:pt idx="5">
                  <c:v>197668</c:v>
                </c:pt>
                <c:pt idx="8">
                  <c:v>192979</c:v>
                </c:pt>
                <c:pt idx="11">
                  <c:v>185431</c:v>
                </c:pt>
                <c:pt idx="14">
                  <c:v>177501</c:v>
                </c:pt>
              </c:numCache>
            </c:numRef>
          </c:val>
          <c:extLst>
            <c:ext xmlns:c16="http://schemas.microsoft.com/office/drawing/2014/chart" uri="{C3380CC4-5D6E-409C-BE32-E72D297353CC}">
              <c16:uniqueId val="{00000000-42B5-4700-B6AC-9DBF617CC0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89478</c:v>
                </c:pt>
                <c:pt idx="5">
                  <c:v>85791</c:v>
                </c:pt>
                <c:pt idx="8">
                  <c:v>84166</c:v>
                </c:pt>
                <c:pt idx="11">
                  <c:v>81836</c:v>
                </c:pt>
                <c:pt idx="14">
                  <c:v>80799</c:v>
                </c:pt>
              </c:numCache>
            </c:numRef>
          </c:val>
          <c:extLst>
            <c:ext xmlns:c16="http://schemas.microsoft.com/office/drawing/2014/chart" uri="{C3380CC4-5D6E-409C-BE32-E72D297353CC}">
              <c16:uniqueId val="{00000001-42B5-4700-B6AC-9DBF617CC0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32360</c:v>
                </c:pt>
                <c:pt idx="5">
                  <c:v>33737</c:v>
                </c:pt>
                <c:pt idx="8">
                  <c:v>40210</c:v>
                </c:pt>
                <c:pt idx="11">
                  <c:v>46431</c:v>
                </c:pt>
                <c:pt idx="14">
                  <c:v>50942</c:v>
                </c:pt>
              </c:numCache>
            </c:numRef>
          </c:val>
          <c:extLst>
            <c:ext xmlns:c16="http://schemas.microsoft.com/office/drawing/2014/chart" uri="{C3380CC4-5D6E-409C-BE32-E72D297353CC}">
              <c16:uniqueId val="{00000002-42B5-4700-B6AC-9DBF617CC0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5-4700-B6AC-9DBF617CC0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5-4700-B6AC-9DBF617CC0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1314</c:v>
                </c:pt>
                <c:pt idx="3">
                  <c:v>1052</c:v>
                </c:pt>
                <c:pt idx="6">
                  <c:v>0</c:v>
                </c:pt>
                <c:pt idx="9">
                  <c:v>0</c:v>
                </c:pt>
                <c:pt idx="12">
                  <c:v>0</c:v>
                </c:pt>
              </c:numCache>
            </c:numRef>
          </c:val>
          <c:extLst>
            <c:ext xmlns:c16="http://schemas.microsoft.com/office/drawing/2014/chart" uri="{C3380CC4-5D6E-409C-BE32-E72D297353CC}">
              <c16:uniqueId val="{00000005-42B5-4700-B6AC-9DBF617CC0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15224</c:v>
                </c:pt>
                <c:pt idx="3">
                  <c:v>14854</c:v>
                </c:pt>
                <c:pt idx="6">
                  <c:v>14191</c:v>
                </c:pt>
                <c:pt idx="9">
                  <c:v>14511</c:v>
                </c:pt>
                <c:pt idx="12">
                  <c:v>16508</c:v>
                </c:pt>
              </c:numCache>
            </c:numRef>
          </c:val>
          <c:extLst>
            <c:ext xmlns:c16="http://schemas.microsoft.com/office/drawing/2014/chart" uri="{C3380CC4-5D6E-409C-BE32-E72D297353CC}">
              <c16:uniqueId val="{00000006-42B5-4700-B6AC-9DBF617CC0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7034</c:v>
                </c:pt>
                <c:pt idx="3">
                  <c:v>6498</c:v>
                </c:pt>
                <c:pt idx="6">
                  <c:v>5883</c:v>
                </c:pt>
                <c:pt idx="9">
                  <c:v>5289</c:v>
                </c:pt>
                <c:pt idx="12">
                  <c:v>4714</c:v>
                </c:pt>
              </c:numCache>
            </c:numRef>
          </c:val>
          <c:extLst>
            <c:ext xmlns:c16="http://schemas.microsoft.com/office/drawing/2014/chart" uri="{C3380CC4-5D6E-409C-BE32-E72D297353CC}">
              <c16:uniqueId val="{00000007-42B5-4700-B6AC-9DBF617CC0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94706</c:v>
                </c:pt>
                <c:pt idx="3">
                  <c:v>89452</c:v>
                </c:pt>
                <c:pt idx="6">
                  <c:v>83830</c:v>
                </c:pt>
                <c:pt idx="9">
                  <c:v>78256</c:v>
                </c:pt>
                <c:pt idx="12">
                  <c:v>73139</c:v>
                </c:pt>
              </c:numCache>
            </c:numRef>
          </c:val>
          <c:extLst>
            <c:ext xmlns:c16="http://schemas.microsoft.com/office/drawing/2014/chart" uri="{C3380CC4-5D6E-409C-BE32-E72D297353CC}">
              <c16:uniqueId val="{00000008-42B5-4700-B6AC-9DBF617CC0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5945</c:v>
                </c:pt>
                <c:pt idx="3">
                  <c:v>5456</c:v>
                </c:pt>
                <c:pt idx="6">
                  <c:v>4919</c:v>
                </c:pt>
                <c:pt idx="9">
                  <c:v>4811</c:v>
                </c:pt>
                <c:pt idx="12">
                  <c:v>4569</c:v>
                </c:pt>
              </c:numCache>
            </c:numRef>
          </c:val>
          <c:extLst>
            <c:ext xmlns:c16="http://schemas.microsoft.com/office/drawing/2014/chart" uri="{C3380CC4-5D6E-409C-BE32-E72D297353CC}">
              <c16:uniqueId val="{00000009-42B5-4700-B6AC-9DBF617CC0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203317</c:v>
                </c:pt>
                <c:pt idx="3">
                  <c:v>193826</c:v>
                </c:pt>
                <c:pt idx="6">
                  <c:v>183967</c:v>
                </c:pt>
                <c:pt idx="9">
                  <c:v>174026</c:v>
                </c:pt>
                <c:pt idx="12">
                  <c:v>163387</c:v>
                </c:pt>
              </c:numCache>
            </c:numRef>
          </c:val>
          <c:extLst>
            <c:ext xmlns:c16="http://schemas.microsoft.com/office/drawing/2014/chart" uri="{C3380CC4-5D6E-409C-BE32-E72D297353CC}">
              <c16:uniqueId val="{0000000A-42B5-4700-B6AC-9DBF617CC0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5200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B5-4700-B6AC-9DBF617CC0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17749</c:v>
                </c:pt>
                <c:pt idx="1">
                  <c:v>20411</c:v>
                </c:pt>
                <c:pt idx="2">
                  <c:v>19681</c:v>
                </c:pt>
              </c:numCache>
            </c:numRef>
          </c:val>
          <c:extLst>
            <c:ext xmlns:c16="http://schemas.microsoft.com/office/drawing/2014/chart" uri="{C3380CC4-5D6E-409C-BE32-E72D297353CC}">
              <c16:uniqueId val="{00000000-9718-4601-AC03-FF69105B98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5360</c:v>
                </c:pt>
                <c:pt idx="1">
                  <c:v>5507</c:v>
                </c:pt>
                <c:pt idx="2">
                  <c:v>7157</c:v>
                </c:pt>
              </c:numCache>
            </c:numRef>
          </c:val>
          <c:extLst>
            <c:ext xmlns:c16="http://schemas.microsoft.com/office/drawing/2014/chart" uri="{C3380CC4-5D6E-409C-BE32-E72D297353CC}">
              <c16:uniqueId val="{00000001-9718-4601-AC03-FF69105B98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9944</c:v>
                </c:pt>
                <c:pt idx="1">
                  <c:v>12811</c:v>
                </c:pt>
                <c:pt idx="2">
                  <c:v>15796</c:v>
                </c:pt>
              </c:numCache>
            </c:numRef>
          </c:val>
          <c:extLst>
            <c:ext xmlns:c16="http://schemas.microsoft.com/office/drawing/2014/chart" uri="{C3380CC4-5D6E-409C-BE32-E72D297353CC}">
              <c16:uniqueId val="{00000002-9718-4601-AC03-FF69105B98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指標の分母である経常一般財源総額が微増したものの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給与改定の影響などによる人件費の増加や、障害者自立支援、児童デイ、認定こども園の施設型給付費等の増加による扶助費の増加により指標の分子である経常的な支出額が増加した結果、</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％となった。類似団体内平均値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依然高水準にあり、硬直化した財政状況にあるといえる。今後も引き続き事務事業の見直し等により歳出の抑制を図るとともに、歳入の確保に努め、一層の改善を図る。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9555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51308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8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24638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8590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24638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969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行財政改革プランに基づく職員数計画の実行に加え、職員の削減後も安易に会計年度任用職員の雇用や委託に頼ることなく、創意工夫により、業務効率の向上を図った結果、類似団体内順位でも上位の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110,755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42949</xdr:rowOff>
    </xdr:from>
    <xdr:to>
      <xdr:col>23</xdr:col>
      <xdr:colOff>133350</xdr:colOff>
      <xdr:row>83</xdr:row>
      <xdr:rowOff>144123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73299"/>
          <a:ext cx="8382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66768</xdr:rowOff>
    </xdr:from>
    <xdr:to>
      <xdr:col>19</xdr:col>
      <xdr:colOff>133350</xdr:colOff>
      <xdr:row>83</xdr:row>
      <xdr:rowOff>144123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7118"/>
          <a:ext cx="889000" cy="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45472</xdr:rowOff>
    </xdr:from>
    <xdr:to>
      <xdr:col>15</xdr:col>
      <xdr:colOff>82550</xdr:colOff>
      <xdr:row>83</xdr:row>
      <xdr:rowOff>66768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4372"/>
          <a:ext cx="889000" cy="1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78018</xdr:rowOff>
    </xdr:from>
    <xdr:to>
      <xdr:col>11</xdr:col>
      <xdr:colOff>31750</xdr:colOff>
      <xdr:row>82</xdr:row>
      <xdr:rowOff>45472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5468"/>
          <a:ext cx="8890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163599</xdr:rowOff>
    </xdr:from>
    <xdr:to>
      <xdr:col>23</xdr:col>
      <xdr:colOff>184150</xdr:colOff>
      <xdr:row>83</xdr:row>
      <xdr:rowOff>93749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93323</xdr:rowOff>
    </xdr:from>
    <xdr:to>
      <xdr:col>19</xdr:col>
      <xdr:colOff>184150</xdr:colOff>
      <xdr:row>84</xdr:row>
      <xdr:rowOff>23473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9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15968</xdr:rowOff>
    </xdr:from>
    <xdr:to>
      <xdr:col>15</xdr:col>
      <xdr:colOff>133350</xdr:colOff>
      <xdr:row>83</xdr:row>
      <xdr:rowOff>117568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166122</xdr:rowOff>
    </xdr:from>
    <xdr:to>
      <xdr:col>11</xdr:col>
      <xdr:colOff>82550</xdr:colOff>
      <xdr:row>82</xdr:row>
      <xdr:rowOff>96272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106449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27218</xdr:rowOff>
    </xdr:from>
    <xdr:to>
      <xdr:col>7</xdr:col>
      <xdr:colOff>31750</xdr:colOff>
      <xdr:row>81</xdr:row>
      <xdr:rowOff>128818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年に給料表の独自見直し（水準引下げ）を行い、また、同年に初任給基準の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号給引下げ及びそれに伴う在職者調整（昇給抑制）を実施した。これらの見直しにより中長期的に、ラスパイレス指数の抑制を見込んでおり、今後も適正な給与水準の確保に努める。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また、上記の取組とは別に、令和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年度においては職員構成の変動等も一因となり、前年に比してラスパイレス指数が下降した。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390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77611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060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117828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の一環として、職員数の削減など人件費の総量抑制を進めてきた。また、現在も行財政改革プランに基づき職員数計画を策定し、着実に定員管理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63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9313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22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5292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762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160655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158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元利償還金の額が減少したことに加え、標準税収入額の増加等の影響から標準財政規模が拡大していること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類似団体内平均値と比べやや高い数値となっているが、今後とも、緊急度・住民ニーズを的確に把握した事業の選択により、起債に大きく頼ることのない財政運営に努める。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573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108373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930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地方債残高や公営企業繰出見込額の減少により、将来負担比率は前年度に引き続き「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」となった。今後も将来世代への負担が増加することのないよう健全な財政運営に努める。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52121</xdr:rowOff>
    </xdr:from>
    <xdr:to>
      <xdr:col>64</xdr:col>
      <xdr:colOff>152400</xdr:colOff>
      <xdr:row>14</xdr:row>
      <xdr:rowOff>153721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163898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定年延長により退職手当が減少しているが、給与改定の影響を受けて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人件費の経常経費充当一般財源が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し、人件費にかかる経常収支比率は前年度より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今後も民間でも実施可能な業務については委託化を進めるなど、一層の行財政改革により、人件費の抑制に努める。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昨年度から変動はなく、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行財政改革プランの着実な実行などにより類似団体内平均値の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今後も更なる事務事業の見直しを行い、経費の削減に取り組んでいく。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年度においては、障害者自立支援給付費やこども医療費の増などによる事業費の増加により、扶助費にかかる経常収支比率は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類似団体内平均値と比較すると依然として比率は高くなっており、本市財政状況の硬直化の大きな要因となっているため、今後もより一層の適正化に努めていく必要がある。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9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59</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6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その他の経常収支比率については、類似団体内平均値を下回り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今後も、これまでに整備した施設等の老朽化に伴い維持補修費の増加が見込まれることもあり、引き続き計画的な保全に努める。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38100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中学校給食費無償化の恒久化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依然として類似団体内平均値との乖離幅が大きいため、今後もより一層の適正化に努めていく必要がある。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％となった。前年度より支出額は減少した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借換債の発行抑制を推し進めてきたことから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、現時点では今後の公債費は減少傾向であるが、今後、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や新斎苑の整備など新たな大規模建設事業が予定されているため、再度公債費負担が増加することも考えられる。後年度世代に過度な負担を強いることのない市債の管理に努めていく必要がある。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17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主な内容としては人件費、扶助費、補助費等の合計で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124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24397</xdr:rowOff>
    </xdr:from>
    <xdr:to>
      <xdr:col>29</xdr:col>
      <xdr:colOff>127000</xdr:colOff>
      <xdr:row>18</xdr:row>
      <xdr:rowOff>105512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122"/>
          <a:ext cx="647700" cy="8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76251</xdr:rowOff>
    </xdr:from>
    <xdr:to>
      <xdr:col>26</xdr:col>
      <xdr:colOff>50800</xdr:colOff>
      <xdr:row>18</xdr:row>
      <xdr:rowOff>105512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9976"/>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76251</xdr:rowOff>
    </xdr:from>
    <xdr:to>
      <xdr:col>22</xdr:col>
      <xdr:colOff>114300</xdr:colOff>
      <xdr:row>18</xdr:row>
      <xdr:rowOff>122504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9976"/>
          <a:ext cx="698500" cy="4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122504</xdr:rowOff>
    </xdr:from>
    <xdr:to>
      <xdr:col>18</xdr:col>
      <xdr:colOff>177800</xdr:colOff>
      <xdr:row>19</xdr:row>
      <xdr:rowOff>11862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6229"/>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145047</xdr:rowOff>
    </xdr:from>
    <xdr:to>
      <xdr:col>29</xdr:col>
      <xdr:colOff>177800</xdr:colOff>
      <xdr:row>18</xdr:row>
      <xdr:rowOff>75197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117124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54712</xdr:rowOff>
    </xdr:from>
    <xdr:to>
      <xdr:col>26</xdr:col>
      <xdr:colOff>101600</xdr:colOff>
      <xdr:row>18</xdr:row>
      <xdr:rowOff>156311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4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25451</xdr:rowOff>
    </xdr:from>
    <xdr:to>
      <xdr:col>22</xdr:col>
      <xdr:colOff>165100</xdr:colOff>
      <xdr:row>18</xdr:row>
      <xdr:rowOff>127051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111828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71704</xdr:rowOff>
    </xdr:from>
    <xdr:to>
      <xdr:col>19</xdr:col>
      <xdr:colOff>38100</xdr:colOff>
      <xdr:row>19</xdr:row>
      <xdr:rowOff>1854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132512</xdr:rowOff>
    </xdr:from>
    <xdr:to>
      <xdr:col>15</xdr:col>
      <xdr:colOff>101600</xdr:colOff>
      <xdr:row>19</xdr:row>
      <xdr:rowOff>62662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80594</xdr:rowOff>
    </xdr:from>
    <xdr:to>
      <xdr:col>29</xdr:col>
      <xdr:colOff>127000</xdr:colOff>
      <xdr:row>35</xdr:row>
      <xdr:rowOff>182283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90944"/>
          <a:ext cx="647700" cy="10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33655</xdr:rowOff>
    </xdr:from>
    <xdr:to>
      <xdr:col>26</xdr:col>
      <xdr:colOff>50800</xdr:colOff>
      <xdr:row>35</xdr:row>
      <xdr:rowOff>80594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44005"/>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309728</xdr:rowOff>
    </xdr:from>
    <xdr:to>
      <xdr:col>22</xdr:col>
      <xdr:colOff>114300</xdr:colOff>
      <xdr:row>35</xdr:row>
      <xdr:rowOff>33655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77178"/>
          <a:ext cx="69850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309728</xdr:rowOff>
    </xdr:from>
    <xdr:to>
      <xdr:col>18</xdr:col>
      <xdr:colOff>177800</xdr:colOff>
      <xdr:row>35</xdr:row>
      <xdr:rowOff>200343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77178"/>
          <a:ext cx="6985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131483</xdr:rowOff>
    </xdr:from>
    <xdr:to>
      <xdr:col>29</xdr:col>
      <xdr:colOff>177800</xdr:colOff>
      <xdr:row>35</xdr:row>
      <xdr:rowOff>233083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103560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xdr:rowOff>
    </xdr:from>
    <xdr:to>
      <xdr:col>26</xdr:col>
      <xdr:colOff>101600</xdr:colOff>
      <xdr:row>35</xdr:row>
      <xdr:rowOff>131394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141571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325755</xdr:rowOff>
    </xdr:from>
    <xdr:to>
      <xdr:col>22</xdr:col>
      <xdr:colOff>165100</xdr:colOff>
      <xdr:row>35</xdr:row>
      <xdr:rowOff>84455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94632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258928</xdr:rowOff>
    </xdr:from>
    <xdr:to>
      <xdr:col>19</xdr:col>
      <xdr:colOff>38100</xdr:colOff>
      <xdr:row>35</xdr:row>
      <xdr:rowOff>17628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149543</xdr:rowOff>
    </xdr:from>
    <xdr:to>
      <xdr:col>15</xdr:col>
      <xdr:colOff>101600</xdr:colOff>
      <xdr:row>35</xdr:row>
      <xdr:rowOff>251143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235920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121031</xdr:rowOff>
    </xdr:from>
    <xdr:to>
      <xdr:col>24</xdr:col>
      <xdr:colOff>63500</xdr:colOff>
      <xdr:row>37</xdr:row>
      <xdr:rowOff>155854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4681"/>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47651</xdr:rowOff>
    </xdr:from>
    <xdr:to>
      <xdr:col>19</xdr:col>
      <xdr:colOff>177800</xdr:colOff>
      <xdr:row>37</xdr:row>
      <xdr:rowOff>155854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1301"/>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47651</xdr:rowOff>
    </xdr:from>
    <xdr:to>
      <xdr:col>15</xdr:col>
      <xdr:colOff>50800</xdr:colOff>
      <xdr:row>37</xdr:row>
      <xdr:rowOff>131204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301"/>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131204</xdr:rowOff>
    </xdr:from>
    <xdr:to>
      <xdr:col>10</xdr:col>
      <xdr:colOff>114300</xdr:colOff>
      <xdr:row>38</xdr:row>
      <xdr:rowOff>44374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854"/>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70231</xdr:rowOff>
    </xdr:from>
    <xdr:to>
      <xdr:col>24</xdr:col>
      <xdr:colOff>114300</xdr:colOff>
      <xdr:row>38</xdr:row>
      <xdr:rowOff>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48658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105054</xdr:rowOff>
    </xdr:from>
    <xdr:to>
      <xdr:col>20</xdr:col>
      <xdr:colOff>38100</xdr:colOff>
      <xdr:row>38</xdr:row>
      <xdr:rowOff>35204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26331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168301</xdr:rowOff>
    </xdr:from>
    <xdr:to>
      <xdr:col>15</xdr:col>
      <xdr:colOff>101600</xdr:colOff>
      <xdr:row>37</xdr:row>
      <xdr:rowOff>98451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80404</xdr:rowOff>
    </xdr:from>
    <xdr:to>
      <xdr:col>10</xdr:col>
      <xdr:colOff>165100</xdr:colOff>
      <xdr:row>38</xdr:row>
      <xdr:rowOff>10554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165024</xdr:rowOff>
    </xdr:from>
    <xdr:to>
      <xdr:col>6</xdr:col>
      <xdr:colOff>38100</xdr:colOff>
      <xdr:row>38</xdr:row>
      <xdr:rowOff>95174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86301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163017</xdr:rowOff>
    </xdr:from>
    <xdr:to>
      <xdr:col>24</xdr:col>
      <xdr:colOff>63500</xdr:colOff>
      <xdr:row>57</xdr:row>
      <xdr:rowOff>79742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92767"/>
          <a:ext cx="8382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163017</xdr:rowOff>
    </xdr:from>
    <xdr:to>
      <xdr:col>19</xdr:col>
      <xdr:colOff>177800</xdr:colOff>
      <xdr:row>56</xdr:row>
      <xdr:rowOff>151359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2767"/>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151359</xdr:rowOff>
    </xdr:from>
    <xdr:to>
      <xdr:col>15</xdr:col>
      <xdr:colOff>50800</xdr:colOff>
      <xdr:row>58</xdr:row>
      <xdr:rowOff>132907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2559"/>
          <a:ext cx="889000" cy="3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132907</xdr:rowOff>
    </xdr:from>
    <xdr:to>
      <xdr:col>10</xdr:col>
      <xdr:colOff>114300</xdr:colOff>
      <xdr:row>60</xdr:row>
      <xdr:rowOff>1234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7007"/>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28942</xdr:rowOff>
    </xdr:from>
    <xdr:to>
      <xdr:col>24</xdr:col>
      <xdr:colOff>114300</xdr:colOff>
      <xdr:row>57</xdr:row>
      <xdr:rowOff>130542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112217</xdr:rowOff>
    </xdr:from>
    <xdr:to>
      <xdr:col>20</xdr:col>
      <xdr:colOff>38100</xdr:colOff>
      <xdr:row>56</xdr:row>
      <xdr:rowOff>42367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33494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100559</xdr:rowOff>
    </xdr:from>
    <xdr:to>
      <xdr:col>15</xdr:col>
      <xdr:colOff>101600</xdr:colOff>
      <xdr:row>57</xdr:row>
      <xdr:rowOff>30709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82107</xdr:rowOff>
    </xdr:from>
    <xdr:to>
      <xdr:col>10</xdr:col>
      <xdr:colOff>165100</xdr:colOff>
      <xdr:row>59</xdr:row>
      <xdr:rowOff>12257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121884</xdr:rowOff>
    </xdr:from>
    <xdr:to>
      <xdr:col>6</xdr:col>
      <xdr:colOff>38100</xdr:colOff>
      <xdr:row>60</xdr:row>
      <xdr:rowOff>52034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43161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7843</xdr:rowOff>
    </xdr:from>
    <xdr:to>
      <xdr:col>24</xdr:col>
      <xdr:colOff>63500</xdr:colOff>
      <xdr:row>77</xdr:row>
      <xdr:rowOff>13970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9493"/>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7843</xdr:rowOff>
    </xdr:from>
    <xdr:to>
      <xdr:col>19</xdr:col>
      <xdr:colOff>177800</xdr:colOff>
      <xdr:row>77</xdr:row>
      <xdr:rowOff>14976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9493"/>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14976</xdr:rowOff>
    </xdr:from>
    <xdr:to>
      <xdr:col>15</xdr:col>
      <xdr:colOff>50800</xdr:colOff>
      <xdr:row>77</xdr:row>
      <xdr:rowOff>20096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662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16988</xdr:rowOff>
    </xdr:from>
    <xdr:to>
      <xdr:col>10</xdr:col>
      <xdr:colOff>114300</xdr:colOff>
      <xdr:row>77</xdr:row>
      <xdr:rowOff>20096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863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134620</xdr:rowOff>
    </xdr:from>
    <xdr:to>
      <xdr:col>24</xdr:col>
      <xdr:colOff>114300</xdr:colOff>
      <xdr:row>77</xdr:row>
      <xdr:rowOff>64770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128493</xdr:rowOff>
    </xdr:from>
    <xdr:to>
      <xdr:col>20</xdr:col>
      <xdr:colOff>38100</xdr:colOff>
      <xdr:row>77</xdr:row>
      <xdr:rowOff>58643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49770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135626</xdr:rowOff>
    </xdr:from>
    <xdr:to>
      <xdr:col>15</xdr:col>
      <xdr:colOff>101600</xdr:colOff>
      <xdr:row>77</xdr:row>
      <xdr:rowOff>65776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140746</xdr:rowOff>
    </xdr:from>
    <xdr:to>
      <xdr:col>10</xdr:col>
      <xdr:colOff>165100</xdr:colOff>
      <xdr:row>77</xdr:row>
      <xdr:rowOff>70896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62023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137638</xdr:rowOff>
    </xdr:from>
    <xdr:to>
      <xdr:col>6</xdr:col>
      <xdr:colOff>38100</xdr:colOff>
      <xdr:row>77</xdr:row>
      <xdr:rowOff>67788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58915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81407</xdr:rowOff>
    </xdr:from>
    <xdr:to>
      <xdr:col>24</xdr:col>
      <xdr:colOff>63500</xdr:colOff>
      <xdr:row>94</xdr:row>
      <xdr:rowOff>3018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6257"/>
          <a:ext cx="838200" cy="9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102220</xdr:rowOff>
    </xdr:from>
    <xdr:to>
      <xdr:col>19</xdr:col>
      <xdr:colOff>177800</xdr:colOff>
      <xdr:row>94</xdr:row>
      <xdr:rowOff>3018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47070"/>
          <a:ext cx="889000" cy="7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102220</xdr:rowOff>
    </xdr:from>
    <xdr:to>
      <xdr:col>15</xdr:col>
      <xdr:colOff>50800</xdr:colOff>
      <xdr:row>95</xdr:row>
      <xdr:rowOff>75180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47070"/>
          <a:ext cx="889000" cy="3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75180</xdr:rowOff>
    </xdr:from>
    <xdr:to>
      <xdr:col>10</xdr:col>
      <xdr:colOff>114300</xdr:colOff>
      <xdr:row>95</xdr:row>
      <xdr:rowOff>92010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2930"/>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30607</xdr:rowOff>
    </xdr:from>
    <xdr:to>
      <xdr:col>24</xdr:col>
      <xdr:colOff>114300</xdr:colOff>
      <xdr:row>93</xdr:row>
      <xdr:rowOff>132207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53484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123668</xdr:rowOff>
    </xdr:from>
    <xdr:to>
      <xdr:col>20</xdr:col>
      <xdr:colOff>38100</xdr:colOff>
      <xdr:row>94</xdr:row>
      <xdr:rowOff>53818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70345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51420</xdr:rowOff>
    </xdr:from>
    <xdr:to>
      <xdr:col>15</xdr:col>
      <xdr:colOff>101600</xdr:colOff>
      <xdr:row>93</xdr:row>
      <xdr:rowOff>153020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169547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7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24380</xdr:rowOff>
    </xdr:from>
    <xdr:to>
      <xdr:col>10</xdr:col>
      <xdr:colOff>165100</xdr:colOff>
      <xdr:row>95</xdr:row>
      <xdr:rowOff>125980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142507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8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41210</xdr:rowOff>
    </xdr:from>
    <xdr:to>
      <xdr:col>6</xdr:col>
      <xdr:colOff>38100</xdr:colOff>
      <xdr:row>95</xdr:row>
      <xdr:rowOff>142810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159337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0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134856</xdr:rowOff>
    </xdr:from>
    <xdr:to>
      <xdr:col>55</xdr:col>
      <xdr:colOff>0</xdr:colOff>
      <xdr:row>36</xdr:row>
      <xdr:rowOff>141703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07056"/>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101818</xdr:rowOff>
    </xdr:from>
    <xdr:to>
      <xdr:col>50</xdr:col>
      <xdr:colOff>114300</xdr:colOff>
      <xdr:row>36</xdr:row>
      <xdr:rowOff>134856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7401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54497</xdr:rowOff>
    </xdr:from>
    <xdr:to>
      <xdr:col>45</xdr:col>
      <xdr:colOff>177800</xdr:colOff>
      <xdr:row>36</xdr:row>
      <xdr:rowOff>101818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97997"/>
          <a:ext cx="889000" cy="10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54497</xdr:rowOff>
    </xdr:from>
    <xdr:to>
      <xdr:col>41</xdr:col>
      <xdr:colOff>50800</xdr:colOff>
      <xdr:row>37</xdr:row>
      <xdr:rowOff>29874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97997"/>
          <a:ext cx="889000" cy="1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90903</xdr:rowOff>
    </xdr:from>
    <xdr:to>
      <xdr:col>55</xdr:col>
      <xdr:colOff>50800</xdr:colOff>
      <xdr:row>37</xdr:row>
      <xdr:rowOff>21053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113780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84056</xdr:rowOff>
    </xdr:from>
    <xdr:to>
      <xdr:col>50</xdr:col>
      <xdr:colOff>165100</xdr:colOff>
      <xdr:row>37</xdr:row>
      <xdr:rowOff>14206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30733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51018</xdr:rowOff>
    </xdr:from>
    <xdr:to>
      <xdr:col>46</xdr:col>
      <xdr:colOff>38100</xdr:colOff>
      <xdr:row>36</xdr:row>
      <xdr:rowOff>152618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3697</xdr:rowOff>
    </xdr:from>
    <xdr:to>
      <xdr:col>41</xdr:col>
      <xdr:colOff>101600</xdr:colOff>
      <xdr:row>30</xdr:row>
      <xdr:rowOff>105297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121824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150524</xdr:rowOff>
    </xdr:from>
    <xdr:to>
      <xdr:col>36</xdr:col>
      <xdr:colOff>165100</xdr:colOff>
      <xdr:row>37</xdr:row>
      <xdr:rowOff>80674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97201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151702</xdr:rowOff>
    </xdr:from>
    <xdr:to>
      <xdr:col>55</xdr:col>
      <xdr:colOff>0</xdr:colOff>
      <xdr:row>59</xdr:row>
      <xdr:rowOff>14672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95802"/>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151702</xdr:rowOff>
    </xdr:from>
    <xdr:to>
      <xdr:col>50</xdr:col>
      <xdr:colOff>114300</xdr:colOff>
      <xdr:row>59</xdr:row>
      <xdr:rowOff>69912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95802"/>
          <a:ext cx="889000" cy="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66908</xdr:rowOff>
    </xdr:from>
    <xdr:to>
      <xdr:col>45</xdr:col>
      <xdr:colOff>177800</xdr:colOff>
      <xdr:row>59</xdr:row>
      <xdr:rowOff>69912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182458"/>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23718</xdr:rowOff>
    </xdr:from>
    <xdr:to>
      <xdr:col>41</xdr:col>
      <xdr:colOff>50800</xdr:colOff>
      <xdr:row>59</xdr:row>
      <xdr:rowOff>66908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67818"/>
          <a:ext cx="889000" cy="2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135322</xdr:rowOff>
    </xdr:from>
    <xdr:to>
      <xdr:col>55</xdr:col>
      <xdr:colOff>50800</xdr:colOff>
      <xdr:row>59</xdr:row>
      <xdr:rowOff>65472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50249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100902</xdr:rowOff>
    </xdr:from>
    <xdr:to>
      <xdr:col>50</xdr:col>
      <xdr:colOff>165100</xdr:colOff>
      <xdr:row>59</xdr:row>
      <xdr:rowOff>31052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22179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19112</xdr:rowOff>
    </xdr:from>
    <xdr:to>
      <xdr:col>46</xdr:col>
      <xdr:colOff>38100</xdr:colOff>
      <xdr:row>59</xdr:row>
      <xdr:rowOff>120712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1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2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16108</xdr:rowOff>
    </xdr:from>
    <xdr:to>
      <xdr:col>41</xdr:col>
      <xdr:colOff>101600</xdr:colOff>
      <xdr:row>59</xdr:row>
      <xdr:rowOff>117708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108835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144368</xdr:rowOff>
    </xdr:from>
    <xdr:to>
      <xdr:col>36</xdr:col>
      <xdr:colOff>165100</xdr:colOff>
      <xdr:row>58</xdr:row>
      <xdr:rowOff>74518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65645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122098</xdr:rowOff>
    </xdr:from>
    <xdr:to>
      <xdr:col>55</xdr:col>
      <xdr:colOff>0</xdr:colOff>
      <xdr:row>78</xdr:row>
      <xdr:rowOff>135060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95198"/>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122098</xdr:rowOff>
    </xdr:from>
    <xdr:to>
      <xdr:col>50</xdr:col>
      <xdr:colOff>114300</xdr:colOff>
      <xdr:row>78</xdr:row>
      <xdr:rowOff>135243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9519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124521</xdr:rowOff>
    </xdr:from>
    <xdr:to>
      <xdr:col>45</xdr:col>
      <xdr:colOff>177800</xdr:colOff>
      <xdr:row>78</xdr:row>
      <xdr:rowOff>135243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97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124521</xdr:rowOff>
    </xdr:from>
    <xdr:to>
      <xdr:col>41</xdr:col>
      <xdr:colOff>50800</xdr:colOff>
      <xdr:row>78</xdr:row>
      <xdr:rowOff>138192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97621"/>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84260</xdr:rowOff>
    </xdr:from>
    <xdr:to>
      <xdr:col>55</xdr:col>
      <xdr:colOff>50800</xdr:colOff>
      <xdr:row>79</xdr:row>
      <xdr:rowOff>14410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170637</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71298</xdr:rowOff>
    </xdr:from>
    <xdr:to>
      <xdr:col>50</xdr:col>
      <xdr:colOff>165100</xdr:colOff>
      <xdr:row>79</xdr:row>
      <xdr:rowOff>1448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164025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84443</xdr:rowOff>
    </xdr:from>
    <xdr:to>
      <xdr:col>46</xdr:col>
      <xdr:colOff>38100</xdr:colOff>
      <xdr:row>79</xdr:row>
      <xdr:rowOff>14593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5720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55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73721</xdr:rowOff>
    </xdr:from>
    <xdr:to>
      <xdr:col>41</xdr:col>
      <xdr:colOff>101600</xdr:colOff>
      <xdr:row>79</xdr:row>
      <xdr:rowOff>3871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166448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53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87392</xdr:rowOff>
    </xdr:from>
    <xdr:to>
      <xdr:col>36</xdr:col>
      <xdr:colOff>165100</xdr:colOff>
      <xdr:row>79</xdr:row>
      <xdr:rowOff>17542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8669</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815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146710</xdr:rowOff>
    </xdr:from>
    <xdr:to>
      <xdr:col>55</xdr:col>
      <xdr:colOff>0</xdr:colOff>
      <xdr:row>97</xdr:row>
      <xdr:rowOff>44907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05910"/>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44907</xdr:rowOff>
    </xdr:from>
    <xdr:to>
      <xdr:col>50</xdr:col>
      <xdr:colOff>114300</xdr:colOff>
      <xdr:row>97</xdr:row>
      <xdr:rowOff>112516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75557"/>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49803</xdr:rowOff>
    </xdr:from>
    <xdr:to>
      <xdr:col>45</xdr:col>
      <xdr:colOff>177800</xdr:colOff>
      <xdr:row>97</xdr:row>
      <xdr:rowOff>112516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80453"/>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13246</xdr:rowOff>
    </xdr:from>
    <xdr:to>
      <xdr:col>41</xdr:col>
      <xdr:colOff>50800</xdr:colOff>
      <xdr:row>97</xdr:row>
      <xdr:rowOff>49803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72446"/>
          <a:ext cx="8890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95910</xdr:rowOff>
    </xdr:from>
    <xdr:to>
      <xdr:col>55</xdr:col>
      <xdr:colOff>50800</xdr:colOff>
      <xdr:row>97</xdr:row>
      <xdr:rowOff>26060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74337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165557</xdr:rowOff>
    </xdr:from>
    <xdr:to>
      <xdr:col>50</xdr:col>
      <xdr:colOff>165100</xdr:colOff>
      <xdr:row>97</xdr:row>
      <xdr:rowOff>95707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61716</xdr:rowOff>
    </xdr:from>
    <xdr:to>
      <xdr:col>46</xdr:col>
      <xdr:colOff>38100</xdr:colOff>
      <xdr:row>97</xdr:row>
      <xdr:rowOff>163316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170453</xdr:rowOff>
    </xdr:from>
    <xdr:to>
      <xdr:col>41</xdr:col>
      <xdr:colOff>101600</xdr:colOff>
      <xdr:row>97</xdr:row>
      <xdr:rowOff>100603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91730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133896</xdr:rowOff>
    </xdr:from>
    <xdr:to>
      <xdr:col>36</xdr:col>
      <xdr:colOff>165100</xdr:colOff>
      <xdr:row>96</xdr:row>
      <xdr:rowOff>64046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43079</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33934</xdr:rowOff>
    </xdr:from>
    <xdr:to>
      <xdr:col>76</xdr:col>
      <xdr:colOff>114300</xdr:colOff>
      <xdr:row>39</xdr:row>
      <xdr:rowOff>43079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048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33934</xdr:rowOff>
    </xdr:from>
    <xdr:to>
      <xdr:col>71</xdr:col>
      <xdr:colOff>177800</xdr:colOff>
      <xdr:row>39</xdr:row>
      <xdr:rowOff>40716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048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164109</xdr:rowOff>
    </xdr:from>
    <xdr:to>
      <xdr:col>85</xdr:col>
      <xdr:colOff>177800</xdr:colOff>
      <xdr:row>39</xdr:row>
      <xdr:rowOff>94259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79036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85006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154584</xdr:rowOff>
    </xdr:from>
    <xdr:to>
      <xdr:col>72</xdr:col>
      <xdr:colOff>38100</xdr:colOff>
      <xdr:row>39</xdr:row>
      <xdr:rowOff>84734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75861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161366</xdr:rowOff>
    </xdr:from>
    <xdr:to>
      <xdr:col>67</xdr:col>
      <xdr:colOff>101600</xdr:colOff>
      <xdr:row>39</xdr:row>
      <xdr:rowOff>91516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82643</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116497</xdr:rowOff>
    </xdr:from>
    <xdr:to>
      <xdr:col>85</xdr:col>
      <xdr:colOff>127000</xdr:colOff>
      <xdr:row>75</xdr:row>
      <xdr:rowOff>8627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03797"/>
          <a:ext cx="838200" cy="6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104925</xdr:rowOff>
    </xdr:from>
    <xdr:to>
      <xdr:col>81</xdr:col>
      <xdr:colOff>50800</xdr:colOff>
      <xdr:row>74</xdr:row>
      <xdr:rowOff>116497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92225"/>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84779</xdr:rowOff>
    </xdr:from>
    <xdr:to>
      <xdr:col>76</xdr:col>
      <xdr:colOff>114300</xdr:colOff>
      <xdr:row>74</xdr:row>
      <xdr:rowOff>104925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72079"/>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84779</xdr:rowOff>
    </xdr:from>
    <xdr:to>
      <xdr:col>71</xdr:col>
      <xdr:colOff>177800</xdr:colOff>
      <xdr:row>75</xdr:row>
      <xdr:rowOff>91094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2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129277</xdr:rowOff>
    </xdr:from>
    <xdr:to>
      <xdr:col>85</xdr:col>
      <xdr:colOff>177800</xdr:colOff>
      <xdr:row>75</xdr:row>
      <xdr:rowOff>59427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65697</xdr:rowOff>
    </xdr:from>
    <xdr:to>
      <xdr:col>81</xdr:col>
      <xdr:colOff>101600</xdr:colOff>
      <xdr:row>74</xdr:row>
      <xdr:rowOff>167297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54125</xdr:rowOff>
    </xdr:from>
    <xdr:to>
      <xdr:col>76</xdr:col>
      <xdr:colOff>165100</xdr:colOff>
      <xdr:row>74</xdr:row>
      <xdr:rowOff>155725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33979</xdr:rowOff>
    </xdr:from>
    <xdr:to>
      <xdr:col>72</xdr:col>
      <xdr:colOff>38100</xdr:colOff>
      <xdr:row>74</xdr:row>
      <xdr:rowOff>135579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152106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40294</xdr:rowOff>
    </xdr:from>
    <xdr:to>
      <xdr:col>67</xdr:col>
      <xdr:colOff>101600</xdr:colOff>
      <xdr:row>75</xdr:row>
      <xdr:rowOff>141894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133021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65241</xdr:rowOff>
    </xdr:from>
    <xdr:to>
      <xdr:col>85</xdr:col>
      <xdr:colOff>127000</xdr:colOff>
      <xdr:row>96</xdr:row>
      <xdr:rowOff>94633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244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62271</xdr:rowOff>
    </xdr:from>
    <xdr:to>
      <xdr:col>81</xdr:col>
      <xdr:colOff>50800</xdr:colOff>
      <xdr:row>96</xdr:row>
      <xdr:rowOff>94633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521471"/>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62271</xdr:rowOff>
    </xdr:from>
    <xdr:to>
      <xdr:col>76</xdr:col>
      <xdr:colOff>114300</xdr:colOff>
      <xdr:row>97</xdr:row>
      <xdr:rowOff>164813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521471"/>
          <a:ext cx="889000" cy="2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16059</xdr:rowOff>
    </xdr:from>
    <xdr:to>
      <xdr:col>71</xdr:col>
      <xdr:colOff>177800</xdr:colOff>
      <xdr:row>97</xdr:row>
      <xdr:rowOff>164813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646709"/>
          <a:ext cx="889000" cy="1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14441</xdr:rowOff>
    </xdr:from>
    <xdr:to>
      <xdr:col>85</xdr:col>
      <xdr:colOff>177800</xdr:colOff>
      <xdr:row>96</xdr:row>
      <xdr:rowOff>116041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4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37318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43833</xdr:rowOff>
    </xdr:from>
    <xdr:to>
      <xdr:col>81</xdr:col>
      <xdr:colOff>101600</xdr:colOff>
      <xdr:row>96</xdr:row>
      <xdr:rowOff>145433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161960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11471</xdr:rowOff>
    </xdr:from>
    <xdr:to>
      <xdr:col>76</xdr:col>
      <xdr:colOff>165100</xdr:colOff>
      <xdr:row>96</xdr:row>
      <xdr:rowOff>113071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129598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114013</xdr:rowOff>
    </xdr:from>
    <xdr:to>
      <xdr:col>72</xdr:col>
      <xdr:colOff>38100</xdr:colOff>
      <xdr:row>98</xdr:row>
      <xdr:rowOff>44163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60690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51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136709</xdr:rowOff>
    </xdr:from>
    <xdr:to>
      <xdr:col>67</xdr:col>
      <xdr:colOff>101600</xdr:colOff>
      <xdr:row>97</xdr:row>
      <xdr:rowOff>66859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5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83386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3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169799</xdr:rowOff>
    </xdr:from>
    <xdr:to>
      <xdr:col>116</xdr:col>
      <xdr:colOff>63500</xdr:colOff>
      <xdr:row>36</xdr:row>
      <xdr:rowOff>18733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17054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163132</xdr:rowOff>
    </xdr:from>
    <xdr:to>
      <xdr:col>111</xdr:col>
      <xdr:colOff>177800</xdr:colOff>
      <xdr:row>35</xdr:row>
      <xdr:rowOff>169799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16388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155321</xdr:rowOff>
    </xdr:from>
    <xdr:to>
      <xdr:col>107</xdr:col>
      <xdr:colOff>50800</xdr:colOff>
      <xdr:row>35</xdr:row>
      <xdr:rowOff>163132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15607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138366</xdr:rowOff>
    </xdr:from>
    <xdr:to>
      <xdr:col>102</xdr:col>
      <xdr:colOff>114300</xdr:colOff>
      <xdr:row>35</xdr:row>
      <xdr:rowOff>155321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3911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139383</xdr:rowOff>
    </xdr:from>
    <xdr:to>
      <xdr:col>116</xdr:col>
      <xdr:colOff>114300</xdr:colOff>
      <xdr:row>36</xdr:row>
      <xdr:rowOff>69533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162260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9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118999</xdr:rowOff>
    </xdr:from>
    <xdr:to>
      <xdr:col>112</xdr:col>
      <xdr:colOff>38100</xdr:colOff>
      <xdr:row>36</xdr:row>
      <xdr:rowOff>49149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65676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112332</xdr:rowOff>
    </xdr:from>
    <xdr:to>
      <xdr:col>107</xdr:col>
      <xdr:colOff>101600</xdr:colOff>
      <xdr:row>36</xdr:row>
      <xdr:rowOff>42482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59009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104521</xdr:rowOff>
    </xdr:from>
    <xdr:to>
      <xdr:col>102</xdr:col>
      <xdr:colOff>165100</xdr:colOff>
      <xdr:row>36</xdr:row>
      <xdr:rowOff>34671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51198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87566</xdr:rowOff>
    </xdr:from>
    <xdr:to>
      <xdr:col>98</xdr:col>
      <xdr:colOff>38100</xdr:colOff>
      <xdr:row>36</xdr:row>
      <xdr:rowOff>17716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34243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15475</xdr:rowOff>
    </xdr:from>
    <xdr:to>
      <xdr:col>116</xdr:col>
      <xdr:colOff>63500</xdr:colOff>
      <xdr:row>59</xdr:row>
      <xdr:rowOff>18047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3102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12618</xdr:rowOff>
    </xdr:from>
    <xdr:to>
      <xdr:col>111</xdr:col>
      <xdr:colOff>177800</xdr:colOff>
      <xdr:row>59</xdr:row>
      <xdr:rowOff>15475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281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151740</xdr:rowOff>
    </xdr:from>
    <xdr:to>
      <xdr:col>107</xdr:col>
      <xdr:colOff>50800</xdr:colOff>
      <xdr:row>59</xdr:row>
      <xdr:rowOff>12618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5840"/>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148730</xdr:rowOff>
    </xdr:from>
    <xdr:to>
      <xdr:col>102</xdr:col>
      <xdr:colOff>114300</xdr:colOff>
      <xdr:row>58</xdr:row>
      <xdr:rowOff>151740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283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138697</xdr:rowOff>
    </xdr:from>
    <xdr:to>
      <xdr:col>116</xdr:col>
      <xdr:colOff>114300</xdr:colOff>
      <xdr:row>59</xdr:row>
      <xdr:rowOff>68847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53624</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136125</xdr:rowOff>
    </xdr:from>
    <xdr:to>
      <xdr:col>112</xdr:col>
      <xdr:colOff>38100</xdr:colOff>
      <xdr:row>59</xdr:row>
      <xdr:rowOff>66275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57402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133268</xdr:rowOff>
    </xdr:from>
    <xdr:to>
      <xdr:col>107</xdr:col>
      <xdr:colOff>101600</xdr:colOff>
      <xdr:row>59</xdr:row>
      <xdr:rowOff>63418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54545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100940</xdr:rowOff>
    </xdr:from>
    <xdr:to>
      <xdr:col>102</xdr:col>
      <xdr:colOff>165100</xdr:colOff>
      <xdr:row>59</xdr:row>
      <xdr:rowOff>31090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22217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97930</xdr:rowOff>
    </xdr:from>
    <xdr:to>
      <xdr:col>98</xdr:col>
      <xdr:colOff>38100</xdr:colOff>
      <xdr:row>59</xdr:row>
      <xdr:rowOff>28080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19207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100305</xdr:rowOff>
    </xdr:from>
    <xdr:to>
      <xdr:col>116</xdr:col>
      <xdr:colOff>63500</xdr:colOff>
      <xdr:row>73</xdr:row>
      <xdr:rowOff>106325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616155"/>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106325</xdr:rowOff>
    </xdr:from>
    <xdr:to>
      <xdr:col>111</xdr:col>
      <xdr:colOff>177800</xdr:colOff>
      <xdr:row>73</xdr:row>
      <xdr:rowOff>147663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62217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147663</xdr:rowOff>
    </xdr:from>
    <xdr:to>
      <xdr:col>107</xdr:col>
      <xdr:colOff>50800</xdr:colOff>
      <xdr:row>74</xdr:row>
      <xdr:rowOff>26276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66351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26276</xdr:rowOff>
    </xdr:from>
    <xdr:to>
      <xdr:col>102</xdr:col>
      <xdr:colOff>114300</xdr:colOff>
      <xdr:row>74</xdr:row>
      <xdr:rowOff>121945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13576"/>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49505</xdr:rowOff>
    </xdr:from>
    <xdr:to>
      <xdr:col>116</xdr:col>
      <xdr:colOff>114300</xdr:colOff>
      <xdr:row>73</xdr:row>
      <xdr:rowOff>151105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5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72382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55525</xdr:rowOff>
    </xdr:from>
    <xdr:to>
      <xdr:col>112</xdr:col>
      <xdr:colOff>38100</xdr:colOff>
      <xdr:row>73</xdr:row>
      <xdr:rowOff>157125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5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3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96863</xdr:rowOff>
    </xdr:from>
    <xdr:to>
      <xdr:col>107</xdr:col>
      <xdr:colOff>101600</xdr:colOff>
      <xdr:row>74</xdr:row>
      <xdr:rowOff>27013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6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43540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3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146926</xdr:rowOff>
    </xdr:from>
    <xdr:to>
      <xdr:col>102</xdr:col>
      <xdr:colOff>165100</xdr:colOff>
      <xdr:row>74</xdr:row>
      <xdr:rowOff>77076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93603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71145</xdr:rowOff>
    </xdr:from>
    <xdr:to>
      <xdr:col>98</xdr:col>
      <xdr:colOff>38100</xdr:colOff>
      <xdr:row>75</xdr:row>
      <xdr:rowOff>1295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17822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人件費については、主に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給与改定の影響により増加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しており、今後も行財政改革による総コストの縮減を図っていく方針である。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44,928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186,105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の運営にかかる経費や障害者福祉施策に係る経費が増大している事が扶助費を押し上げている原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普通建設事業においては、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以降大型建設事業が完了したため減少しており、類似団体内平均値を下回った。今後は公共施設の長寿命化などの更新整備や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児童相談所や新斎苑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の大型施設整備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が見込まれることから、事業の取捨選択を徹底していく必要がある。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補助費等においては、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に実施した国の事業復活支援金の市独自追加給付である事業継続応援金の終了などにより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減少している。類似団体内平均値と比較しても依然として高い数値であることから、市独自の補助金や上乗せ補助金などの見直しを検討し、経費の削減に努める必要がある。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歳計剰余金の都市経営基盤整備基金への積立てや、公共用地先行取得事業特別会計から一般会計への再取得費用などの減債基金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への積立てをおこなった結果、類似団体内平均値より高い値となっている。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478,539
457,925
61.78
229,888,528
225,410,604
3,797,448
115,136,485
156,447,297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127508</xdr:rowOff>
    </xdr:from>
    <xdr:to>
      <xdr:col>24</xdr:col>
      <xdr:colOff>63500</xdr:colOff>
      <xdr:row>37</xdr:row>
      <xdr:rowOff>11684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9708"/>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127508</xdr:rowOff>
    </xdr:from>
    <xdr:to>
      <xdr:col>19</xdr:col>
      <xdr:colOff>177800</xdr:colOff>
      <xdr:row>36</xdr:row>
      <xdr:rowOff>153416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97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153416</xdr:rowOff>
    </xdr:from>
    <xdr:to>
      <xdr:col>15</xdr:col>
      <xdr:colOff>50800</xdr:colOff>
      <xdr:row>36</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56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129032</xdr:rowOff>
    </xdr:from>
    <xdr:to>
      <xdr:col>10</xdr:col>
      <xdr:colOff>114300</xdr:colOff>
      <xdr:row>36</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1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132334</xdr:rowOff>
    </xdr:from>
    <xdr:to>
      <xdr:col>24</xdr:col>
      <xdr:colOff>114300</xdr:colOff>
      <xdr:row>37</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76708</xdr:rowOff>
    </xdr:from>
    <xdr:to>
      <xdr:col>20</xdr:col>
      <xdr:colOff>38100</xdr:colOff>
      <xdr:row>37</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103378</xdr:rowOff>
    </xdr:from>
    <xdr:to>
      <xdr:col>10</xdr:col>
      <xdr:colOff>165100</xdr:colOff>
      <xdr:row>37</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78232</xdr:rowOff>
    </xdr:from>
    <xdr:to>
      <xdr:col>6</xdr:col>
      <xdr:colOff>38100</xdr:colOff>
      <xdr:row>37</xdr:row>
      <xdr:rowOff>8382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170959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91415</xdr:rowOff>
    </xdr:from>
    <xdr:to>
      <xdr:col>24</xdr:col>
      <xdr:colOff>63500</xdr:colOff>
      <xdr:row>58</xdr:row>
      <xdr:rowOff>130696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5515"/>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79108</xdr:rowOff>
    </xdr:from>
    <xdr:to>
      <xdr:col>19</xdr:col>
      <xdr:colOff>177800</xdr:colOff>
      <xdr:row>58</xdr:row>
      <xdr:rowOff>130696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3208"/>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100584</xdr:rowOff>
    </xdr:from>
    <xdr:to>
      <xdr:col>15</xdr:col>
      <xdr:colOff>50800</xdr:colOff>
      <xdr:row>58</xdr:row>
      <xdr:rowOff>79108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44534"/>
          <a:ext cx="889000" cy="11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100584</xdr:rowOff>
    </xdr:from>
    <xdr:to>
      <xdr:col>10</xdr:col>
      <xdr:colOff>114300</xdr:colOff>
      <xdr:row>58</xdr:row>
      <xdr:rowOff>56858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44534"/>
          <a:ext cx="889000" cy="115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40615</xdr:rowOff>
    </xdr:from>
    <xdr:to>
      <xdr:col>24</xdr:col>
      <xdr:colOff>114300</xdr:colOff>
      <xdr:row>58</xdr:row>
      <xdr:rowOff>142215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19042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79896</xdr:rowOff>
    </xdr:from>
    <xdr:to>
      <xdr:col>20</xdr:col>
      <xdr:colOff>38100</xdr:colOff>
      <xdr:row>59</xdr:row>
      <xdr:rowOff>10046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28308</xdr:rowOff>
    </xdr:from>
    <xdr:to>
      <xdr:col>15</xdr:col>
      <xdr:colOff>101600</xdr:colOff>
      <xdr:row>58</xdr:row>
      <xdr:rowOff>129908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49784</xdr:rowOff>
    </xdr:from>
    <xdr:to>
      <xdr:col>10</xdr:col>
      <xdr:colOff>165100</xdr:colOff>
      <xdr:row>51</xdr:row>
      <xdr:rowOff>151384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142511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6058</xdr:rowOff>
    </xdr:from>
    <xdr:to>
      <xdr:col>6</xdr:col>
      <xdr:colOff>38100</xdr:colOff>
      <xdr:row>58</xdr:row>
      <xdr:rowOff>107658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124185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29514</xdr:rowOff>
    </xdr:from>
    <xdr:to>
      <xdr:col>24</xdr:col>
      <xdr:colOff>63500</xdr:colOff>
      <xdr:row>73</xdr:row>
      <xdr:rowOff>106845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45364"/>
          <a:ext cx="838200" cy="7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35321</xdr:rowOff>
    </xdr:from>
    <xdr:to>
      <xdr:col>19</xdr:col>
      <xdr:colOff>177800</xdr:colOff>
      <xdr:row>73</xdr:row>
      <xdr:rowOff>106845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551171"/>
          <a:ext cx="889000" cy="7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35321</xdr:rowOff>
    </xdr:from>
    <xdr:to>
      <xdr:col>15</xdr:col>
      <xdr:colOff>50800</xdr:colOff>
      <xdr:row>75</xdr:row>
      <xdr:rowOff>38741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51171"/>
          <a:ext cx="889000" cy="3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38741</xdr:rowOff>
    </xdr:from>
    <xdr:to>
      <xdr:col>10</xdr:col>
      <xdr:colOff>114300</xdr:colOff>
      <xdr:row>75</xdr:row>
      <xdr:rowOff>59571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97491"/>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150164</xdr:rowOff>
    </xdr:from>
    <xdr:to>
      <xdr:col>24</xdr:col>
      <xdr:colOff>114300</xdr:colOff>
      <xdr:row>73</xdr:row>
      <xdr:rowOff>80314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56045</xdr:rowOff>
    </xdr:from>
    <xdr:to>
      <xdr:col>20</xdr:col>
      <xdr:colOff>38100</xdr:colOff>
      <xdr:row>73</xdr:row>
      <xdr:rowOff>157645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2722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155971</xdr:rowOff>
    </xdr:from>
    <xdr:to>
      <xdr:col>15</xdr:col>
      <xdr:colOff>101600</xdr:colOff>
      <xdr:row>73</xdr:row>
      <xdr:rowOff>86121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102648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159391</xdr:rowOff>
    </xdr:from>
    <xdr:to>
      <xdr:col>10</xdr:col>
      <xdr:colOff>165100</xdr:colOff>
      <xdr:row>75</xdr:row>
      <xdr:rowOff>89541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106068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2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8771</xdr:rowOff>
    </xdr:from>
    <xdr:to>
      <xdr:col>6</xdr:col>
      <xdr:colOff>38100</xdr:colOff>
      <xdr:row>75</xdr:row>
      <xdr:rowOff>110371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126898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108268</xdr:rowOff>
    </xdr:from>
    <xdr:to>
      <xdr:col>24</xdr:col>
      <xdr:colOff>63500</xdr:colOff>
      <xdr:row>97</xdr:row>
      <xdr:rowOff>119754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67468"/>
          <a:ext cx="838200" cy="1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108268</xdr:rowOff>
    </xdr:from>
    <xdr:to>
      <xdr:col>19</xdr:col>
      <xdr:colOff>177800</xdr:colOff>
      <xdr:row>96</xdr:row>
      <xdr:rowOff>108744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746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108744</xdr:rowOff>
    </xdr:from>
    <xdr:to>
      <xdr:col>15</xdr:col>
      <xdr:colOff>50800</xdr:colOff>
      <xdr:row>98</xdr:row>
      <xdr:rowOff>29077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7944"/>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29077</xdr:rowOff>
    </xdr:from>
    <xdr:to>
      <xdr:col>10</xdr:col>
      <xdr:colOff>114300</xdr:colOff>
      <xdr:row>98</xdr:row>
      <xdr:rowOff>71177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1177"/>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68954</xdr:rowOff>
    </xdr:from>
    <xdr:to>
      <xdr:col>24</xdr:col>
      <xdr:colOff>114300</xdr:colOff>
      <xdr:row>97</xdr:row>
      <xdr:rowOff>170554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155331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57468</xdr:rowOff>
    </xdr:from>
    <xdr:to>
      <xdr:col>20</xdr:col>
      <xdr:colOff>38100</xdr:colOff>
      <xdr:row>96</xdr:row>
      <xdr:rowOff>159068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150195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57944</xdr:rowOff>
    </xdr:from>
    <xdr:to>
      <xdr:col>15</xdr:col>
      <xdr:colOff>101600</xdr:colOff>
      <xdr:row>96</xdr:row>
      <xdr:rowOff>159544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149727</xdr:rowOff>
    </xdr:from>
    <xdr:to>
      <xdr:col>10</xdr:col>
      <xdr:colOff>165100</xdr:colOff>
      <xdr:row>98</xdr:row>
      <xdr:rowOff>79877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20377</xdr:rowOff>
    </xdr:from>
    <xdr:to>
      <xdr:col>6</xdr:col>
      <xdr:colOff>38100</xdr:colOff>
      <xdr:row>98</xdr:row>
      <xdr:rowOff>121977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113104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128651</xdr:rowOff>
    </xdr:from>
    <xdr:to>
      <xdr:col>55</xdr:col>
      <xdr:colOff>0</xdr:colOff>
      <xdr:row>38</xdr:row>
      <xdr:rowOff>52832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72301"/>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128651</xdr:rowOff>
    </xdr:from>
    <xdr:to>
      <xdr:col>50</xdr:col>
      <xdr:colOff>114300</xdr:colOff>
      <xdr:row>38</xdr:row>
      <xdr:rowOff>56261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72301"/>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56261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088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145415</xdr:rowOff>
    </xdr:from>
    <xdr:to>
      <xdr:col>41</xdr:col>
      <xdr:colOff>50800</xdr:colOff>
      <xdr:row>38</xdr:row>
      <xdr:rowOff>25781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906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77851</xdr:rowOff>
    </xdr:from>
    <xdr:to>
      <xdr:col>50</xdr:col>
      <xdr:colOff>165100</xdr:colOff>
      <xdr:row>38</xdr:row>
      <xdr:rowOff>8001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170578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xdr:rowOff>
    </xdr:from>
    <xdr:to>
      <xdr:col>46</xdr:col>
      <xdr:colOff>38100</xdr:colOff>
      <xdr:row>38</xdr:row>
      <xdr:rowOff>107061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98188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146431</xdr:rowOff>
    </xdr:from>
    <xdr:to>
      <xdr:col>41</xdr:col>
      <xdr:colOff>101600</xdr:colOff>
      <xdr:row>38</xdr:row>
      <xdr:rowOff>76581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135737</xdr:rowOff>
    </xdr:from>
    <xdr:to>
      <xdr:col>55</xdr:col>
      <xdr:colOff>0</xdr:colOff>
      <xdr:row>59</xdr:row>
      <xdr:rowOff>22276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9837"/>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4293</xdr:rowOff>
    </xdr:from>
    <xdr:to>
      <xdr:col>50</xdr:col>
      <xdr:colOff>114300</xdr:colOff>
      <xdr:row>59</xdr:row>
      <xdr:rowOff>22276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98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4293</xdr:rowOff>
    </xdr:from>
    <xdr:to>
      <xdr:col>45</xdr:col>
      <xdr:colOff>177800</xdr:colOff>
      <xdr:row>59</xdr:row>
      <xdr:rowOff>22276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98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16256</xdr:rowOff>
    </xdr:from>
    <xdr:to>
      <xdr:col>41</xdr:col>
      <xdr:colOff>50800</xdr:colOff>
      <xdr:row>59</xdr:row>
      <xdr:rowOff>22276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31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84937</xdr:rowOff>
    </xdr:from>
    <xdr:to>
      <xdr:col>55</xdr:col>
      <xdr:colOff>50800</xdr:colOff>
      <xdr:row>59</xdr:row>
      <xdr:rowOff>15087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171314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142926</xdr:rowOff>
    </xdr:from>
    <xdr:to>
      <xdr:col>50</xdr:col>
      <xdr:colOff>165100</xdr:colOff>
      <xdr:row>59</xdr:row>
      <xdr:rowOff>73076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64203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7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124943</xdr:rowOff>
    </xdr:from>
    <xdr:to>
      <xdr:col>46</xdr:col>
      <xdr:colOff>38100</xdr:colOff>
      <xdr:row>59</xdr:row>
      <xdr:rowOff>55093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46220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6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142926</xdr:rowOff>
    </xdr:from>
    <xdr:to>
      <xdr:col>41</xdr:col>
      <xdr:colOff>101600</xdr:colOff>
      <xdr:row>59</xdr:row>
      <xdr:rowOff>73076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64203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7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136906</xdr:rowOff>
    </xdr:from>
    <xdr:to>
      <xdr:col>36</xdr:col>
      <xdr:colOff>165100</xdr:colOff>
      <xdr:row>59</xdr:row>
      <xdr:rowOff>67056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58183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124580</xdr:rowOff>
    </xdr:from>
    <xdr:to>
      <xdr:col>55</xdr:col>
      <xdr:colOff>0</xdr:colOff>
      <xdr:row>78</xdr:row>
      <xdr:rowOff>164030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7680"/>
          <a:ext cx="8382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124580</xdr:rowOff>
    </xdr:from>
    <xdr:to>
      <xdr:col>50</xdr:col>
      <xdr:colOff>114300</xdr:colOff>
      <xdr:row>78</xdr:row>
      <xdr:rowOff>152763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7680"/>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59902</xdr:rowOff>
    </xdr:from>
    <xdr:to>
      <xdr:col>45</xdr:col>
      <xdr:colOff>177800</xdr:colOff>
      <xdr:row>78</xdr:row>
      <xdr:rowOff>152763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33002"/>
          <a:ext cx="889000" cy="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59902</xdr:rowOff>
    </xdr:from>
    <xdr:to>
      <xdr:col>41</xdr:col>
      <xdr:colOff>50800</xdr:colOff>
      <xdr:row>78</xdr:row>
      <xdr:rowOff>171345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3002"/>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113230</xdr:rowOff>
    </xdr:from>
    <xdr:to>
      <xdr:col>55</xdr:col>
      <xdr:colOff>50800</xdr:colOff>
      <xdr:row>79</xdr:row>
      <xdr:rowOff>43380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28157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73780</xdr:rowOff>
    </xdr:from>
    <xdr:to>
      <xdr:col>50</xdr:col>
      <xdr:colOff>165100</xdr:colOff>
      <xdr:row>79</xdr:row>
      <xdr:rowOff>3930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101963</xdr:rowOff>
    </xdr:from>
    <xdr:to>
      <xdr:col>46</xdr:col>
      <xdr:colOff>38100</xdr:colOff>
      <xdr:row>79</xdr:row>
      <xdr:rowOff>32113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9102</xdr:rowOff>
    </xdr:from>
    <xdr:to>
      <xdr:col>41</xdr:col>
      <xdr:colOff>101600</xdr:colOff>
      <xdr:row>78</xdr:row>
      <xdr:rowOff>110702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120545</xdr:rowOff>
    </xdr:from>
    <xdr:to>
      <xdr:col>36</xdr:col>
      <xdr:colOff>165100</xdr:colOff>
      <xdr:row>79</xdr:row>
      <xdr:rowOff>50695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41822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98552</xdr:rowOff>
    </xdr:from>
    <xdr:to>
      <xdr:col>55</xdr:col>
      <xdr:colOff>0</xdr:colOff>
      <xdr:row>96</xdr:row>
      <xdr:rowOff>89751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86302"/>
          <a:ext cx="8382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98552</xdr:rowOff>
    </xdr:from>
    <xdr:to>
      <xdr:col>50</xdr:col>
      <xdr:colOff>114300</xdr:colOff>
      <xdr:row>96</xdr:row>
      <xdr:rowOff>127470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86302"/>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127470</xdr:rowOff>
    </xdr:from>
    <xdr:to>
      <xdr:col>45</xdr:col>
      <xdr:colOff>177800</xdr:colOff>
      <xdr:row>96</xdr:row>
      <xdr:rowOff>131607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667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105456</xdr:rowOff>
    </xdr:from>
    <xdr:to>
      <xdr:col>41</xdr:col>
      <xdr:colOff>50800</xdr:colOff>
      <xdr:row>96</xdr:row>
      <xdr:rowOff>131607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93206"/>
          <a:ext cx="889000" cy="19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38951</xdr:rowOff>
    </xdr:from>
    <xdr:to>
      <xdr:col>55</xdr:col>
      <xdr:colOff>50800</xdr:colOff>
      <xdr:row>96</xdr:row>
      <xdr:rowOff>140551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17378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47752</xdr:rowOff>
    </xdr:from>
    <xdr:to>
      <xdr:col>50</xdr:col>
      <xdr:colOff>165100</xdr:colOff>
      <xdr:row>95</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140479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76670</xdr:rowOff>
    </xdr:from>
    <xdr:to>
      <xdr:col>46</xdr:col>
      <xdr:colOff>38100</xdr:colOff>
      <xdr:row>97</xdr:row>
      <xdr:rowOff>6820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80807</xdr:rowOff>
    </xdr:from>
    <xdr:to>
      <xdr:col>41</xdr:col>
      <xdr:colOff>101600</xdr:colOff>
      <xdr:row>97</xdr:row>
      <xdr:rowOff>10957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54656</xdr:rowOff>
    </xdr:from>
    <xdr:to>
      <xdr:col>36</xdr:col>
      <xdr:colOff>165100</xdr:colOff>
      <xdr:row>95</xdr:row>
      <xdr:rowOff>156256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129358</xdr:rowOff>
    </xdr:from>
    <xdr:to>
      <xdr:col>85</xdr:col>
      <xdr:colOff>127000</xdr:colOff>
      <xdr:row>38</xdr:row>
      <xdr:rowOff>37483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3008"/>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37483</xdr:rowOff>
    </xdr:from>
    <xdr:to>
      <xdr:col>81</xdr:col>
      <xdr:colOff>50800</xdr:colOff>
      <xdr:row>38</xdr:row>
      <xdr:rowOff>70685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2583"/>
          <a:ext cx="889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70685</xdr:rowOff>
    </xdr:from>
    <xdr:to>
      <xdr:col>76</xdr:col>
      <xdr:colOff>114300</xdr:colOff>
      <xdr:row>38</xdr:row>
      <xdr:rowOff>87231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5785"/>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87231</xdr:rowOff>
    </xdr:from>
    <xdr:to>
      <xdr:col>71</xdr:col>
      <xdr:colOff>177800</xdr:colOff>
      <xdr:row>38</xdr:row>
      <xdr:rowOff>115534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02331"/>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78558</xdr:rowOff>
    </xdr:from>
    <xdr:to>
      <xdr:col>85</xdr:col>
      <xdr:colOff>177800</xdr:colOff>
      <xdr:row>38</xdr:row>
      <xdr:rowOff>8708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56985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158133</xdr:rowOff>
    </xdr:from>
    <xdr:to>
      <xdr:col>81</xdr:col>
      <xdr:colOff>101600</xdr:colOff>
      <xdr:row>38</xdr:row>
      <xdr:rowOff>88283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79410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19885</xdr:rowOff>
    </xdr:from>
    <xdr:to>
      <xdr:col>76</xdr:col>
      <xdr:colOff>165100</xdr:colOff>
      <xdr:row>38</xdr:row>
      <xdr:rowOff>121485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112612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36431</xdr:rowOff>
    </xdr:from>
    <xdr:to>
      <xdr:col>72</xdr:col>
      <xdr:colOff>38100</xdr:colOff>
      <xdr:row>38</xdr:row>
      <xdr:rowOff>138031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129158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64734</xdr:rowOff>
    </xdr:from>
    <xdr:to>
      <xdr:col>67</xdr:col>
      <xdr:colOff>101600</xdr:colOff>
      <xdr:row>38</xdr:row>
      <xdr:rowOff>166334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99649</xdr:rowOff>
    </xdr:from>
    <xdr:to>
      <xdr:col>85</xdr:col>
      <xdr:colOff>127000</xdr:colOff>
      <xdr:row>56</xdr:row>
      <xdr:rowOff>64033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29399"/>
          <a:ext cx="8382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38042</xdr:rowOff>
    </xdr:from>
    <xdr:to>
      <xdr:col>81</xdr:col>
      <xdr:colOff>50800</xdr:colOff>
      <xdr:row>56</xdr:row>
      <xdr:rowOff>64033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39242"/>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128339</xdr:rowOff>
    </xdr:from>
    <xdr:to>
      <xdr:col>76</xdr:col>
      <xdr:colOff>114300</xdr:colOff>
      <xdr:row>56</xdr:row>
      <xdr:rowOff>38042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5808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128339</xdr:rowOff>
    </xdr:from>
    <xdr:to>
      <xdr:col>71</xdr:col>
      <xdr:colOff>177800</xdr:colOff>
      <xdr:row>56</xdr:row>
      <xdr:rowOff>162926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58089"/>
          <a:ext cx="889000" cy="2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48849</xdr:rowOff>
    </xdr:from>
    <xdr:to>
      <xdr:col>85</xdr:col>
      <xdr:colOff>177800</xdr:colOff>
      <xdr:row>55</xdr:row>
      <xdr:rowOff>150449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27276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13233</xdr:rowOff>
    </xdr:from>
    <xdr:to>
      <xdr:col>81</xdr:col>
      <xdr:colOff>101600</xdr:colOff>
      <xdr:row>56</xdr:row>
      <xdr:rowOff>114833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105960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158692</xdr:rowOff>
    </xdr:from>
    <xdr:to>
      <xdr:col>76</xdr:col>
      <xdr:colOff>165100</xdr:colOff>
      <xdr:row>56</xdr:row>
      <xdr:rowOff>88842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79969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77539</xdr:rowOff>
    </xdr:from>
    <xdr:to>
      <xdr:col>72</xdr:col>
      <xdr:colOff>38100</xdr:colOff>
      <xdr:row>56</xdr:row>
      <xdr:rowOff>7689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112126</xdr:rowOff>
    </xdr:from>
    <xdr:to>
      <xdr:col>67</xdr:col>
      <xdr:colOff>101600</xdr:colOff>
      <xdr:row>57</xdr:row>
      <xdr:rowOff>42276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33403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8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33934</xdr:rowOff>
    </xdr:from>
    <xdr:to>
      <xdr:col>76</xdr:col>
      <xdr:colOff>114300</xdr:colOff>
      <xdr:row>79</xdr:row>
      <xdr:rowOff>43078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8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33934</xdr:rowOff>
    </xdr:from>
    <xdr:to>
      <xdr:col>71</xdr:col>
      <xdr:colOff>177800</xdr:colOff>
      <xdr:row>79</xdr:row>
      <xdr:rowOff>40717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8484"/>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164109</xdr:rowOff>
    </xdr:from>
    <xdr:to>
      <xdr:col>85</xdr:col>
      <xdr:colOff>177800</xdr:colOff>
      <xdr:row>79</xdr:row>
      <xdr:rowOff>94259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79036</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85005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154584</xdr:rowOff>
    </xdr:from>
    <xdr:to>
      <xdr:col>72</xdr:col>
      <xdr:colOff>38100</xdr:colOff>
      <xdr:row>79</xdr:row>
      <xdr:rowOff>84734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75861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161367</xdr:rowOff>
    </xdr:from>
    <xdr:to>
      <xdr:col>67</xdr:col>
      <xdr:colOff>101600</xdr:colOff>
      <xdr:row>79</xdr:row>
      <xdr:rowOff>91517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82644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116497</xdr:rowOff>
    </xdr:from>
    <xdr:to>
      <xdr:col>85</xdr:col>
      <xdr:colOff>127000</xdr:colOff>
      <xdr:row>95</xdr:row>
      <xdr:rowOff>8626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32797"/>
          <a:ext cx="8382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104924</xdr:rowOff>
    </xdr:from>
    <xdr:to>
      <xdr:col>81</xdr:col>
      <xdr:colOff>50800</xdr:colOff>
      <xdr:row>94</xdr:row>
      <xdr:rowOff>116497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221224"/>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84779</xdr:rowOff>
    </xdr:from>
    <xdr:to>
      <xdr:col>76</xdr:col>
      <xdr:colOff>114300</xdr:colOff>
      <xdr:row>94</xdr:row>
      <xdr:rowOff>104924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01079"/>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84779</xdr:rowOff>
    </xdr:from>
    <xdr:to>
      <xdr:col>71</xdr:col>
      <xdr:colOff>177800</xdr:colOff>
      <xdr:row>95</xdr:row>
      <xdr:rowOff>91094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01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129276</xdr:rowOff>
    </xdr:from>
    <xdr:to>
      <xdr:col>85</xdr:col>
      <xdr:colOff>177800</xdr:colOff>
      <xdr:row>95</xdr:row>
      <xdr:rowOff>59426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152153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65697</xdr:rowOff>
    </xdr:from>
    <xdr:to>
      <xdr:col>81</xdr:col>
      <xdr:colOff>101600</xdr:colOff>
      <xdr:row>94</xdr:row>
      <xdr:rowOff>167297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54124</xdr:rowOff>
    </xdr:from>
    <xdr:to>
      <xdr:col>76</xdr:col>
      <xdr:colOff>165100</xdr:colOff>
      <xdr:row>94</xdr:row>
      <xdr:rowOff>155724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33979</xdr:rowOff>
    </xdr:from>
    <xdr:to>
      <xdr:col>72</xdr:col>
      <xdr:colOff>38100</xdr:colOff>
      <xdr:row>94</xdr:row>
      <xdr:rowOff>135579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40294</xdr:rowOff>
    </xdr:from>
    <xdr:to>
      <xdr:col>67</xdr:col>
      <xdr:colOff>101600</xdr:colOff>
      <xdr:row>95</xdr:row>
      <xdr:rowOff>141894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133021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積立金の増加等により増加しているものの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、類似団体内平均値と比べ低い水準となっている。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生活保護費受給者の割合（保護率）は減少しているものの、近年は認定子ども園等運営にかかる経費や障害者福祉施策に係る経費が増大している事が要因となり、類似団体内平均値と比べると依然として高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商工費は、事業継続応援金事業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の実施終了や中小企業設備投資支援事業の縮小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土木費は、大阪モノレール南伸事業や市営住宅整備事業の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と比べ低い水準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や感染症対策事業等が減少した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ことにより、昨年度より減少している。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屋内運動場空調整備等による中学校建設事業の増加などにより、昨年度より増加しているものの、類似団体内平均値と比べ低い水準となっている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％となり、長期的視野に立った計画的な財政運営を行うための必要額は確保している。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年度における実質収支比率については、分子である実質収支額が、前年度より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し、分母である標準財政規模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％となった。今後もより一層健全な財政運営に努める。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年間をみても、連結実質収支額は黒字である。今後も市全体として健全な財政運営に努める。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ヵ年平均）について、令和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か年の対象から外れた令和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年度に比して令和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元利償還金の額が減少したことに加え、標準税収入額の増加等の影響から標準財政規模が拡大していること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今後も引き続き適正な公債管理に努めたい。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償還額が新規借入額を上回ったことから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減少が続いている。また、下水道事業債においても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同様の状況であることから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公営企業債等繰入見込額が減少し、将来負担額合計はマイナスとなっている。今後においても将来負担額にかかる動向や影響に留意しつつ、健全な財政運営に努める。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42,634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将来の市債の償還に備えるため減債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新斎苑や環境センターの整備に備えるため都市経営基盤整備基金が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2,089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百万円増加するとともに、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児童相談所の建設費等に備えるため愛はぐくむ子どもスクラム基金が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は、基金の趣旨にかなうよう必要額の取り崩し、積み立てをおこなっていく。とりわけ愛はぐくむ子どもスクラム基金については、児童相談所の建設費に多額の投資が必要となることから、将来の負担増に対応できるよう積み立てをおこな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・公共施設整備基金：公共施設の設置及び整備等をおこなう。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・愛はぐくむ子どもスクラム基金：子どもの安全安心育成事業をおこなう。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・都市経営基盤整備基金：市民生活の向上に資する施設整備等をおこなう。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・市営住宅整備基金：市営住宅の整備事業をおこなう。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・ラグビーのまち東大阪基金：ラグビーのまち東大阪の魅力を増進するための事業をおこなう。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・公共施設整備基金：学校施設整備事業に伴う取り崩しをおこない、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・愛はぐくむ子どもスクラム基金：土地売払い収入分等を積み立て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・都市経営基盤整備基金：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2,089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住宅地区改良事業に伴う取り崩しをおこない、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・ラグビーのまち東大阪基金：ふるさと納税収入分等を積み立て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年度においては、障害者自立支援給付費の増加などがあり、財政調整基金を取り崩すことによって、収支均衡を図ることとなった。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年度残高の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万円は、標準財政規模の約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％となっており、不測の事態に備えるための必要額を一定程度確保できていると考えている。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財政収支見込みとしては、人口減少の影響により市税収入の減少が予測されており、加えて公共施設の老朽化対策など財政需要の高まりも懸念されていることから、長期的視野に立った計画的な財政運営を行えるよう適正な残高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公共用地先行取得事業特別会計から一般会計への再取得費用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 thickBot="1" x14ac:dyDescent="0.25">
      <c r="B2" s="180" t="s">
        <v>77</v>
      </c>
      <c r="C2" s="180"/>
      <c r="D2" s="181"/>
    </row>
    <row r="3" spans="1:119" ht="18.75" customHeight="1" thickBot="1" x14ac:dyDescent="0.25">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2">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229888528</v>
      </c>
      <c r="BO4" s="447"/>
      <c r="BP4" s="447"/>
      <c r="BQ4" s="447"/>
      <c r="BR4" s="447"/>
      <c r="BS4" s="447"/>
      <c r="BT4" s="447"/>
      <c r="BU4" s="448"/>
      <c r="BV4" s="446">
        <v>232102551</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3.3</v>
      </c>
      <c r="CU4" s="587"/>
      <c r="CV4" s="587"/>
      <c r="CW4" s="587"/>
      <c r="CX4" s="587"/>
      <c r="CY4" s="587"/>
      <c r="CZ4" s="587"/>
      <c r="DA4" s="588"/>
      <c r="DB4" s="586">
        <v>3.6</v>
      </c>
      <c r="DC4" s="587"/>
      <c r="DD4" s="587"/>
      <c r="DE4" s="587"/>
      <c r="DF4" s="587"/>
      <c r="DG4" s="587"/>
      <c r="DH4" s="587"/>
      <c r="DI4" s="588"/>
    </row>
    <row r="5" spans="1:119" ht="18.75" customHeight="1" x14ac:dyDescent="0.2">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225410604</v>
      </c>
      <c r="BO5" s="418"/>
      <c r="BP5" s="418"/>
      <c r="BQ5" s="418"/>
      <c r="BR5" s="418"/>
      <c r="BS5" s="418"/>
      <c r="BT5" s="418"/>
      <c r="BU5" s="419"/>
      <c r="BV5" s="417">
        <v>227452704</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94.7</v>
      </c>
      <c r="CU5" s="415"/>
      <c r="CV5" s="415"/>
      <c r="CW5" s="415"/>
      <c r="CX5" s="415"/>
      <c r="CY5" s="415"/>
      <c r="CZ5" s="415"/>
      <c r="DA5" s="416"/>
      <c r="DB5" s="414">
        <v>93.3</v>
      </c>
      <c r="DC5" s="415"/>
      <c r="DD5" s="415"/>
      <c r="DE5" s="415"/>
      <c r="DF5" s="415"/>
      <c r="DG5" s="415"/>
      <c r="DH5" s="415"/>
      <c r="DI5" s="416"/>
    </row>
    <row r="6" spans="1:119" ht="18.75" customHeight="1" x14ac:dyDescent="0.2">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4477924</v>
      </c>
      <c r="BO6" s="418"/>
      <c r="BP6" s="418"/>
      <c r="BQ6" s="418"/>
      <c r="BR6" s="418"/>
      <c r="BS6" s="418"/>
      <c r="BT6" s="418"/>
      <c r="BU6" s="419"/>
      <c r="BV6" s="417">
        <v>4649847</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96.9</v>
      </c>
      <c r="CU6" s="561"/>
      <c r="CV6" s="561"/>
      <c r="CW6" s="561"/>
      <c r="CX6" s="561"/>
      <c r="CY6" s="561"/>
      <c r="CZ6" s="561"/>
      <c r="DA6" s="562"/>
      <c r="DB6" s="560">
        <v>97.1</v>
      </c>
      <c r="DC6" s="561"/>
      <c r="DD6" s="561"/>
      <c r="DE6" s="561"/>
      <c r="DF6" s="561"/>
      <c r="DG6" s="561"/>
      <c r="DH6" s="561"/>
      <c r="DI6" s="562"/>
    </row>
    <row r="7" spans="1:119" ht="18.75" customHeight="1" x14ac:dyDescent="0.2">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680476</v>
      </c>
      <c r="BO7" s="418"/>
      <c r="BP7" s="418"/>
      <c r="BQ7" s="418"/>
      <c r="BR7" s="418"/>
      <c r="BS7" s="418"/>
      <c r="BT7" s="418"/>
      <c r="BU7" s="419"/>
      <c r="BV7" s="417">
        <v>565681</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115136485</v>
      </c>
      <c r="CU7" s="418"/>
      <c r="CV7" s="418"/>
      <c r="CW7" s="418"/>
      <c r="CX7" s="418"/>
      <c r="CY7" s="418"/>
      <c r="CZ7" s="418"/>
      <c r="DA7" s="419"/>
      <c r="DB7" s="417">
        <v>113099071</v>
      </c>
      <c r="DC7" s="418"/>
      <c r="DD7" s="418"/>
      <c r="DE7" s="418"/>
      <c r="DF7" s="418"/>
      <c r="DG7" s="418"/>
      <c r="DH7" s="418"/>
      <c r="DI7" s="419"/>
    </row>
    <row r="8" spans="1:119" ht="18.75" customHeight="1" thickBot="1" x14ac:dyDescent="0.25">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104</v>
      </c>
      <c r="AV8" s="476"/>
      <c r="AW8" s="476"/>
      <c r="AX8" s="476"/>
      <c r="AY8" s="431" t="s">
        <v>105</v>
      </c>
      <c r="AZ8" s="432"/>
      <c r="BA8" s="432"/>
      <c r="BB8" s="432"/>
      <c r="BC8" s="432"/>
      <c r="BD8" s="432"/>
      <c r="BE8" s="432"/>
      <c r="BF8" s="432"/>
      <c r="BG8" s="432"/>
      <c r="BH8" s="432"/>
      <c r="BI8" s="432"/>
      <c r="BJ8" s="432"/>
      <c r="BK8" s="432"/>
      <c r="BL8" s="432"/>
      <c r="BM8" s="433"/>
      <c r="BN8" s="417">
        <v>3797448</v>
      </c>
      <c r="BO8" s="418"/>
      <c r="BP8" s="418"/>
      <c r="BQ8" s="418"/>
      <c r="BR8" s="418"/>
      <c r="BS8" s="418"/>
      <c r="BT8" s="418"/>
      <c r="BU8" s="419"/>
      <c r="BV8" s="417">
        <v>4084166</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0.73</v>
      </c>
      <c r="CU8" s="521"/>
      <c r="CV8" s="521"/>
      <c r="CW8" s="521"/>
      <c r="CX8" s="521"/>
      <c r="CY8" s="521"/>
      <c r="CZ8" s="521"/>
      <c r="DA8" s="522"/>
      <c r="DB8" s="520">
        <v>0.74</v>
      </c>
      <c r="DC8" s="521"/>
      <c r="DD8" s="521"/>
      <c r="DE8" s="521"/>
      <c r="DF8" s="521"/>
      <c r="DG8" s="521"/>
      <c r="DH8" s="521"/>
      <c r="DI8" s="522"/>
    </row>
    <row r="9" spans="1:119" ht="18.75" customHeight="1" thickBot="1" x14ac:dyDescent="0.25">
      <c r="A9" s="179"/>
      <c r="B9" s="549" t="s">
        <v>107</v>
      </c>
      <c r="C9" s="550"/>
      <c r="D9" s="550"/>
      <c r="E9" s="550"/>
      <c r="F9" s="550"/>
      <c r="G9" s="550"/>
      <c r="H9" s="550"/>
      <c r="I9" s="550"/>
      <c r="J9" s="550"/>
      <c r="K9" s="468"/>
      <c r="L9" s="551" t="s">
        <v>108</v>
      </c>
      <c r="M9" s="552"/>
      <c r="N9" s="552"/>
      <c r="O9" s="552"/>
      <c r="P9" s="552"/>
      <c r="Q9" s="553"/>
      <c r="R9" s="554">
        <v>493940</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-286718</v>
      </c>
      <c r="BO9" s="418"/>
      <c r="BP9" s="418"/>
      <c r="BQ9" s="418"/>
      <c r="BR9" s="418"/>
      <c r="BS9" s="418"/>
      <c r="BT9" s="418"/>
      <c r="BU9" s="419"/>
      <c r="BV9" s="417">
        <v>792121</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12.4</v>
      </c>
      <c r="CU9" s="415"/>
      <c r="CV9" s="415"/>
      <c r="CW9" s="415"/>
      <c r="CX9" s="415"/>
      <c r="CY9" s="415"/>
      <c r="CZ9" s="415"/>
      <c r="DA9" s="416"/>
      <c r="DB9" s="414">
        <v>14</v>
      </c>
      <c r="DC9" s="415"/>
      <c r="DD9" s="415"/>
      <c r="DE9" s="415"/>
      <c r="DF9" s="415"/>
      <c r="DG9" s="415"/>
      <c r="DH9" s="415"/>
      <c r="DI9" s="416"/>
    </row>
    <row r="10" spans="1:119" ht="18.75" customHeight="1" thickBot="1" x14ac:dyDescent="0.25">
      <c r="A10" s="179"/>
      <c r="B10" s="549"/>
      <c r="C10" s="550"/>
      <c r="D10" s="550"/>
      <c r="E10" s="550"/>
      <c r="F10" s="550"/>
      <c r="G10" s="550"/>
      <c r="H10" s="550"/>
      <c r="I10" s="550"/>
      <c r="J10" s="550"/>
      <c r="K10" s="468"/>
      <c r="L10" s="373" t="s">
        <v>113</v>
      </c>
      <c r="M10" s="374"/>
      <c r="N10" s="374"/>
      <c r="O10" s="374"/>
      <c r="P10" s="374"/>
      <c r="Q10" s="375"/>
      <c r="R10" s="370">
        <v>502784</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2769600</v>
      </c>
      <c r="BO10" s="418"/>
      <c r="BP10" s="418"/>
      <c r="BQ10" s="418"/>
      <c r="BR10" s="418"/>
      <c r="BS10" s="418"/>
      <c r="BT10" s="418"/>
      <c r="BU10" s="419"/>
      <c r="BV10" s="417">
        <v>4162800</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25</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2">
      <c r="A12" s="179"/>
      <c r="B12" s="523" t="s">
        <v>123</v>
      </c>
      <c r="C12" s="524"/>
      <c r="D12" s="524"/>
      <c r="E12" s="524"/>
      <c r="F12" s="524"/>
      <c r="G12" s="524"/>
      <c r="H12" s="524"/>
      <c r="I12" s="524"/>
      <c r="J12" s="524"/>
      <c r="K12" s="525"/>
      <c r="L12" s="532" t="s">
        <v>124</v>
      </c>
      <c r="M12" s="533"/>
      <c r="N12" s="533"/>
      <c r="O12" s="533"/>
      <c r="P12" s="533"/>
      <c r="Q12" s="534"/>
      <c r="R12" s="535">
        <v>478539</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3500000</v>
      </c>
      <c r="BO12" s="418"/>
      <c r="BP12" s="418"/>
      <c r="BQ12" s="418"/>
      <c r="BR12" s="418"/>
      <c r="BS12" s="418"/>
      <c r="BT12" s="418"/>
      <c r="BU12" s="419"/>
      <c r="BV12" s="417">
        <v>1500000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2">
      <c r="A13" s="179"/>
      <c r="B13" s="526"/>
      <c r="C13" s="527"/>
      <c r="D13" s="527"/>
      <c r="E13" s="527"/>
      <c r="F13" s="527"/>
      <c r="G13" s="527"/>
      <c r="H13" s="527"/>
      <c r="I13" s="527"/>
      <c r="J13" s="527"/>
      <c r="K13" s="528"/>
      <c r="L13" s="188"/>
      <c r="M13" s="501" t="s">
        <v>130</v>
      </c>
      <c r="N13" s="502"/>
      <c r="O13" s="502"/>
      <c r="P13" s="502"/>
      <c r="Q13" s="503"/>
      <c r="R13" s="504">
        <v>457925</v>
      </c>
      <c r="S13" s="505"/>
      <c r="T13" s="505"/>
      <c r="U13" s="505"/>
      <c r="V13" s="506"/>
      <c r="W13" s="507" t="s">
        <v>131</v>
      </c>
      <c r="X13" s="403"/>
      <c r="Y13" s="403"/>
      <c r="Z13" s="403"/>
      <c r="AA13" s="403"/>
      <c r="AB13" s="404"/>
      <c r="AC13" s="370">
        <v>525</v>
      </c>
      <c r="AD13" s="371"/>
      <c r="AE13" s="371"/>
      <c r="AF13" s="371"/>
      <c r="AG13" s="372"/>
      <c r="AH13" s="370">
        <v>591</v>
      </c>
      <c r="AI13" s="371"/>
      <c r="AJ13" s="371"/>
      <c r="AK13" s="371"/>
      <c r="AL13" s="430"/>
      <c r="AM13" s="474" t="s">
        <v>132</v>
      </c>
      <c r="AN13" s="374"/>
      <c r="AO13" s="374"/>
      <c r="AP13" s="374"/>
      <c r="AQ13" s="374"/>
      <c r="AR13" s="374"/>
      <c r="AS13" s="374"/>
      <c r="AT13" s="375"/>
      <c r="AU13" s="475" t="s">
        <v>104</v>
      </c>
      <c r="AV13" s="476"/>
      <c r="AW13" s="476"/>
      <c r="AX13" s="476"/>
      <c r="AY13" s="431" t="s">
        <v>133</v>
      </c>
      <c r="AZ13" s="432"/>
      <c r="BA13" s="432"/>
      <c r="BB13" s="432"/>
      <c r="BC13" s="432"/>
      <c r="BD13" s="432"/>
      <c r="BE13" s="432"/>
      <c r="BF13" s="432"/>
      <c r="BG13" s="432"/>
      <c r="BH13" s="432"/>
      <c r="BI13" s="432"/>
      <c r="BJ13" s="432"/>
      <c r="BK13" s="432"/>
      <c r="BL13" s="432"/>
      <c r="BM13" s="433"/>
      <c r="BN13" s="417">
        <v>-1017118</v>
      </c>
      <c r="BO13" s="418"/>
      <c r="BP13" s="418"/>
      <c r="BQ13" s="418"/>
      <c r="BR13" s="418"/>
      <c r="BS13" s="418"/>
      <c r="BT13" s="418"/>
      <c r="BU13" s="419"/>
      <c r="BV13" s="417">
        <v>3454946</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5.9</v>
      </c>
      <c r="CU13" s="415"/>
      <c r="CV13" s="415"/>
      <c r="CW13" s="415"/>
      <c r="CX13" s="415"/>
      <c r="CY13" s="415"/>
      <c r="CZ13" s="415"/>
      <c r="DA13" s="416"/>
      <c r="DB13" s="414">
        <v>6.9</v>
      </c>
      <c r="DC13" s="415"/>
      <c r="DD13" s="415"/>
      <c r="DE13" s="415"/>
      <c r="DF13" s="415"/>
      <c r="DG13" s="415"/>
      <c r="DH13" s="415"/>
      <c r="DI13" s="416"/>
    </row>
    <row r="14" spans="1:119" ht="18.75" customHeight="1" thickBot="1" x14ac:dyDescent="0.25">
      <c r="A14" s="179"/>
      <c r="B14" s="526"/>
      <c r="C14" s="527"/>
      <c r="D14" s="527"/>
      <c r="E14" s="527"/>
      <c r="F14" s="527"/>
      <c r="G14" s="527"/>
      <c r="H14" s="527"/>
      <c r="I14" s="527"/>
      <c r="J14" s="527"/>
      <c r="K14" s="528"/>
      <c r="L14" s="491" t="s">
        <v>135</v>
      </c>
      <c r="M14" s="544"/>
      <c r="N14" s="544"/>
      <c r="O14" s="544"/>
      <c r="P14" s="544"/>
      <c r="Q14" s="545"/>
      <c r="R14" s="504">
        <v>480137</v>
      </c>
      <c r="S14" s="505"/>
      <c r="T14" s="505"/>
      <c r="U14" s="505"/>
      <c r="V14" s="506"/>
      <c r="W14" s="508"/>
      <c r="X14" s="406"/>
      <c r="Y14" s="406"/>
      <c r="Z14" s="406"/>
      <c r="AA14" s="406"/>
      <c r="AB14" s="407"/>
      <c r="AC14" s="497">
        <v>0.3</v>
      </c>
      <c r="AD14" s="498"/>
      <c r="AE14" s="498"/>
      <c r="AF14" s="498"/>
      <c r="AG14" s="499"/>
      <c r="AH14" s="497">
        <v>0.3</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2">
      <c r="A15" s="179"/>
      <c r="B15" s="526"/>
      <c r="C15" s="527"/>
      <c r="D15" s="527"/>
      <c r="E15" s="527"/>
      <c r="F15" s="527"/>
      <c r="G15" s="527"/>
      <c r="H15" s="527"/>
      <c r="I15" s="527"/>
      <c r="J15" s="527"/>
      <c r="K15" s="528"/>
      <c r="L15" s="188"/>
      <c r="M15" s="501" t="s">
        <v>130</v>
      </c>
      <c r="N15" s="502"/>
      <c r="O15" s="502"/>
      <c r="P15" s="502"/>
      <c r="Q15" s="503"/>
      <c r="R15" s="504">
        <v>460759</v>
      </c>
      <c r="S15" s="505"/>
      <c r="T15" s="505"/>
      <c r="U15" s="505"/>
      <c r="V15" s="506"/>
      <c r="W15" s="507" t="s">
        <v>137</v>
      </c>
      <c r="X15" s="403"/>
      <c r="Y15" s="403"/>
      <c r="Z15" s="403"/>
      <c r="AA15" s="403"/>
      <c r="AB15" s="404"/>
      <c r="AC15" s="370">
        <v>53330</v>
      </c>
      <c r="AD15" s="371"/>
      <c r="AE15" s="371"/>
      <c r="AF15" s="371"/>
      <c r="AG15" s="372"/>
      <c r="AH15" s="370">
        <v>58967</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68727102</v>
      </c>
      <c r="BO15" s="447"/>
      <c r="BP15" s="447"/>
      <c r="BQ15" s="447"/>
      <c r="BR15" s="447"/>
      <c r="BS15" s="447"/>
      <c r="BT15" s="447"/>
      <c r="BU15" s="448"/>
      <c r="BV15" s="446">
        <v>66558571</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29.1</v>
      </c>
      <c r="AD16" s="498"/>
      <c r="AE16" s="498"/>
      <c r="AF16" s="498"/>
      <c r="AG16" s="499"/>
      <c r="AH16" s="497">
        <v>30.7</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93423931</v>
      </c>
      <c r="BO16" s="418"/>
      <c r="BP16" s="418"/>
      <c r="BQ16" s="418"/>
      <c r="BR16" s="418"/>
      <c r="BS16" s="418"/>
      <c r="BT16" s="418"/>
      <c r="BU16" s="419"/>
      <c r="BV16" s="417">
        <v>90329572</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129166</v>
      </c>
      <c r="AD17" s="371"/>
      <c r="AE17" s="371"/>
      <c r="AF17" s="371"/>
      <c r="AG17" s="372"/>
      <c r="AH17" s="370">
        <v>132312</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87775545</v>
      </c>
      <c r="BO17" s="418"/>
      <c r="BP17" s="418"/>
      <c r="BQ17" s="418"/>
      <c r="BR17" s="418"/>
      <c r="BS17" s="418"/>
      <c r="BT17" s="418"/>
      <c r="BU17" s="419"/>
      <c r="BV17" s="417">
        <v>84976092</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9"/>
      <c r="B18" s="467" t="s">
        <v>147</v>
      </c>
      <c r="C18" s="468"/>
      <c r="D18" s="468"/>
      <c r="E18" s="469"/>
      <c r="F18" s="469"/>
      <c r="G18" s="469"/>
      <c r="H18" s="469"/>
      <c r="I18" s="469"/>
      <c r="J18" s="469"/>
      <c r="K18" s="469"/>
      <c r="L18" s="470">
        <v>61.78</v>
      </c>
      <c r="M18" s="470"/>
      <c r="N18" s="470"/>
      <c r="O18" s="470"/>
      <c r="P18" s="470"/>
      <c r="Q18" s="470"/>
      <c r="R18" s="471"/>
      <c r="S18" s="471"/>
      <c r="T18" s="471"/>
      <c r="U18" s="471"/>
      <c r="V18" s="472"/>
      <c r="W18" s="488"/>
      <c r="X18" s="489"/>
      <c r="Y18" s="489"/>
      <c r="Z18" s="489"/>
      <c r="AA18" s="489"/>
      <c r="AB18" s="513"/>
      <c r="AC18" s="387">
        <v>70.599999999999994</v>
      </c>
      <c r="AD18" s="388"/>
      <c r="AE18" s="388"/>
      <c r="AF18" s="388"/>
      <c r="AG18" s="473"/>
      <c r="AH18" s="387">
        <v>69</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111889236</v>
      </c>
      <c r="BO18" s="418"/>
      <c r="BP18" s="418"/>
      <c r="BQ18" s="418"/>
      <c r="BR18" s="418"/>
      <c r="BS18" s="418"/>
      <c r="BT18" s="418"/>
      <c r="BU18" s="419"/>
      <c r="BV18" s="417">
        <v>109758833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9"/>
      <c r="B19" s="467" t="s">
        <v>149</v>
      </c>
      <c r="C19" s="468"/>
      <c r="D19" s="468"/>
      <c r="E19" s="469"/>
      <c r="F19" s="469"/>
      <c r="G19" s="469"/>
      <c r="H19" s="469"/>
      <c r="I19" s="469"/>
      <c r="J19" s="469"/>
      <c r="K19" s="469"/>
      <c r="L19" s="477">
        <v>7995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148856068</v>
      </c>
      <c r="BO19" s="418"/>
      <c r="BP19" s="418"/>
      <c r="BQ19" s="418"/>
      <c r="BR19" s="418"/>
      <c r="BS19" s="418"/>
      <c r="BT19" s="418"/>
      <c r="BU19" s="419"/>
      <c r="BV19" s="417">
        <v>140436487</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9"/>
      <c r="B20" s="467" t="s">
        <v>151</v>
      </c>
      <c r="C20" s="468"/>
      <c r="D20" s="468"/>
      <c r="E20" s="469"/>
      <c r="F20" s="469"/>
      <c r="G20" s="469"/>
      <c r="H20" s="469"/>
      <c r="I20" s="469"/>
      <c r="J20" s="469"/>
      <c r="K20" s="469"/>
      <c r="L20" s="477">
        <v>232303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156447297</v>
      </c>
      <c r="BO22" s="447"/>
      <c r="BP22" s="447"/>
      <c r="BQ22" s="447"/>
      <c r="BR22" s="447"/>
      <c r="BS22" s="447"/>
      <c r="BT22" s="447"/>
      <c r="BU22" s="448"/>
      <c r="BV22" s="446">
        <v>166024739</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122766333</v>
      </c>
      <c r="BO23" s="418"/>
      <c r="BP23" s="418"/>
      <c r="BQ23" s="418"/>
      <c r="BR23" s="418"/>
      <c r="BS23" s="418"/>
      <c r="BT23" s="418"/>
      <c r="BU23" s="419"/>
      <c r="BV23" s="417">
        <v>126966193</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9"/>
      <c r="B24" s="396"/>
      <c r="C24" s="397"/>
      <c r="D24" s="398"/>
      <c r="E24" s="373" t="s">
        <v>161</v>
      </c>
      <c r="F24" s="374"/>
      <c r="G24" s="374"/>
      <c r="H24" s="374"/>
      <c r="I24" s="374"/>
      <c r="J24" s="374"/>
      <c r="K24" s="375"/>
      <c r="L24" s="370">
        <v>1</v>
      </c>
      <c r="M24" s="371"/>
      <c r="N24" s="371"/>
      <c r="O24" s="371"/>
      <c r="P24" s="372"/>
      <c r="Q24" s="370">
        <v>10300</v>
      </c>
      <c r="R24" s="371"/>
      <c r="S24" s="371"/>
      <c r="T24" s="371"/>
      <c r="U24" s="371"/>
      <c r="V24" s="372"/>
      <c r="W24" s="460"/>
      <c r="X24" s="397"/>
      <c r="Y24" s="398"/>
      <c r="Z24" s="373" t="s">
        <v>162</v>
      </c>
      <c r="AA24" s="374"/>
      <c r="AB24" s="374"/>
      <c r="AC24" s="374"/>
      <c r="AD24" s="374"/>
      <c r="AE24" s="374"/>
      <c r="AF24" s="374"/>
      <c r="AG24" s="375"/>
      <c r="AH24" s="370">
        <v>2631</v>
      </c>
      <c r="AI24" s="371"/>
      <c r="AJ24" s="371"/>
      <c r="AK24" s="371"/>
      <c r="AL24" s="372"/>
      <c r="AM24" s="370">
        <v>7961406</v>
      </c>
      <c r="AN24" s="371"/>
      <c r="AO24" s="371"/>
      <c r="AP24" s="371"/>
      <c r="AQ24" s="371"/>
      <c r="AR24" s="372"/>
      <c r="AS24" s="370">
        <v>3026</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72902419</v>
      </c>
      <c r="BO24" s="418"/>
      <c r="BP24" s="418"/>
      <c r="BQ24" s="418"/>
      <c r="BR24" s="418"/>
      <c r="BS24" s="418"/>
      <c r="BT24" s="418"/>
      <c r="BU24" s="419"/>
      <c r="BV24" s="417">
        <v>76947001</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9"/>
      <c r="B25" s="396"/>
      <c r="C25" s="397"/>
      <c r="D25" s="398"/>
      <c r="E25" s="373" t="s">
        <v>164</v>
      </c>
      <c r="F25" s="374"/>
      <c r="G25" s="374"/>
      <c r="H25" s="374"/>
      <c r="I25" s="374"/>
      <c r="J25" s="374"/>
      <c r="K25" s="375"/>
      <c r="L25" s="370">
        <v>3</v>
      </c>
      <c r="M25" s="371"/>
      <c r="N25" s="371"/>
      <c r="O25" s="371"/>
      <c r="P25" s="372"/>
      <c r="Q25" s="370">
        <v>8700</v>
      </c>
      <c r="R25" s="371"/>
      <c r="S25" s="371"/>
      <c r="T25" s="371"/>
      <c r="U25" s="371"/>
      <c r="V25" s="372"/>
      <c r="W25" s="460"/>
      <c r="X25" s="397"/>
      <c r="Y25" s="398"/>
      <c r="Z25" s="373" t="s">
        <v>165</v>
      </c>
      <c r="AA25" s="374"/>
      <c r="AB25" s="374"/>
      <c r="AC25" s="374"/>
      <c r="AD25" s="374"/>
      <c r="AE25" s="374"/>
      <c r="AF25" s="374"/>
      <c r="AG25" s="375"/>
      <c r="AH25" s="370">
        <v>511</v>
      </c>
      <c r="AI25" s="371"/>
      <c r="AJ25" s="371"/>
      <c r="AK25" s="371"/>
      <c r="AL25" s="372"/>
      <c r="AM25" s="370">
        <v>1539132</v>
      </c>
      <c r="AN25" s="371"/>
      <c r="AO25" s="371"/>
      <c r="AP25" s="371"/>
      <c r="AQ25" s="371"/>
      <c r="AR25" s="372"/>
      <c r="AS25" s="370">
        <v>3012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32974808</v>
      </c>
      <c r="BO25" s="447"/>
      <c r="BP25" s="447"/>
      <c r="BQ25" s="447"/>
      <c r="BR25" s="447"/>
      <c r="BS25" s="447"/>
      <c r="BT25" s="447"/>
      <c r="BU25" s="448"/>
      <c r="BV25" s="446">
        <v>31934837</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9"/>
      <c r="B26" s="396"/>
      <c r="C26" s="397"/>
      <c r="D26" s="398"/>
      <c r="E26" s="373" t="s">
        <v>167</v>
      </c>
      <c r="F26" s="374"/>
      <c r="G26" s="374"/>
      <c r="H26" s="374"/>
      <c r="I26" s="374"/>
      <c r="J26" s="374"/>
      <c r="K26" s="375"/>
      <c r="L26" s="370">
        <v>1</v>
      </c>
      <c r="M26" s="371"/>
      <c r="N26" s="371"/>
      <c r="O26" s="371"/>
      <c r="P26" s="372"/>
      <c r="Q26" s="370">
        <v>7600</v>
      </c>
      <c r="R26" s="371"/>
      <c r="S26" s="371"/>
      <c r="T26" s="371"/>
      <c r="U26" s="371"/>
      <c r="V26" s="372"/>
      <c r="W26" s="460"/>
      <c r="X26" s="397"/>
      <c r="Y26" s="398"/>
      <c r="Z26" s="373" t="s">
        <v>168</v>
      </c>
      <c r="AA26" s="428"/>
      <c r="AB26" s="428"/>
      <c r="AC26" s="428"/>
      <c r="AD26" s="428"/>
      <c r="AE26" s="428"/>
      <c r="AF26" s="428"/>
      <c r="AG26" s="429"/>
      <c r="AH26" s="370">
        <v>5</v>
      </c>
      <c r="AI26" s="371"/>
      <c r="AJ26" s="371"/>
      <c r="AK26" s="371"/>
      <c r="AL26" s="372"/>
      <c r="AM26" s="370">
        <v>14805</v>
      </c>
      <c r="AN26" s="371"/>
      <c r="AO26" s="371"/>
      <c r="AP26" s="371"/>
      <c r="AQ26" s="371"/>
      <c r="AR26" s="372"/>
      <c r="AS26" s="370">
        <v>2961</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v>626377</v>
      </c>
      <c r="BO26" s="418"/>
      <c r="BP26" s="418"/>
      <c r="BQ26" s="418"/>
      <c r="BR26" s="418"/>
      <c r="BS26" s="418"/>
      <c r="BT26" s="418"/>
      <c r="BU26" s="419"/>
      <c r="BV26" s="417">
        <v>526655</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9"/>
      <c r="B27" s="396"/>
      <c r="C27" s="397"/>
      <c r="D27" s="398"/>
      <c r="E27" s="373" t="s">
        <v>170</v>
      </c>
      <c r="F27" s="374"/>
      <c r="G27" s="374"/>
      <c r="H27" s="374"/>
      <c r="I27" s="374"/>
      <c r="J27" s="374"/>
      <c r="K27" s="375"/>
      <c r="L27" s="370">
        <v>1</v>
      </c>
      <c r="M27" s="371"/>
      <c r="N27" s="371"/>
      <c r="O27" s="371"/>
      <c r="P27" s="372"/>
      <c r="Q27" s="370">
        <v>7200</v>
      </c>
      <c r="R27" s="371"/>
      <c r="S27" s="371"/>
      <c r="T27" s="371"/>
      <c r="U27" s="371"/>
      <c r="V27" s="372"/>
      <c r="W27" s="460"/>
      <c r="X27" s="397"/>
      <c r="Y27" s="398"/>
      <c r="Z27" s="373" t="s">
        <v>171</v>
      </c>
      <c r="AA27" s="374"/>
      <c r="AB27" s="374"/>
      <c r="AC27" s="374"/>
      <c r="AD27" s="374"/>
      <c r="AE27" s="374"/>
      <c r="AF27" s="374"/>
      <c r="AG27" s="375"/>
      <c r="AH27" s="370">
        <v>161</v>
      </c>
      <c r="AI27" s="371"/>
      <c r="AJ27" s="371"/>
      <c r="AK27" s="371"/>
      <c r="AL27" s="372"/>
      <c r="AM27" s="370">
        <v>571997</v>
      </c>
      <c r="AN27" s="371"/>
      <c r="AO27" s="371"/>
      <c r="AP27" s="371"/>
      <c r="AQ27" s="371"/>
      <c r="AR27" s="372"/>
      <c r="AS27" s="370">
        <v>3553</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1911000</v>
      </c>
      <c r="BO27" s="452"/>
      <c r="BP27" s="452"/>
      <c r="BQ27" s="452"/>
      <c r="BR27" s="452"/>
      <c r="BS27" s="452"/>
      <c r="BT27" s="452"/>
      <c r="BU27" s="453"/>
      <c r="BV27" s="451">
        <v>1911000</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9"/>
      <c r="B28" s="396"/>
      <c r="C28" s="397"/>
      <c r="D28" s="398"/>
      <c r="E28" s="373" t="s">
        <v>173</v>
      </c>
      <c r="F28" s="374"/>
      <c r="G28" s="374"/>
      <c r="H28" s="374"/>
      <c r="I28" s="374"/>
      <c r="J28" s="374"/>
      <c r="K28" s="375"/>
      <c r="L28" s="370">
        <v>1</v>
      </c>
      <c r="M28" s="371"/>
      <c r="N28" s="371"/>
      <c r="O28" s="371"/>
      <c r="P28" s="372"/>
      <c r="Q28" s="370">
        <v>6660</v>
      </c>
      <c r="R28" s="371"/>
      <c r="S28" s="371"/>
      <c r="T28" s="371"/>
      <c r="U28" s="371"/>
      <c r="V28" s="372"/>
      <c r="W28" s="460"/>
      <c r="X28" s="397"/>
      <c r="Y28" s="398"/>
      <c r="Z28" s="373" t="s">
        <v>174</v>
      </c>
      <c r="AA28" s="374"/>
      <c r="AB28" s="374"/>
      <c r="AC28" s="374"/>
      <c r="AD28" s="374"/>
      <c r="AE28" s="374"/>
      <c r="AF28" s="374"/>
      <c r="AG28" s="375"/>
      <c r="AH28" s="370">
        <v>30</v>
      </c>
      <c r="AI28" s="371"/>
      <c r="AJ28" s="371"/>
      <c r="AK28" s="371"/>
      <c r="AL28" s="372"/>
      <c r="AM28" s="370">
        <v>85380</v>
      </c>
      <c r="AN28" s="371"/>
      <c r="AO28" s="371"/>
      <c r="AP28" s="371"/>
      <c r="AQ28" s="371"/>
      <c r="AR28" s="372"/>
      <c r="AS28" s="370">
        <v>2846</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19680920</v>
      </c>
      <c r="BO28" s="447"/>
      <c r="BP28" s="447"/>
      <c r="BQ28" s="447"/>
      <c r="BR28" s="447"/>
      <c r="BS28" s="447"/>
      <c r="BT28" s="447"/>
      <c r="BU28" s="448"/>
      <c r="BV28" s="446">
        <v>20411320</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9"/>
      <c r="B29" s="396"/>
      <c r="C29" s="397"/>
      <c r="D29" s="398"/>
      <c r="E29" s="373" t="s">
        <v>176</v>
      </c>
      <c r="F29" s="374"/>
      <c r="G29" s="374"/>
      <c r="H29" s="374"/>
      <c r="I29" s="374"/>
      <c r="J29" s="374"/>
      <c r="K29" s="375"/>
      <c r="L29" s="370">
        <v>36</v>
      </c>
      <c r="M29" s="371"/>
      <c r="N29" s="371"/>
      <c r="O29" s="371"/>
      <c r="P29" s="372"/>
      <c r="Q29" s="370">
        <v>6300</v>
      </c>
      <c r="R29" s="371"/>
      <c r="S29" s="371"/>
      <c r="T29" s="371"/>
      <c r="U29" s="371"/>
      <c r="V29" s="372"/>
      <c r="W29" s="461"/>
      <c r="X29" s="462"/>
      <c r="Y29" s="463"/>
      <c r="Z29" s="373" t="s">
        <v>177</v>
      </c>
      <c r="AA29" s="374"/>
      <c r="AB29" s="374"/>
      <c r="AC29" s="374"/>
      <c r="AD29" s="374"/>
      <c r="AE29" s="374"/>
      <c r="AF29" s="374"/>
      <c r="AG29" s="375"/>
      <c r="AH29" s="370">
        <v>2822</v>
      </c>
      <c r="AI29" s="371"/>
      <c r="AJ29" s="371"/>
      <c r="AK29" s="371"/>
      <c r="AL29" s="372"/>
      <c r="AM29" s="370">
        <v>8618783</v>
      </c>
      <c r="AN29" s="371"/>
      <c r="AO29" s="371"/>
      <c r="AP29" s="371"/>
      <c r="AQ29" s="371"/>
      <c r="AR29" s="372"/>
      <c r="AS29" s="370">
        <v>3054</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7157100</v>
      </c>
      <c r="BO29" s="418"/>
      <c r="BP29" s="418"/>
      <c r="BQ29" s="418"/>
      <c r="BR29" s="418"/>
      <c r="BS29" s="418"/>
      <c r="BT29" s="418"/>
      <c r="BU29" s="419"/>
      <c r="BV29" s="417">
        <v>5506700</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100</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15796026</v>
      </c>
      <c r="BO30" s="452"/>
      <c r="BP30" s="452"/>
      <c r="BQ30" s="452"/>
      <c r="BR30" s="452"/>
      <c r="BS30" s="452"/>
      <c r="BT30" s="452"/>
      <c r="BU30" s="453"/>
      <c r="BV30" s="451">
        <v>12810610</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2">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2">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7</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11</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179"/>
      <c r="BE34" s="365" t="str">
        <f>IF(BG34="","",MAX(C34:D43,U34:V43,AM34:AN43)+1)</f>
        <v/>
      </c>
      <c r="BF34" s="365"/>
      <c r="BG34" s="366"/>
      <c r="BH34" s="366"/>
      <c r="BI34" s="366"/>
      <c r="BJ34" s="366"/>
      <c r="BK34" s="366"/>
      <c r="BL34" s="366"/>
      <c r="BM34" s="366"/>
      <c r="BN34" s="366"/>
      <c r="BO34" s="366"/>
      <c r="BP34" s="366"/>
      <c r="BQ34" s="366"/>
      <c r="BR34" s="366"/>
      <c r="BS34" s="366"/>
      <c r="BT34" s="366"/>
      <c r="BU34" s="366"/>
      <c r="BV34" s="179"/>
      <c r="BW34" s="365">
        <f>IF(BY34="","",MAX(C34:D43,U34:V43,AM34:AN43,BE34:BF43)+1)</f>
        <v>13</v>
      </c>
      <c r="BX34" s="365"/>
      <c r="BY34" s="366" t="str">
        <f>IF('各会計、関係団体の財政状況及び健全化判断比率'!B68="","",'各会計、関係団体の財政状況及び健全化判断比率'!B68)</f>
        <v>東大阪都市清掃施設組合（一般会計）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22</v>
      </c>
      <c r="CP34" s="365"/>
      <c r="CQ34" s="366" t="str">
        <f>IF('各会計、関係団体の財政状況及び健全化判断比率'!BS7="","",'各会計、関係団体の財政状況及び健全化判断比率'!BS7)</f>
        <v>（公財）東大阪市公園環境協会</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2">
      <c r="A35" s="179"/>
      <c r="B35" s="203"/>
      <c r="C35" s="365">
        <f>IF(E35="","",C34+1)</f>
        <v>2</v>
      </c>
      <c r="D35" s="365"/>
      <c r="E35" s="366" t="str">
        <f>IF('各会計、関係団体の財政状況及び健全化判断比率'!B8="","",'各会計、関係団体の財政状況及び健全化判断比率'!B8)</f>
        <v>奨学事業特別会計</v>
      </c>
      <c r="F35" s="366"/>
      <c r="G35" s="366"/>
      <c r="H35" s="366"/>
      <c r="I35" s="366"/>
      <c r="J35" s="366"/>
      <c r="K35" s="366"/>
      <c r="L35" s="366"/>
      <c r="M35" s="366"/>
      <c r="N35" s="366"/>
      <c r="O35" s="366"/>
      <c r="P35" s="366"/>
      <c r="Q35" s="366"/>
      <c r="R35" s="366"/>
      <c r="S35" s="366"/>
      <c r="T35" s="179"/>
      <c r="U35" s="365">
        <f>IF(W35="","",U34+1)</f>
        <v>8</v>
      </c>
      <c r="V35" s="365"/>
      <c r="W35" s="366" t="str">
        <f>IF('各会計、関係団体の財政状況及び健全化判断比率'!B29="","",'各会計、関係団体の財政状況及び健全化判断比率'!B29)</f>
        <v>介護保険事業特別会計</v>
      </c>
      <c r="X35" s="366"/>
      <c r="Y35" s="366"/>
      <c r="Z35" s="366"/>
      <c r="AA35" s="366"/>
      <c r="AB35" s="366"/>
      <c r="AC35" s="366"/>
      <c r="AD35" s="366"/>
      <c r="AE35" s="366"/>
      <c r="AF35" s="366"/>
      <c r="AG35" s="366"/>
      <c r="AH35" s="366"/>
      <c r="AI35" s="366"/>
      <c r="AJ35" s="366"/>
      <c r="AK35" s="366"/>
      <c r="AL35" s="179"/>
      <c r="AM35" s="365">
        <f t="shared" ref="AM35:AM43" si="0">IF(AO35="","",AM34+1)</f>
        <v>12</v>
      </c>
      <c r="AN35" s="365"/>
      <c r="AO35" s="366" t="str">
        <f>IF('各会計、関係団体の財政状況及び健全化判断比率'!B33="","",'各会計、関係団体の財政状況及び健全化判断比率'!B33)</f>
        <v>下水道事業会計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14</v>
      </c>
      <c r="BX35" s="365"/>
      <c r="BY35" s="366" t="str">
        <f>IF('各会計、関係団体の財政状況及び健全化判断比率'!B69="","",'各会計、関係団体の財政状況及び健全化判断比率'!B69)</f>
        <v>恩智川水防事務組合（一般会計）</v>
      </c>
      <c r="BZ35" s="366"/>
      <c r="CA35" s="366"/>
      <c r="CB35" s="366"/>
      <c r="CC35" s="366"/>
      <c r="CD35" s="366"/>
      <c r="CE35" s="366"/>
      <c r="CF35" s="366"/>
      <c r="CG35" s="366"/>
      <c r="CH35" s="366"/>
      <c r="CI35" s="366"/>
      <c r="CJ35" s="366"/>
      <c r="CK35" s="366"/>
      <c r="CL35" s="366"/>
      <c r="CM35" s="366"/>
      <c r="CN35" s="179"/>
      <c r="CO35" s="365">
        <f t="shared" ref="CO35:CO43" si="3">IF(CQ35="","",CO34+1)</f>
        <v>23</v>
      </c>
      <c r="CP35" s="365"/>
      <c r="CQ35" s="366" t="str">
        <f>IF('各会計、関係団体の財政状況及び健全化判断比率'!BS8="","",'各会計、関係団体の財政状況及び健全化判断比率'!BS8)</f>
        <v>（公財）東大阪市学校給食会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2">
      <c r="A36" s="179"/>
      <c r="B36" s="203"/>
      <c r="C36" s="365">
        <f>IF(E36="","",C35+1)</f>
        <v>3</v>
      </c>
      <c r="D36" s="365"/>
      <c r="E36" s="366" t="str">
        <f>IF('各会計、関係団体の財政状況及び健全化判断比率'!B9="","",'各会計、関係団体の財政状況及び健全化判断比率'!B9)</f>
        <v>公共用地先行取得事業特別会計</v>
      </c>
      <c r="F36" s="366"/>
      <c r="G36" s="366"/>
      <c r="H36" s="366"/>
      <c r="I36" s="366"/>
      <c r="J36" s="366"/>
      <c r="K36" s="366"/>
      <c r="L36" s="366"/>
      <c r="M36" s="366"/>
      <c r="N36" s="366"/>
      <c r="O36" s="366"/>
      <c r="P36" s="366"/>
      <c r="Q36" s="366"/>
      <c r="R36" s="366"/>
      <c r="S36" s="366"/>
      <c r="T36" s="179"/>
      <c r="U36" s="365">
        <f t="shared" ref="U36:U43" si="4">IF(W36="","",U35+1)</f>
        <v>9</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15</v>
      </c>
      <c r="BX36" s="365"/>
      <c r="BY36" s="366" t="str">
        <f>IF('各会計、関係団体の財政状況及び健全化判断比率'!B70="","",'各会計、関係団体の財政状況及び健全化判断比率'!B70)</f>
        <v>淀川左岸水防事務組合（一般会計）</v>
      </c>
      <c r="BZ36" s="366"/>
      <c r="CA36" s="366"/>
      <c r="CB36" s="366"/>
      <c r="CC36" s="366"/>
      <c r="CD36" s="366"/>
      <c r="CE36" s="366"/>
      <c r="CF36" s="366"/>
      <c r="CG36" s="366"/>
      <c r="CH36" s="366"/>
      <c r="CI36" s="366"/>
      <c r="CJ36" s="366"/>
      <c r="CK36" s="366"/>
      <c r="CL36" s="366"/>
      <c r="CM36" s="366"/>
      <c r="CN36" s="179"/>
      <c r="CO36" s="365">
        <f t="shared" si="3"/>
        <v>24</v>
      </c>
      <c r="CP36" s="365"/>
      <c r="CQ36" s="366" t="str">
        <f>IF('各会計、関係団体の財政状況及び健全化判断比率'!BS9="","",'各会計、関係団体の財政状況及び健全化判断比率'!BS9)</f>
        <v>東大阪再開発（株）</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2">
      <c r="A37" s="179"/>
      <c r="B37" s="203"/>
      <c r="C37" s="365">
        <f>IF(E37="","",C36+1)</f>
        <v>4</v>
      </c>
      <c r="D37" s="365"/>
      <c r="E37" s="366" t="str">
        <f>IF('各会計、関係団体の財政状況及び健全化判断比率'!B10="","",'各会計、関係団体の財政状況及び健全化判断比率'!B10)</f>
        <v>火災共済事業特別会計</v>
      </c>
      <c r="F37" s="366"/>
      <c r="G37" s="366"/>
      <c r="H37" s="366"/>
      <c r="I37" s="366"/>
      <c r="J37" s="366"/>
      <c r="K37" s="366"/>
      <c r="L37" s="366"/>
      <c r="M37" s="366"/>
      <c r="N37" s="366"/>
      <c r="O37" s="366"/>
      <c r="P37" s="366"/>
      <c r="Q37" s="366"/>
      <c r="R37" s="366"/>
      <c r="S37" s="366"/>
      <c r="T37" s="179"/>
      <c r="U37" s="365">
        <f t="shared" si="4"/>
        <v>10</v>
      </c>
      <c r="V37" s="365"/>
      <c r="W37" s="366" t="str">
        <f>IF('各会計、関係団体の財政状況及び健全化判断比率'!B31="","",'各会計、関係団体の財政状況及び健全化判断比率'!B31)</f>
        <v>交通災害共済事業特別会計</v>
      </c>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16</v>
      </c>
      <c r="BX37" s="365"/>
      <c r="BY37" s="366" t="str">
        <f>IF('各会計、関係団体の財政状況及び健全化判断比率'!B71="","",'各会計、関係団体の財政状況及び健全化判断比率'!B71)</f>
        <v>大和川右岸水防事務組合（一般会計）</v>
      </c>
      <c r="BZ37" s="366"/>
      <c r="CA37" s="366"/>
      <c r="CB37" s="366"/>
      <c r="CC37" s="366"/>
      <c r="CD37" s="366"/>
      <c r="CE37" s="366"/>
      <c r="CF37" s="366"/>
      <c r="CG37" s="366"/>
      <c r="CH37" s="366"/>
      <c r="CI37" s="366"/>
      <c r="CJ37" s="366"/>
      <c r="CK37" s="366"/>
      <c r="CL37" s="366"/>
      <c r="CM37" s="366"/>
      <c r="CN37" s="179"/>
      <c r="CO37" s="365">
        <f t="shared" si="3"/>
        <v>25</v>
      </c>
      <c r="CP37" s="365"/>
      <c r="CQ37" s="366" t="str">
        <f>IF('各会計、関係団体の財政状況及び健全化判断比率'!BS10="","",'各会計、関係団体の財政状況及び健全化判断比率'!BS10)</f>
        <v>（公財）東大阪市産業創造勤労者支援機構</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2">
      <c r="A38" s="179"/>
      <c r="B38" s="203"/>
      <c r="C38" s="365">
        <f t="shared" ref="C38:C43" si="5">IF(E38="","",C37+1)</f>
        <v>5</v>
      </c>
      <c r="D38" s="365"/>
      <c r="E38" s="366" t="str">
        <f>IF('各会計、関係団体の財政状況及び健全化判断比率'!B11="","",'各会計、関係団体の財政状況及び健全化判断比率'!B11)</f>
        <v>母子父子寡婦福祉資金貸付事業特別会計</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17</v>
      </c>
      <c r="BX38" s="365"/>
      <c r="BY38" s="366" t="str">
        <f>IF('各会計、関係団体の財政状況及び健全化判断比率'!B72="","",'各会計、関係団体の財政状況及び健全化判断比率'!B72)</f>
        <v>大阪府後期高齢者医療広域連合（一般会計）</v>
      </c>
      <c r="BZ38" s="366"/>
      <c r="CA38" s="366"/>
      <c r="CB38" s="366"/>
      <c r="CC38" s="366"/>
      <c r="CD38" s="366"/>
      <c r="CE38" s="366"/>
      <c r="CF38" s="366"/>
      <c r="CG38" s="366"/>
      <c r="CH38" s="366"/>
      <c r="CI38" s="366"/>
      <c r="CJ38" s="366"/>
      <c r="CK38" s="366"/>
      <c r="CL38" s="366"/>
      <c r="CM38" s="366"/>
      <c r="CN38" s="179"/>
      <c r="CO38" s="365">
        <f t="shared" si="3"/>
        <v>26</v>
      </c>
      <c r="CP38" s="365"/>
      <c r="CQ38" s="366" t="str">
        <f>IF('各会計、関係団体の財政状況及び健全化判断比率'!BS11="","",'各会計、関係団体の財政状況及び健全化判断比率'!BS11)</f>
        <v>市立東大阪医療センター</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2">
      <c r="A39" s="179"/>
      <c r="B39" s="203"/>
      <c r="C39" s="365">
        <f t="shared" si="5"/>
        <v>6</v>
      </c>
      <c r="D39" s="365"/>
      <c r="E39" s="366" t="str">
        <f>IF('各会計、関係団体の財政状況及び健全化判断比率'!B12="","",'各会計、関係団体の財政状況及び健全化判断比率'!B12)</f>
        <v>病院事業債管理特別会計</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f t="shared" si="2"/>
        <v>18</v>
      </c>
      <c r="BX39" s="365"/>
      <c r="BY39" s="366" t="str">
        <f>IF('各会計、関係団体の財政状況及び健全化判断比率'!B73="","",'各会計、関係団体の財政状況及び健全化判断比率'!B73)</f>
        <v>大阪府後期高齢者医療広域連合（後期高齢者医療特別会計）</v>
      </c>
      <c r="BZ39" s="366"/>
      <c r="CA39" s="366"/>
      <c r="CB39" s="366"/>
      <c r="CC39" s="366"/>
      <c r="CD39" s="366"/>
      <c r="CE39" s="366"/>
      <c r="CF39" s="366"/>
      <c r="CG39" s="366"/>
      <c r="CH39" s="366"/>
      <c r="CI39" s="366"/>
      <c r="CJ39" s="366"/>
      <c r="CK39" s="366"/>
      <c r="CL39" s="366"/>
      <c r="CM39" s="366"/>
      <c r="CN39" s="179"/>
      <c r="CO39" s="365">
        <f t="shared" si="3"/>
        <v>27</v>
      </c>
      <c r="CP39" s="365"/>
      <c r="CQ39" s="366" t="str">
        <f>IF('各会計、関係団体の財政状況及び健全化判断比率'!BS12="","",'各会計、関係団体の財政状況及び健全化判断比率'!BS12)</f>
        <v>大阪外環状線鉄道(株)</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2">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19</v>
      </c>
      <c r="BX40" s="365"/>
      <c r="BY40" s="366" t="str">
        <f>IF('各会計、関係団体の財政状況及び健全化判断比率'!B74="","",'各会計、関係団体の財政状況及び健全化判断比率'!B74)</f>
        <v>大阪広域水道企業団（水道事業会計）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2">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20</v>
      </c>
      <c r="BX41" s="365"/>
      <c r="BY41" s="366" t="str">
        <f>IF('各会計、関係団体の財政状況及び健全化判断比率'!B75="","",'各会計、関係団体の財政状況及び健全化判断比率'!B75)</f>
        <v>大阪広域水道企業団（工業用水道事業会計）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2">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21</v>
      </c>
      <c r="BX42" s="365"/>
      <c r="BY42" s="366" t="str">
        <f>IF('各会計、関係団体の財政状況及び健全化判断比率'!B76="","",'各会計、関係団体の財政状況及び健全化判断比率'!B76)</f>
        <v>大阪府都市ボートレース企業団</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2">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2"/>
    <row r="55" spans="5:113" x14ac:dyDescent="0.2"/>
    <row r="56" spans="5:113" x14ac:dyDescent="0.2"/>
  </sheetData>
  <sheetProtection algorithmName="SHA-512" hashValue="aTgZwRxD5JbC36AbNvfBIuTis/B6wcTI0VEHRP4BYE+eVtADMWLuJ+PjqiZU+lLAoOabVm4ihNp5ff9X+PK51A==" saltValue="Q7Jhy/M0+QfiEohmH3vg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2">
      <c r="B5" s="677" t="s">
        <v>215</v>
      </c>
      <c r="C5" s="678"/>
      <c r="D5" s="678"/>
      <c r="E5" s="678"/>
      <c r="F5" s="678"/>
      <c r="G5" s="678"/>
      <c r="H5" s="678"/>
      <c r="I5" s="678"/>
      <c r="J5" s="678"/>
      <c r="K5" s="678"/>
      <c r="L5" s="678"/>
      <c r="M5" s="678"/>
      <c r="N5" s="678"/>
      <c r="O5" s="678"/>
      <c r="P5" s="678"/>
      <c r="Q5" s="679"/>
      <c r="R5" s="674">
        <v>80268724</v>
      </c>
      <c r="S5" s="675"/>
      <c r="T5" s="675"/>
      <c r="U5" s="675"/>
      <c r="V5" s="675"/>
      <c r="W5" s="675"/>
      <c r="X5" s="675"/>
      <c r="Y5" s="700"/>
      <c r="Z5" s="713">
        <v>34.9</v>
      </c>
      <c r="AA5" s="713"/>
      <c r="AB5" s="713"/>
      <c r="AC5" s="713"/>
      <c r="AD5" s="714">
        <v>73226256</v>
      </c>
      <c r="AE5" s="714"/>
      <c r="AF5" s="714"/>
      <c r="AG5" s="714"/>
      <c r="AH5" s="714"/>
      <c r="AI5" s="714"/>
      <c r="AJ5" s="714"/>
      <c r="AK5" s="714"/>
      <c r="AL5" s="701">
        <v>63.4</v>
      </c>
      <c r="AM5" s="683"/>
      <c r="AN5" s="683"/>
      <c r="AO5" s="702"/>
      <c r="AP5" s="677" t="s">
        <v>216</v>
      </c>
      <c r="AQ5" s="678"/>
      <c r="AR5" s="678"/>
      <c r="AS5" s="678"/>
      <c r="AT5" s="678"/>
      <c r="AU5" s="678"/>
      <c r="AV5" s="678"/>
      <c r="AW5" s="678"/>
      <c r="AX5" s="678"/>
      <c r="AY5" s="678"/>
      <c r="AZ5" s="678"/>
      <c r="BA5" s="678"/>
      <c r="BB5" s="678"/>
      <c r="BC5" s="678"/>
      <c r="BD5" s="678"/>
      <c r="BE5" s="678"/>
      <c r="BF5" s="679"/>
      <c r="BG5" s="619">
        <v>70869780</v>
      </c>
      <c r="BH5" s="620"/>
      <c r="BI5" s="620"/>
      <c r="BJ5" s="620"/>
      <c r="BK5" s="620"/>
      <c r="BL5" s="620"/>
      <c r="BM5" s="620"/>
      <c r="BN5" s="621"/>
      <c r="BO5" s="657">
        <v>88.3</v>
      </c>
      <c r="BP5" s="657"/>
      <c r="BQ5" s="657"/>
      <c r="BR5" s="657"/>
      <c r="BS5" s="658">
        <v>1032515</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2">
      <c r="B6" s="616" t="s">
        <v>220</v>
      </c>
      <c r="C6" s="617"/>
      <c r="D6" s="617"/>
      <c r="E6" s="617"/>
      <c r="F6" s="617"/>
      <c r="G6" s="617"/>
      <c r="H6" s="617"/>
      <c r="I6" s="617"/>
      <c r="J6" s="617"/>
      <c r="K6" s="617"/>
      <c r="L6" s="617"/>
      <c r="M6" s="617"/>
      <c r="N6" s="617"/>
      <c r="O6" s="617"/>
      <c r="P6" s="617"/>
      <c r="Q6" s="618"/>
      <c r="R6" s="619">
        <v>811813</v>
      </c>
      <c r="S6" s="620"/>
      <c r="T6" s="620"/>
      <c r="U6" s="620"/>
      <c r="V6" s="620"/>
      <c r="W6" s="620"/>
      <c r="X6" s="620"/>
      <c r="Y6" s="621"/>
      <c r="Z6" s="657">
        <v>0.4</v>
      </c>
      <c r="AA6" s="657"/>
      <c r="AB6" s="657"/>
      <c r="AC6" s="657"/>
      <c r="AD6" s="658">
        <v>811813</v>
      </c>
      <c r="AE6" s="658"/>
      <c r="AF6" s="658"/>
      <c r="AG6" s="658"/>
      <c r="AH6" s="658"/>
      <c r="AI6" s="658"/>
      <c r="AJ6" s="658"/>
      <c r="AK6" s="658"/>
      <c r="AL6" s="622">
        <v>0.7</v>
      </c>
      <c r="AM6" s="623"/>
      <c r="AN6" s="623"/>
      <c r="AO6" s="659"/>
      <c r="AP6" s="616" t="s">
        <v>221</v>
      </c>
      <c r="AQ6" s="617"/>
      <c r="AR6" s="617"/>
      <c r="AS6" s="617"/>
      <c r="AT6" s="617"/>
      <c r="AU6" s="617"/>
      <c r="AV6" s="617"/>
      <c r="AW6" s="617"/>
      <c r="AX6" s="617"/>
      <c r="AY6" s="617"/>
      <c r="AZ6" s="617"/>
      <c r="BA6" s="617"/>
      <c r="BB6" s="617"/>
      <c r="BC6" s="617"/>
      <c r="BD6" s="617"/>
      <c r="BE6" s="617"/>
      <c r="BF6" s="618"/>
      <c r="BG6" s="619">
        <v>70869780</v>
      </c>
      <c r="BH6" s="620"/>
      <c r="BI6" s="620"/>
      <c r="BJ6" s="620"/>
      <c r="BK6" s="620"/>
      <c r="BL6" s="620"/>
      <c r="BM6" s="620"/>
      <c r="BN6" s="621"/>
      <c r="BO6" s="657">
        <v>88.3</v>
      </c>
      <c r="BP6" s="657"/>
      <c r="BQ6" s="657"/>
      <c r="BR6" s="657"/>
      <c r="BS6" s="658">
        <v>1032515</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714596</v>
      </c>
      <c r="CS6" s="620"/>
      <c r="CT6" s="620"/>
      <c r="CU6" s="620"/>
      <c r="CV6" s="620"/>
      <c r="CW6" s="620"/>
      <c r="CX6" s="620"/>
      <c r="CY6" s="621"/>
      <c r="CZ6" s="701">
        <v>0.3</v>
      </c>
      <c r="DA6" s="683"/>
      <c r="DB6" s="683"/>
      <c r="DC6" s="703"/>
      <c r="DD6" s="625" t="s">
        <v>122</v>
      </c>
      <c r="DE6" s="620"/>
      <c r="DF6" s="620"/>
      <c r="DG6" s="620"/>
      <c r="DH6" s="620"/>
      <c r="DI6" s="620"/>
      <c r="DJ6" s="620"/>
      <c r="DK6" s="620"/>
      <c r="DL6" s="620"/>
      <c r="DM6" s="620"/>
      <c r="DN6" s="620"/>
      <c r="DO6" s="620"/>
      <c r="DP6" s="621"/>
      <c r="DQ6" s="625">
        <v>714596</v>
      </c>
      <c r="DR6" s="620"/>
      <c r="DS6" s="620"/>
      <c r="DT6" s="620"/>
      <c r="DU6" s="620"/>
      <c r="DV6" s="620"/>
      <c r="DW6" s="620"/>
      <c r="DX6" s="620"/>
      <c r="DY6" s="620"/>
      <c r="DZ6" s="620"/>
      <c r="EA6" s="620"/>
      <c r="EB6" s="620"/>
      <c r="EC6" s="656"/>
    </row>
    <row r="7" spans="2:143" ht="11.25" customHeight="1" x14ac:dyDescent="0.2">
      <c r="B7" s="616" t="s">
        <v>223</v>
      </c>
      <c r="C7" s="617"/>
      <c r="D7" s="617"/>
      <c r="E7" s="617"/>
      <c r="F7" s="617"/>
      <c r="G7" s="617"/>
      <c r="H7" s="617"/>
      <c r="I7" s="617"/>
      <c r="J7" s="617"/>
      <c r="K7" s="617"/>
      <c r="L7" s="617"/>
      <c r="M7" s="617"/>
      <c r="N7" s="617"/>
      <c r="O7" s="617"/>
      <c r="P7" s="617"/>
      <c r="Q7" s="618"/>
      <c r="R7" s="619">
        <v>59488</v>
      </c>
      <c r="S7" s="620"/>
      <c r="T7" s="620"/>
      <c r="U7" s="620"/>
      <c r="V7" s="620"/>
      <c r="W7" s="620"/>
      <c r="X7" s="620"/>
      <c r="Y7" s="621"/>
      <c r="Z7" s="657">
        <v>0</v>
      </c>
      <c r="AA7" s="657"/>
      <c r="AB7" s="657"/>
      <c r="AC7" s="657"/>
      <c r="AD7" s="658">
        <v>59488</v>
      </c>
      <c r="AE7" s="658"/>
      <c r="AF7" s="658"/>
      <c r="AG7" s="658"/>
      <c r="AH7" s="658"/>
      <c r="AI7" s="658"/>
      <c r="AJ7" s="658"/>
      <c r="AK7" s="658"/>
      <c r="AL7" s="622">
        <v>0.1</v>
      </c>
      <c r="AM7" s="623"/>
      <c r="AN7" s="623"/>
      <c r="AO7" s="659"/>
      <c r="AP7" s="616" t="s">
        <v>224</v>
      </c>
      <c r="AQ7" s="617"/>
      <c r="AR7" s="617"/>
      <c r="AS7" s="617"/>
      <c r="AT7" s="617"/>
      <c r="AU7" s="617"/>
      <c r="AV7" s="617"/>
      <c r="AW7" s="617"/>
      <c r="AX7" s="617"/>
      <c r="AY7" s="617"/>
      <c r="AZ7" s="617"/>
      <c r="BA7" s="617"/>
      <c r="BB7" s="617"/>
      <c r="BC7" s="617"/>
      <c r="BD7" s="617"/>
      <c r="BE7" s="617"/>
      <c r="BF7" s="618"/>
      <c r="BG7" s="619">
        <v>31801263</v>
      </c>
      <c r="BH7" s="620"/>
      <c r="BI7" s="620"/>
      <c r="BJ7" s="620"/>
      <c r="BK7" s="620"/>
      <c r="BL7" s="620"/>
      <c r="BM7" s="620"/>
      <c r="BN7" s="621"/>
      <c r="BO7" s="657">
        <v>39.6</v>
      </c>
      <c r="BP7" s="657"/>
      <c r="BQ7" s="657"/>
      <c r="BR7" s="657"/>
      <c r="BS7" s="658">
        <v>1032515</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19046988</v>
      </c>
      <c r="CS7" s="620"/>
      <c r="CT7" s="620"/>
      <c r="CU7" s="620"/>
      <c r="CV7" s="620"/>
      <c r="CW7" s="620"/>
      <c r="CX7" s="620"/>
      <c r="CY7" s="621"/>
      <c r="CZ7" s="657">
        <v>8.4</v>
      </c>
      <c r="DA7" s="657"/>
      <c r="DB7" s="657"/>
      <c r="DC7" s="657"/>
      <c r="DD7" s="625">
        <v>741577</v>
      </c>
      <c r="DE7" s="620"/>
      <c r="DF7" s="620"/>
      <c r="DG7" s="620"/>
      <c r="DH7" s="620"/>
      <c r="DI7" s="620"/>
      <c r="DJ7" s="620"/>
      <c r="DK7" s="620"/>
      <c r="DL7" s="620"/>
      <c r="DM7" s="620"/>
      <c r="DN7" s="620"/>
      <c r="DO7" s="620"/>
      <c r="DP7" s="621"/>
      <c r="DQ7" s="625">
        <v>16179065</v>
      </c>
      <c r="DR7" s="620"/>
      <c r="DS7" s="620"/>
      <c r="DT7" s="620"/>
      <c r="DU7" s="620"/>
      <c r="DV7" s="620"/>
      <c r="DW7" s="620"/>
      <c r="DX7" s="620"/>
      <c r="DY7" s="620"/>
      <c r="DZ7" s="620"/>
      <c r="EA7" s="620"/>
      <c r="EB7" s="620"/>
      <c r="EC7" s="656"/>
    </row>
    <row r="8" spans="2:143" ht="11.25" customHeight="1" x14ac:dyDescent="0.2">
      <c r="B8" s="616" t="s">
        <v>226</v>
      </c>
      <c r="C8" s="617"/>
      <c r="D8" s="617"/>
      <c r="E8" s="617"/>
      <c r="F8" s="617"/>
      <c r="G8" s="617"/>
      <c r="H8" s="617"/>
      <c r="I8" s="617"/>
      <c r="J8" s="617"/>
      <c r="K8" s="617"/>
      <c r="L8" s="617"/>
      <c r="M8" s="617"/>
      <c r="N8" s="617"/>
      <c r="O8" s="617"/>
      <c r="P8" s="617"/>
      <c r="Q8" s="618"/>
      <c r="R8" s="619">
        <v>592871</v>
      </c>
      <c r="S8" s="620"/>
      <c r="T8" s="620"/>
      <c r="U8" s="620"/>
      <c r="V8" s="620"/>
      <c r="W8" s="620"/>
      <c r="X8" s="620"/>
      <c r="Y8" s="621"/>
      <c r="Z8" s="657">
        <v>0.3</v>
      </c>
      <c r="AA8" s="657"/>
      <c r="AB8" s="657"/>
      <c r="AC8" s="657"/>
      <c r="AD8" s="658">
        <v>592871</v>
      </c>
      <c r="AE8" s="658"/>
      <c r="AF8" s="658"/>
      <c r="AG8" s="658"/>
      <c r="AH8" s="658"/>
      <c r="AI8" s="658"/>
      <c r="AJ8" s="658"/>
      <c r="AK8" s="658"/>
      <c r="AL8" s="622">
        <v>0.5</v>
      </c>
      <c r="AM8" s="623"/>
      <c r="AN8" s="623"/>
      <c r="AO8" s="659"/>
      <c r="AP8" s="616" t="s">
        <v>227</v>
      </c>
      <c r="AQ8" s="617"/>
      <c r="AR8" s="617"/>
      <c r="AS8" s="617"/>
      <c r="AT8" s="617"/>
      <c r="AU8" s="617"/>
      <c r="AV8" s="617"/>
      <c r="AW8" s="617"/>
      <c r="AX8" s="617"/>
      <c r="AY8" s="617"/>
      <c r="AZ8" s="617"/>
      <c r="BA8" s="617"/>
      <c r="BB8" s="617"/>
      <c r="BC8" s="617"/>
      <c r="BD8" s="617"/>
      <c r="BE8" s="617"/>
      <c r="BF8" s="618"/>
      <c r="BG8" s="619">
        <v>804460</v>
      </c>
      <c r="BH8" s="620"/>
      <c r="BI8" s="620"/>
      <c r="BJ8" s="620"/>
      <c r="BK8" s="620"/>
      <c r="BL8" s="620"/>
      <c r="BM8" s="620"/>
      <c r="BN8" s="621"/>
      <c r="BO8" s="657">
        <v>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122410308</v>
      </c>
      <c r="CS8" s="620"/>
      <c r="CT8" s="620"/>
      <c r="CU8" s="620"/>
      <c r="CV8" s="620"/>
      <c r="CW8" s="620"/>
      <c r="CX8" s="620"/>
      <c r="CY8" s="621"/>
      <c r="CZ8" s="657">
        <v>54.3</v>
      </c>
      <c r="DA8" s="657"/>
      <c r="DB8" s="657"/>
      <c r="DC8" s="657"/>
      <c r="DD8" s="625">
        <v>503529</v>
      </c>
      <c r="DE8" s="620"/>
      <c r="DF8" s="620"/>
      <c r="DG8" s="620"/>
      <c r="DH8" s="620"/>
      <c r="DI8" s="620"/>
      <c r="DJ8" s="620"/>
      <c r="DK8" s="620"/>
      <c r="DL8" s="620"/>
      <c r="DM8" s="620"/>
      <c r="DN8" s="620"/>
      <c r="DO8" s="620"/>
      <c r="DP8" s="621"/>
      <c r="DQ8" s="625">
        <v>57990845</v>
      </c>
      <c r="DR8" s="620"/>
      <c r="DS8" s="620"/>
      <c r="DT8" s="620"/>
      <c r="DU8" s="620"/>
      <c r="DV8" s="620"/>
      <c r="DW8" s="620"/>
      <c r="DX8" s="620"/>
      <c r="DY8" s="620"/>
      <c r="DZ8" s="620"/>
      <c r="EA8" s="620"/>
      <c r="EB8" s="620"/>
      <c r="EC8" s="656"/>
    </row>
    <row r="9" spans="2:143" ht="11.25" customHeight="1" x14ac:dyDescent="0.2">
      <c r="B9" s="616" t="s">
        <v>229</v>
      </c>
      <c r="C9" s="617"/>
      <c r="D9" s="617"/>
      <c r="E9" s="617"/>
      <c r="F9" s="617"/>
      <c r="G9" s="617"/>
      <c r="H9" s="617"/>
      <c r="I9" s="617"/>
      <c r="J9" s="617"/>
      <c r="K9" s="617"/>
      <c r="L9" s="617"/>
      <c r="M9" s="617"/>
      <c r="N9" s="617"/>
      <c r="O9" s="617"/>
      <c r="P9" s="617"/>
      <c r="Q9" s="618"/>
      <c r="R9" s="619">
        <v>635350</v>
      </c>
      <c r="S9" s="620"/>
      <c r="T9" s="620"/>
      <c r="U9" s="620"/>
      <c r="V9" s="620"/>
      <c r="W9" s="620"/>
      <c r="X9" s="620"/>
      <c r="Y9" s="621"/>
      <c r="Z9" s="657">
        <v>0.3</v>
      </c>
      <c r="AA9" s="657"/>
      <c r="AB9" s="657"/>
      <c r="AC9" s="657"/>
      <c r="AD9" s="658">
        <v>635350</v>
      </c>
      <c r="AE9" s="658"/>
      <c r="AF9" s="658"/>
      <c r="AG9" s="658"/>
      <c r="AH9" s="658"/>
      <c r="AI9" s="658"/>
      <c r="AJ9" s="658"/>
      <c r="AK9" s="658"/>
      <c r="AL9" s="622">
        <v>0.6</v>
      </c>
      <c r="AM9" s="623"/>
      <c r="AN9" s="623"/>
      <c r="AO9" s="659"/>
      <c r="AP9" s="616" t="s">
        <v>230</v>
      </c>
      <c r="AQ9" s="617"/>
      <c r="AR9" s="617"/>
      <c r="AS9" s="617"/>
      <c r="AT9" s="617"/>
      <c r="AU9" s="617"/>
      <c r="AV9" s="617"/>
      <c r="AW9" s="617"/>
      <c r="AX9" s="617"/>
      <c r="AY9" s="617"/>
      <c r="AZ9" s="617"/>
      <c r="BA9" s="617"/>
      <c r="BB9" s="617"/>
      <c r="BC9" s="617"/>
      <c r="BD9" s="617"/>
      <c r="BE9" s="617"/>
      <c r="BF9" s="618"/>
      <c r="BG9" s="619">
        <v>25459268</v>
      </c>
      <c r="BH9" s="620"/>
      <c r="BI9" s="620"/>
      <c r="BJ9" s="620"/>
      <c r="BK9" s="620"/>
      <c r="BL9" s="620"/>
      <c r="BM9" s="620"/>
      <c r="BN9" s="621"/>
      <c r="BO9" s="657">
        <v>31.7</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16292965</v>
      </c>
      <c r="CS9" s="620"/>
      <c r="CT9" s="620"/>
      <c r="CU9" s="620"/>
      <c r="CV9" s="620"/>
      <c r="CW9" s="620"/>
      <c r="CX9" s="620"/>
      <c r="CY9" s="621"/>
      <c r="CZ9" s="657">
        <v>7.2</v>
      </c>
      <c r="DA9" s="657"/>
      <c r="DB9" s="657"/>
      <c r="DC9" s="657"/>
      <c r="DD9" s="625">
        <v>78458</v>
      </c>
      <c r="DE9" s="620"/>
      <c r="DF9" s="620"/>
      <c r="DG9" s="620"/>
      <c r="DH9" s="620"/>
      <c r="DI9" s="620"/>
      <c r="DJ9" s="620"/>
      <c r="DK9" s="620"/>
      <c r="DL9" s="620"/>
      <c r="DM9" s="620"/>
      <c r="DN9" s="620"/>
      <c r="DO9" s="620"/>
      <c r="DP9" s="621"/>
      <c r="DQ9" s="625">
        <v>13287052</v>
      </c>
      <c r="DR9" s="620"/>
      <c r="DS9" s="620"/>
      <c r="DT9" s="620"/>
      <c r="DU9" s="620"/>
      <c r="DV9" s="620"/>
      <c r="DW9" s="620"/>
      <c r="DX9" s="620"/>
      <c r="DY9" s="620"/>
      <c r="DZ9" s="620"/>
      <c r="EA9" s="620"/>
      <c r="EB9" s="620"/>
      <c r="EC9" s="656"/>
    </row>
    <row r="10" spans="2:143" ht="11.25" customHeight="1" x14ac:dyDescent="0.2">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1588186</v>
      </c>
      <c r="BH10" s="620"/>
      <c r="BI10" s="620"/>
      <c r="BJ10" s="620"/>
      <c r="BK10" s="620"/>
      <c r="BL10" s="620"/>
      <c r="BM10" s="620"/>
      <c r="BN10" s="621"/>
      <c r="BO10" s="657">
        <v>2</v>
      </c>
      <c r="BP10" s="657"/>
      <c r="BQ10" s="657"/>
      <c r="BR10" s="657"/>
      <c r="BS10" s="658" t="s">
        <v>122</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204857</v>
      </c>
      <c r="CS10" s="620"/>
      <c r="CT10" s="620"/>
      <c r="CU10" s="620"/>
      <c r="CV10" s="620"/>
      <c r="CW10" s="620"/>
      <c r="CX10" s="620"/>
      <c r="CY10" s="621"/>
      <c r="CZ10" s="657">
        <v>0.1</v>
      </c>
      <c r="DA10" s="657"/>
      <c r="DB10" s="657"/>
      <c r="DC10" s="657"/>
      <c r="DD10" s="625">
        <v>4585</v>
      </c>
      <c r="DE10" s="620"/>
      <c r="DF10" s="620"/>
      <c r="DG10" s="620"/>
      <c r="DH10" s="620"/>
      <c r="DI10" s="620"/>
      <c r="DJ10" s="620"/>
      <c r="DK10" s="620"/>
      <c r="DL10" s="620"/>
      <c r="DM10" s="620"/>
      <c r="DN10" s="620"/>
      <c r="DO10" s="620"/>
      <c r="DP10" s="621"/>
      <c r="DQ10" s="625">
        <v>192193</v>
      </c>
      <c r="DR10" s="620"/>
      <c r="DS10" s="620"/>
      <c r="DT10" s="620"/>
      <c r="DU10" s="620"/>
      <c r="DV10" s="620"/>
      <c r="DW10" s="620"/>
      <c r="DX10" s="620"/>
      <c r="DY10" s="620"/>
      <c r="DZ10" s="620"/>
      <c r="EA10" s="620"/>
      <c r="EB10" s="620"/>
      <c r="EC10" s="656"/>
    </row>
    <row r="11" spans="2:143" ht="11.25" customHeight="1" x14ac:dyDescent="0.2">
      <c r="B11" s="616" t="s">
        <v>235</v>
      </c>
      <c r="C11" s="617"/>
      <c r="D11" s="617"/>
      <c r="E11" s="617"/>
      <c r="F11" s="617"/>
      <c r="G11" s="617"/>
      <c r="H11" s="617"/>
      <c r="I11" s="617"/>
      <c r="J11" s="617"/>
      <c r="K11" s="617"/>
      <c r="L11" s="617"/>
      <c r="M11" s="617"/>
      <c r="N11" s="617"/>
      <c r="O11" s="617"/>
      <c r="P11" s="617"/>
      <c r="Q11" s="618"/>
      <c r="R11" s="619">
        <v>11899279</v>
      </c>
      <c r="S11" s="620"/>
      <c r="T11" s="620"/>
      <c r="U11" s="620"/>
      <c r="V11" s="620"/>
      <c r="W11" s="620"/>
      <c r="X11" s="620"/>
      <c r="Y11" s="621"/>
      <c r="Z11" s="622">
        <v>5.2</v>
      </c>
      <c r="AA11" s="623"/>
      <c r="AB11" s="623"/>
      <c r="AC11" s="624"/>
      <c r="AD11" s="625">
        <v>11899279</v>
      </c>
      <c r="AE11" s="620"/>
      <c r="AF11" s="620"/>
      <c r="AG11" s="620"/>
      <c r="AH11" s="620"/>
      <c r="AI11" s="620"/>
      <c r="AJ11" s="620"/>
      <c r="AK11" s="621"/>
      <c r="AL11" s="622">
        <v>10.3</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3949349</v>
      </c>
      <c r="BH11" s="620"/>
      <c r="BI11" s="620"/>
      <c r="BJ11" s="620"/>
      <c r="BK11" s="620"/>
      <c r="BL11" s="620"/>
      <c r="BM11" s="620"/>
      <c r="BN11" s="621"/>
      <c r="BO11" s="657">
        <v>4.9000000000000004</v>
      </c>
      <c r="BP11" s="657"/>
      <c r="BQ11" s="657"/>
      <c r="BR11" s="657"/>
      <c r="BS11" s="658">
        <v>1032515</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503218</v>
      </c>
      <c r="CS11" s="620"/>
      <c r="CT11" s="620"/>
      <c r="CU11" s="620"/>
      <c r="CV11" s="620"/>
      <c r="CW11" s="620"/>
      <c r="CX11" s="620"/>
      <c r="CY11" s="621"/>
      <c r="CZ11" s="657">
        <v>0.2</v>
      </c>
      <c r="DA11" s="657"/>
      <c r="DB11" s="657"/>
      <c r="DC11" s="657"/>
      <c r="DD11" s="625">
        <v>375499</v>
      </c>
      <c r="DE11" s="620"/>
      <c r="DF11" s="620"/>
      <c r="DG11" s="620"/>
      <c r="DH11" s="620"/>
      <c r="DI11" s="620"/>
      <c r="DJ11" s="620"/>
      <c r="DK11" s="620"/>
      <c r="DL11" s="620"/>
      <c r="DM11" s="620"/>
      <c r="DN11" s="620"/>
      <c r="DO11" s="620"/>
      <c r="DP11" s="621"/>
      <c r="DQ11" s="625">
        <v>173056</v>
      </c>
      <c r="DR11" s="620"/>
      <c r="DS11" s="620"/>
      <c r="DT11" s="620"/>
      <c r="DU11" s="620"/>
      <c r="DV11" s="620"/>
      <c r="DW11" s="620"/>
      <c r="DX11" s="620"/>
      <c r="DY11" s="620"/>
      <c r="DZ11" s="620"/>
      <c r="EA11" s="620"/>
      <c r="EB11" s="620"/>
      <c r="EC11" s="656"/>
    </row>
    <row r="12" spans="2:143" ht="11.25" customHeight="1" x14ac:dyDescent="0.2">
      <c r="B12" s="616" t="s">
        <v>238</v>
      </c>
      <c r="C12" s="617"/>
      <c r="D12" s="617"/>
      <c r="E12" s="617"/>
      <c r="F12" s="617"/>
      <c r="G12" s="617"/>
      <c r="H12" s="617"/>
      <c r="I12" s="617"/>
      <c r="J12" s="617"/>
      <c r="K12" s="617"/>
      <c r="L12" s="617"/>
      <c r="M12" s="617"/>
      <c r="N12" s="617"/>
      <c r="O12" s="617"/>
      <c r="P12" s="617"/>
      <c r="Q12" s="618"/>
      <c r="R12" s="619" t="s">
        <v>122</v>
      </c>
      <c r="S12" s="620"/>
      <c r="T12" s="620"/>
      <c r="U12" s="620"/>
      <c r="V12" s="620"/>
      <c r="W12" s="620"/>
      <c r="X12" s="620"/>
      <c r="Y12" s="621"/>
      <c r="Z12" s="657" t="s">
        <v>122</v>
      </c>
      <c r="AA12" s="657"/>
      <c r="AB12" s="657"/>
      <c r="AC12" s="657"/>
      <c r="AD12" s="658" t="s">
        <v>122</v>
      </c>
      <c r="AE12" s="658"/>
      <c r="AF12" s="658"/>
      <c r="AG12" s="658"/>
      <c r="AH12" s="658"/>
      <c r="AI12" s="658"/>
      <c r="AJ12" s="658"/>
      <c r="AK12" s="658"/>
      <c r="AL12" s="622" t="s">
        <v>122</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33614666</v>
      </c>
      <c r="BH12" s="620"/>
      <c r="BI12" s="620"/>
      <c r="BJ12" s="620"/>
      <c r="BK12" s="620"/>
      <c r="BL12" s="620"/>
      <c r="BM12" s="620"/>
      <c r="BN12" s="621"/>
      <c r="BO12" s="657">
        <v>41.9</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3115212</v>
      </c>
      <c r="CS12" s="620"/>
      <c r="CT12" s="620"/>
      <c r="CU12" s="620"/>
      <c r="CV12" s="620"/>
      <c r="CW12" s="620"/>
      <c r="CX12" s="620"/>
      <c r="CY12" s="621"/>
      <c r="CZ12" s="657">
        <v>1.4</v>
      </c>
      <c r="DA12" s="657"/>
      <c r="DB12" s="657"/>
      <c r="DC12" s="657"/>
      <c r="DD12" s="625">
        <v>21992</v>
      </c>
      <c r="DE12" s="620"/>
      <c r="DF12" s="620"/>
      <c r="DG12" s="620"/>
      <c r="DH12" s="620"/>
      <c r="DI12" s="620"/>
      <c r="DJ12" s="620"/>
      <c r="DK12" s="620"/>
      <c r="DL12" s="620"/>
      <c r="DM12" s="620"/>
      <c r="DN12" s="620"/>
      <c r="DO12" s="620"/>
      <c r="DP12" s="621"/>
      <c r="DQ12" s="625">
        <v>2435936</v>
      </c>
      <c r="DR12" s="620"/>
      <c r="DS12" s="620"/>
      <c r="DT12" s="620"/>
      <c r="DU12" s="620"/>
      <c r="DV12" s="620"/>
      <c r="DW12" s="620"/>
      <c r="DX12" s="620"/>
      <c r="DY12" s="620"/>
      <c r="DZ12" s="620"/>
      <c r="EA12" s="620"/>
      <c r="EB12" s="620"/>
      <c r="EC12" s="656"/>
    </row>
    <row r="13" spans="2:143" ht="11.25" customHeight="1" x14ac:dyDescent="0.2">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33278027</v>
      </c>
      <c r="BH13" s="620"/>
      <c r="BI13" s="620"/>
      <c r="BJ13" s="620"/>
      <c r="BK13" s="620"/>
      <c r="BL13" s="620"/>
      <c r="BM13" s="620"/>
      <c r="BN13" s="621"/>
      <c r="BO13" s="657">
        <v>41.5</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17794351</v>
      </c>
      <c r="CS13" s="620"/>
      <c r="CT13" s="620"/>
      <c r="CU13" s="620"/>
      <c r="CV13" s="620"/>
      <c r="CW13" s="620"/>
      <c r="CX13" s="620"/>
      <c r="CY13" s="621"/>
      <c r="CZ13" s="657">
        <v>7.9</v>
      </c>
      <c r="DA13" s="657"/>
      <c r="DB13" s="657"/>
      <c r="DC13" s="657"/>
      <c r="DD13" s="625">
        <v>4735313</v>
      </c>
      <c r="DE13" s="620"/>
      <c r="DF13" s="620"/>
      <c r="DG13" s="620"/>
      <c r="DH13" s="620"/>
      <c r="DI13" s="620"/>
      <c r="DJ13" s="620"/>
      <c r="DK13" s="620"/>
      <c r="DL13" s="620"/>
      <c r="DM13" s="620"/>
      <c r="DN13" s="620"/>
      <c r="DO13" s="620"/>
      <c r="DP13" s="621"/>
      <c r="DQ13" s="625">
        <v>13166333</v>
      </c>
      <c r="DR13" s="620"/>
      <c r="DS13" s="620"/>
      <c r="DT13" s="620"/>
      <c r="DU13" s="620"/>
      <c r="DV13" s="620"/>
      <c r="DW13" s="620"/>
      <c r="DX13" s="620"/>
      <c r="DY13" s="620"/>
      <c r="DZ13" s="620"/>
      <c r="EA13" s="620"/>
      <c r="EB13" s="620"/>
      <c r="EC13" s="656"/>
    </row>
    <row r="14" spans="2:143" ht="11.25" customHeight="1" x14ac:dyDescent="0.2">
      <c r="B14" s="616" t="s">
        <v>244</v>
      </c>
      <c r="C14" s="617"/>
      <c r="D14" s="617"/>
      <c r="E14" s="617"/>
      <c r="F14" s="617"/>
      <c r="G14" s="617"/>
      <c r="H14" s="617"/>
      <c r="I14" s="617"/>
      <c r="J14" s="617"/>
      <c r="K14" s="617"/>
      <c r="L14" s="617"/>
      <c r="M14" s="617"/>
      <c r="N14" s="617"/>
      <c r="O14" s="617"/>
      <c r="P14" s="617"/>
      <c r="Q14" s="618"/>
      <c r="R14" s="619">
        <v>9725</v>
      </c>
      <c r="S14" s="620"/>
      <c r="T14" s="620"/>
      <c r="U14" s="620"/>
      <c r="V14" s="620"/>
      <c r="W14" s="620"/>
      <c r="X14" s="620"/>
      <c r="Y14" s="621"/>
      <c r="Z14" s="657">
        <v>0</v>
      </c>
      <c r="AA14" s="657"/>
      <c r="AB14" s="657"/>
      <c r="AC14" s="657"/>
      <c r="AD14" s="658">
        <v>9725</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744927</v>
      </c>
      <c r="BH14" s="620"/>
      <c r="BI14" s="620"/>
      <c r="BJ14" s="620"/>
      <c r="BK14" s="620"/>
      <c r="BL14" s="620"/>
      <c r="BM14" s="620"/>
      <c r="BN14" s="621"/>
      <c r="BO14" s="657">
        <v>0.9</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5680286</v>
      </c>
      <c r="CS14" s="620"/>
      <c r="CT14" s="620"/>
      <c r="CU14" s="620"/>
      <c r="CV14" s="620"/>
      <c r="CW14" s="620"/>
      <c r="CX14" s="620"/>
      <c r="CY14" s="621"/>
      <c r="CZ14" s="657">
        <v>2.5</v>
      </c>
      <c r="DA14" s="657"/>
      <c r="DB14" s="657"/>
      <c r="DC14" s="657"/>
      <c r="DD14" s="625">
        <v>447565</v>
      </c>
      <c r="DE14" s="620"/>
      <c r="DF14" s="620"/>
      <c r="DG14" s="620"/>
      <c r="DH14" s="620"/>
      <c r="DI14" s="620"/>
      <c r="DJ14" s="620"/>
      <c r="DK14" s="620"/>
      <c r="DL14" s="620"/>
      <c r="DM14" s="620"/>
      <c r="DN14" s="620"/>
      <c r="DO14" s="620"/>
      <c r="DP14" s="621"/>
      <c r="DQ14" s="625">
        <v>5417747</v>
      </c>
      <c r="DR14" s="620"/>
      <c r="DS14" s="620"/>
      <c r="DT14" s="620"/>
      <c r="DU14" s="620"/>
      <c r="DV14" s="620"/>
      <c r="DW14" s="620"/>
      <c r="DX14" s="620"/>
      <c r="DY14" s="620"/>
      <c r="DZ14" s="620"/>
      <c r="EA14" s="620"/>
      <c r="EB14" s="620"/>
      <c r="EC14" s="656"/>
    </row>
    <row r="15" spans="2:143" ht="11.25" customHeight="1" x14ac:dyDescent="0.2">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4708924</v>
      </c>
      <c r="BH15" s="620"/>
      <c r="BI15" s="620"/>
      <c r="BJ15" s="620"/>
      <c r="BK15" s="620"/>
      <c r="BL15" s="620"/>
      <c r="BM15" s="620"/>
      <c r="BN15" s="621"/>
      <c r="BO15" s="657">
        <v>5.9</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21176186</v>
      </c>
      <c r="CS15" s="620"/>
      <c r="CT15" s="620"/>
      <c r="CU15" s="620"/>
      <c r="CV15" s="620"/>
      <c r="CW15" s="620"/>
      <c r="CX15" s="620"/>
      <c r="CY15" s="621"/>
      <c r="CZ15" s="657">
        <v>9.4</v>
      </c>
      <c r="DA15" s="657"/>
      <c r="DB15" s="657"/>
      <c r="DC15" s="657"/>
      <c r="DD15" s="625">
        <v>5130066</v>
      </c>
      <c r="DE15" s="620"/>
      <c r="DF15" s="620"/>
      <c r="DG15" s="620"/>
      <c r="DH15" s="620"/>
      <c r="DI15" s="620"/>
      <c r="DJ15" s="620"/>
      <c r="DK15" s="620"/>
      <c r="DL15" s="620"/>
      <c r="DM15" s="620"/>
      <c r="DN15" s="620"/>
      <c r="DO15" s="620"/>
      <c r="DP15" s="621"/>
      <c r="DQ15" s="625">
        <v>16452392</v>
      </c>
      <c r="DR15" s="620"/>
      <c r="DS15" s="620"/>
      <c r="DT15" s="620"/>
      <c r="DU15" s="620"/>
      <c r="DV15" s="620"/>
      <c r="DW15" s="620"/>
      <c r="DX15" s="620"/>
      <c r="DY15" s="620"/>
      <c r="DZ15" s="620"/>
      <c r="EA15" s="620"/>
      <c r="EB15" s="620"/>
      <c r="EC15" s="656"/>
    </row>
    <row r="16" spans="2:143" ht="11.25" customHeight="1" x14ac:dyDescent="0.2">
      <c r="B16" s="616" t="s">
        <v>250</v>
      </c>
      <c r="C16" s="617"/>
      <c r="D16" s="617"/>
      <c r="E16" s="617"/>
      <c r="F16" s="617"/>
      <c r="G16" s="617"/>
      <c r="H16" s="617"/>
      <c r="I16" s="617"/>
      <c r="J16" s="617"/>
      <c r="K16" s="617"/>
      <c r="L16" s="617"/>
      <c r="M16" s="617"/>
      <c r="N16" s="617"/>
      <c r="O16" s="617"/>
      <c r="P16" s="617"/>
      <c r="Q16" s="618"/>
      <c r="R16" s="619">
        <v>213732</v>
      </c>
      <c r="S16" s="620"/>
      <c r="T16" s="620"/>
      <c r="U16" s="620"/>
      <c r="V16" s="620"/>
      <c r="W16" s="620"/>
      <c r="X16" s="620"/>
      <c r="Y16" s="621"/>
      <c r="Z16" s="657">
        <v>0.1</v>
      </c>
      <c r="AA16" s="657"/>
      <c r="AB16" s="657"/>
      <c r="AC16" s="657"/>
      <c r="AD16" s="658">
        <v>213732</v>
      </c>
      <c r="AE16" s="658"/>
      <c r="AF16" s="658"/>
      <c r="AG16" s="658"/>
      <c r="AH16" s="658"/>
      <c r="AI16" s="658"/>
      <c r="AJ16" s="658"/>
      <c r="AK16" s="658"/>
      <c r="AL16" s="622">
        <v>0.2</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v>6280</v>
      </c>
      <c r="CS16" s="620"/>
      <c r="CT16" s="620"/>
      <c r="CU16" s="620"/>
      <c r="CV16" s="620"/>
      <c r="CW16" s="620"/>
      <c r="CX16" s="620"/>
      <c r="CY16" s="621"/>
      <c r="CZ16" s="657">
        <v>0</v>
      </c>
      <c r="DA16" s="657"/>
      <c r="DB16" s="657"/>
      <c r="DC16" s="657"/>
      <c r="DD16" s="625" t="s">
        <v>122</v>
      </c>
      <c r="DE16" s="620"/>
      <c r="DF16" s="620"/>
      <c r="DG16" s="620"/>
      <c r="DH16" s="620"/>
      <c r="DI16" s="620"/>
      <c r="DJ16" s="620"/>
      <c r="DK16" s="620"/>
      <c r="DL16" s="620"/>
      <c r="DM16" s="620"/>
      <c r="DN16" s="620"/>
      <c r="DO16" s="620"/>
      <c r="DP16" s="621"/>
      <c r="DQ16" s="625">
        <v>1708</v>
      </c>
      <c r="DR16" s="620"/>
      <c r="DS16" s="620"/>
      <c r="DT16" s="620"/>
      <c r="DU16" s="620"/>
      <c r="DV16" s="620"/>
      <c r="DW16" s="620"/>
      <c r="DX16" s="620"/>
      <c r="DY16" s="620"/>
      <c r="DZ16" s="620"/>
      <c r="EA16" s="620"/>
      <c r="EB16" s="620"/>
      <c r="EC16" s="656"/>
    </row>
    <row r="17" spans="2:133" ht="11.25" customHeight="1" x14ac:dyDescent="0.2">
      <c r="B17" s="616" t="s">
        <v>253</v>
      </c>
      <c r="C17" s="617"/>
      <c r="D17" s="617"/>
      <c r="E17" s="617"/>
      <c r="F17" s="617"/>
      <c r="G17" s="617"/>
      <c r="H17" s="617"/>
      <c r="I17" s="617"/>
      <c r="J17" s="617"/>
      <c r="K17" s="617"/>
      <c r="L17" s="617"/>
      <c r="M17" s="617"/>
      <c r="N17" s="617"/>
      <c r="O17" s="617"/>
      <c r="P17" s="617"/>
      <c r="Q17" s="618"/>
      <c r="R17" s="619">
        <v>1686867</v>
      </c>
      <c r="S17" s="620"/>
      <c r="T17" s="620"/>
      <c r="U17" s="620"/>
      <c r="V17" s="620"/>
      <c r="W17" s="620"/>
      <c r="X17" s="620"/>
      <c r="Y17" s="621"/>
      <c r="Z17" s="657">
        <v>0.7</v>
      </c>
      <c r="AA17" s="657"/>
      <c r="AB17" s="657"/>
      <c r="AC17" s="657"/>
      <c r="AD17" s="658">
        <v>1686867</v>
      </c>
      <c r="AE17" s="658"/>
      <c r="AF17" s="658"/>
      <c r="AG17" s="658"/>
      <c r="AH17" s="658"/>
      <c r="AI17" s="658"/>
      <c r="AJ17" s="658"/>
      <c r="AK17" s="658"/>
      <c r="AL17" s="622">
        <v>1.5</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18465357</v>
      </c>
      <c r="CS17" s="620"/>
      <c r="CT17" s="620"/>
      <c r="CU17" s="620"/>
      <c r="CV17" s="620"/>
      <c r="CW17" s="620"/>
      <c r="CX17" s="620"/>
      <c r="CY17" s="621"/>
      <c r="CZ17" s="657">
        <v>8.1999999999999993</v>
      </c>
      <c r="DA17" s="657"/>
      <c r="DB17" s="657"/>
      <c r="DC17" s="657"/>
      <c r="DD17" s="625" t="s">
        <v>122</v>
      </c>
      <c r="DE17" s="620"/>
      <c r="DF17" s="620"/>
      <c r="DG17" s="620"/>
      <c r="DH17" s="620"/>
      <c r="DI17" s="620"/>
      <c r="DJ17" s="620"/>
      <c r="DK17" s="620"/>
      <c r="DL17" s="620"/>
      <c r="DM17" s="620"/>
      <c r="DN17" s="620"/>
      <c r="DO17" s="620"/>
      <c r="DP17" s="621"/>
      <c r="DQ17" s="625">
        <v>18465357</v>
      </c>
      <c r="DR17" s="620"/>
      <c r="DS17" s="620"/>
      <c r="DT17" s="620"/>
      <c r="DU17" s="620"/>
      <c r="DV17" s="620"/>
      <c r="DW17" s="620"/>
      <c r="DX17" s="620"/>
      <c r="DY17" s="620"/>
      <c r="DZ17" s="620"/>
      <c r="EA17" s="620"/>
      <c r="EB17" s="620"/>
      <c r="EC17" s="656"/>
    </row>
    <row r="18" spans="2:133" ht="11.25" customHeight="1" x14ac:dyDescent="0.2">
      <c r="B18" s="616" t="s">
        <v>256</v>
      </c>
      <c r="C18" s="617"/>
      <c r="D18" s="617"/>
      <c r="E18" s="617"/>
      <c r="F18" s="617"/>
      <c r="G18" s="617"/>
      <c r="H18" s="617"/>
      <c r="I18" s="617"/>
      <c r="J18" s="617"/>
      <c r="K18" s="617"/>
      <c r="L18" s="617"/>
      <c r="M18" s="617"/>
      <c r="N18" s="617"/>
      <c r="O18" s="617"/>
      <c r="P18" s="617"/>
      <c r="Q18" s="618"/>
      <c r="R18" s="619">
        <v>512222</v>
      </c>
      <c r="S18" s="620"/>
      <c r="T18" s="620"/>
      <c r="U18" s="620"/>
      <c r="V18" s="620"/>
      <c r="W18" s="620"/>
      <c r="X18" s="620"/>
      <c r="Y18" s="621"/>
      <c r="Z18" s="657">
        <v>0.2</v>
      </c>
      <c r="AA18" s="657"/>
      <c r="AB18" s="657"/>
      <c r="AC18" s="657"/>
      <c r="AD18" s="658">
        <v>512222</v>
      </c>
      <c r="AE18" s="658"/>
      <c r="AF18" s="658"/>
      <c r="AG18" s="658"/>
      <c r="AH18" s="658"/>
      <c r="AI18" s="658"/>
      <c r="AJ18" s="658"/>
      <c r="AK18" s="658"/>
      <c r="AL18" s="622">
        <v>0.4</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2">
      <c r="B19" s="616" t="s">
        <v>259</v>
      </c>
      <c r="C19" s="617"/>
      <c r="D19" s="617"/>
      <c r="E19" s="617"/>
      <c r="F19" s="617"/>
      <c r="G19" s="617"/>
      <c r="H19" s="617"/>
      <c r="I19" s="617"/>
      <c r="J19" s="617"/>
      <c r="K19" s="617"/>
      <c r="L19" s="617"/>
      <c r="M19" s="617"/>
      <c r="N19" s="617"/>
      <c r="O19" s="617"/>
      <c r="P19" s="617"/>
      <c r="Q19" s="618"/>
      <c r="R19" s="619">
        <v>443967</v>
      </c>
      <c r="S19" s="620"/>
      <c r="T19" s="620"/>
      <c r="U19" s="620"/>
      <c r="V19" s="620"/>
      <c r="W19" s="620"/>
      <c r="X19" s="620"/>
      <c r="Y19" s="621"/>
      <c r="Z19" s="657">
        <v>0.2</v>
      </c>
      <c r="AA19" s="657"/>
      <c r="AB19" s="657"/>
      <c r="AC19" s="657"/>
      <c r="AD19" s="658">
        <v>443967</v>
      </c>
      <c r="AE19" s="658"/>
      <c r="AF19" s="658"/>
      <c r="AG19" s="658"/>
      <c r="AH19" s="658"/>
      <c r="AI19" s="658"/>
      <c r="AJ19" s="658"/>
      <c r="AK19" s="658"/>
      <c r="AL19" s="622">
        <v>0.4</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9398944</v>
      </c>
      <c r="BH19" s="620"/>
      <c r="BI19" s="620"/>
      <c r="BJ19" s="620"/>
      <c r="BK19" s="620"/>
      <c r="BL19" s="620"/>
      <c r="BM19" s="620"/>
      <c r="BN19" s="621"/>
      <c r="BO19" s="657">
        <v>11.7</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2">
      <c r="B20" s="686" t="s">
        <v>262</v>
      </c>
      <c r="C20" s="687"/>
      <c r="D20" s="687"/>
      <c r="E20" s="687"/>
      <c r="F20" s="687"/>
      <c r="G20" s="687"/>
      <c r="H20" s="687"/>
      <c r="I20" s="687"/>
      <c r="J20" s="687"/>
      <c r="K20" s="687"/>
      <c r="L20" s="687"/>
      <c r="M20" s="687"/>
      <c r="N20" s="687"/>
      <c r="O20" s="687"/>
      <c r="P20" s="687"/>
      <c r="Q20" s="688"/>
      <c r="R20" s="619">
        <v>68255</v>
      </c>
      <c r="S20" s="620"/>
      <c r="T20" s="620"/>
      <c r="U20" s="620"/>
      <c r="V20" s="620"/>
      <c r="W20" s="620"/>
      <c r="X20" s="620"/>
      <c r="Y20" s="621"/>
      <c r="Z20" s="657">
        <v>0</v>
      </c>
      <c r="AA20" s="657"/>
      <c r="AB20" s="657"/>
      <c r="AC20" s="657"/>
      <c r="AD20" s="658">
        <v>68255</v>
      </c>
      <c r="AE20" s="658"/>
      <c r="AF20" s="658"/>
      <c r="AG20" s="658"/>
      <c r="AH20" s="658"/>
      <c r="AI20" s="658"/>
      <c r="AJ20" s="658"/>
      <c r="AK20" s="658"/>
      <c r="AL20" s="622">
        <v>0.1</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9398944</v>
      </c>
      <c r="BH20" s="620"/>
      <c r="BI20" s="620"/>
      <c r="BJ20" s="620"/>
      <c r="BK20" s="620"/>
      <c r="BL20" s="620"/>
      <c r="BM20" s="620"/>
      <c r="BN20" s="621"/>
      <c r="BO20" s="657">
        <v>11.7</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225410604</v>
      </c>
      <c r="CS20" s="620"/>
      <c r="CT20" s="620"/>
      <c r="CU20" s="620"/>
      <c r="CV20" s="620"/>
      <c r="CW20" s="620"/>
      <c r="CX20" s="620"/>
      <c r="CY20" s="621"/>
      <c r="CZ20" s="657">
        <v>100</v>
      </c>
      <c r="DA20" s="657"/>
      <c r="DB20" s="657"/>
      <c r="DC20" s="657"/>
      <c r="DD20" s="625">
        <v>12038584</v>
      </c>
      <c r="DE20" s="620"/>
      <c r="DF20" s="620"/>
      <c r="DG20" s="620"/>
      <c r="DH20" s="620"/>
      <c r="DI20" s="620"/>
      <c r="DJ20" s="620"/>
      <c r="DK20" s="620"/>
      <c r="DL20" s="620"/>
      <c r="DM20" s="620"/>
      <c r="DN20" s="620"/>
      <c r="DO20" s="620"/>
      <c r="DP20" s="621"/>
      <c r="DQ20" s="625">
        <v>144476280</v>
      </c>
      <c r="DR20" s="620"/>
      <c r="DS20" s="620"/>
      <c r="DT20" s="620"/>
      <c r="DU20" s="620"/>
      <c r="DV20" s="620"/>
      <c r="DW20" s="620"/>
      <c r="DX20" s="620"/>
      <c r="DY20" s="620"/>
      <c r="DZ20" s="620"/>
      <c r="EA20" s="620"/>
      <c r="EB20" s="620"/>
      <c r="EC20" s="656"/>
    </row>
    <row r="21" spans="2:133" ht="11.25" customHeight="1" x14ac:dyDescent="0.2">
      <c r="B21" s="616" t="s">
        <v>265</v>
      </c>
      <c r="C21" s="617"/>
      <c r="D21" s="617"/>
      <c r="E21" s="617"/>
      <c r="F21" s="617"/>
      <c r="G21" s="617"/>
      <c r="H21" s="617"/>
      <c r="I21" s="617"/>
      <c r="J21" s="617"/>
      <c r="K21" s="617"/>
      <c r="L21" s="617"/>
      <c r="M21" s="617"/>
      <c r="N21" s="617"/>
      <c r="O21" s="617"/>
      <c r="P21" s="617"/>
      <c r="Q21" s="618"/>
      <c r="R21" s="619">
        <v>25442556</v>
      </c>
      <c r="S21" s="620"/>
      <c r="T21" s="620"/>
      <c r="U21" s="620"/>
      <c r="V21" s="620"/>
      <c r="W21" s="620"/>
      <c r="X21" s="620"/>
      <c r="Y21" s="621"/>
      <c r="Z21" s="657">
        <v>11.1</v>
      </c>
      <c r="AA21" s="657"/>
      <c r="AB21" s="657"/>
      <c r="AC21" s="657"/>
      <c r="AD21" s="658">
        <v>24696829</v>
      </c>
      <c r="AE21" s="658"/>
      <c r="AF21" s="658"/>
      <c r="AG21" s="658"/>
      <c r="AH21" s="658"/>
      <c r="AI21" s="658"/>
      <c r="AJ21" s="658"/>
      <c r="AK21" s="658"/>
      <c r="AL21" s="622">
        <v>21.4</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v>1477</v>
      </c>
      <c r="BH21" s="620"/>
      <c r="BI21" s="620"/>
      <c r="BJ21" s="620"/>
      <c r="BK21" s="620"/>
      <c r="BL21" s="620"/>
      <c r="BM21" s="620"/>
      <c r="BN21" s="621"/>
      <c r="BO21" s="657">
        <v>0</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2">
      <c r="B22" s="616" t="s">
        <v>267</v>
      </c>
      <c r="C22" s="617"/>
      <c r="D22" s="617"/>
      <c r="E22" s="617"/>
      <c r="F22" s="617"/>
      <c r="G22" s="617"/>
      <c r="H22" s="617"/>
      <c r="I22" s="617"/>
      <c r="J22" s="617"/>
      <c r="K22" s="617"/>
      <c r="L22" s="617"/>
      <c r="M22" s="617"/>
      <c r="N22" s="617"/>
      <c r="O22" s="617"/>
      <c r="P22" s="617"/>
      <c r="Q22" s="618"/>
      <c r="R22" s="619">
        <v>24696829</v>
      </c>
      <c r="S22" s="620"/>
      <c r="T22" s="620"/>
      <c r="U22" s="620"/>
      <c r="V22" s="620"/>
      <c r="W22" s="620"/>
      <c r="X22" s="620"/>
      <c r="Y22" s="621"/>
      <c r="Z22" s="657">
        <v>10.7</v>
      </c>
      <c r="AA22" s="657"/>
      <c r="AB22" s="657"/>
      <c r="AC22" s="657"/>
      <c r="AD22" s="658">
        <v>24696829</v>
      </c>
      <c r="AE22" s="658"/>
      <c r="AF22" s="658"/>
      <c r="AG22" s="658"/>
      <c r="AH22" s="658"/>
      <c r="AI22" s="658"/>
      <c r="AJ22" s="658"/>
      <c r="AK22" s="658"/>
      <c r="AL22" s="622">
        <v>21.4</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v>2354999</v>
      </c>
      <c r="BH22" s="620"/>
      <c r="BI22" s="620"/>
      <c r="BJ22" s="620"/>
      <c r="BK22" s="620"/>
      <c r="BL22" s="620"/>
      <c r="BM22" s="620"/>
      <c r="BN22" s="621"/>
      <c r="BO22" s="657">
        <v>2.9</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16" t="s">
        <v>270</v>
      </c>
      <c r="C23" s="617"/>
      <c r="D23" s="617"/>
      <c r="E23" s="617"/>
      <c r="F23" s="617"/>
      <c r="G23" s="617"/>
      <c r="H23" s="617"/>
      <c r="I23" s="617"/>
      <c r="J23" s="617"/>
      <c r="K23" s="617"/>
      <c r="L23" s="617"/>
      <c r="M23" s="617"/>
      <c r="N23" s="617"/>
      <c r="O23" s="617"/>
      <c r="P23" s="617"/>
      <c r="Q23" s="618"/>
      <c r="R23" s="619">
        <v>745727</v>
      </c>
      <c r="S23" s="620"/>
      <c r="T23" s="620"/>
      <c r="U23" s="620"/>
      <c r="V23" s="620"/>
      <c r="W23" s="620"/>
      <c r="X23" s="620"/>
      <c r="Y23" s="621"/>
      <c r="Z23" s="657">
        <v>0.3</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7042468</v>
      </c>
      <c r="BH23" s="620"/>
      <c r="BI23" s="620"/>
      <c r="BJ23" s="620"/>
      <c r="BK23" s="620"/>
      <c r="BL23" s="620"/>
      <c r="BM23" s="620"/>
      <c r="BN23" s="621"/>
      <c r="BO23" s="657">
        <v>8.8000000000000007</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2">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134795872</v>
      </c>
      <c r="CS24" s="675"/>
      <c r="CT24" s="675"/>
      <c r="CU24" s="675"/>
      <c r="CV24" s="675"/>
      <c r="CW24" s="675"/>
      <c r="CX24" s="675"/>
      <c r="CY24" s="700"/>
      <c r="CZ24" s="701">
        <v>59.8</v>
      </c>
      <c r="DA24" s="683"/>
      <c r="DB24" s="683"/>
      <c r="DC24" s="703"/>
      <c r="DD24" s="699">
        <v>76147744</v>
      </c>
      <c r="DE24" s="675"/>
      <c r="DF24" s="675"/>
      <c r="DG24" s="675"/>
      <c r="DH24" s="675"/>
      <c r="DI24" s="675"/>
      <c r="DJ24" s="675"/>
      <c r="DK24" s="700"/>
      <c r="DL24" s="699">
        <v>66420593</v>
      </c>
      <c r="DM24" s="675"/>
      <c r="DN24" s="675"/>
      <c r="DO24" s="675"/>
      <c r="DP24" s="675"/>
      <c r="DQ24" s="675"/>
      <c r="DR24" s="675"/>
      <c r="DS24" s="675"/>
      <c r="DT24" s="675"/>
      <c r="DU24" s="675"/>
      <c r="DV24" s="700"/>
      <c r="DW24" s="701">
        <v>56.2</v>
      </c>
      <c r="DX24" s="683"/>
      <c r="DY24" s="683"/>
      <c r="DZ24" s="683"/>
      <c r="EA24" s="683"/>
      <c r="EB24" s="683"/>
      <c r="EC24" s="702"/>
    </row>
    <row r="25" spans="2:133" ht="11.25" customHeight="1" x14ac:dyDescent="0.2">
      <c r="B25" s="616" t="s">
        <v>280</v>
      </c>
      <c r="C25" s="617"/>
      <c r="D25" s="617"/>
      <c r="E25" s="617"/>
      <c r="F25" s="617"/>
      <c r="G25" s="617"/>
      <c r="H25" s="617"/>
      <c r="I25" s="617"/>
      <c r="J25" s="617"/>
      <c r="K25" s="617"/>
      <c r="L25" s="617"/>
      <c r="M25" s="617"/>
      <c r="N25" s="617"/>
      <c r="O25" s="617"/>
      <c r="P25" s="617"/>
      <c r="Q25" s="618"/>
      <c r="R25" s="619">
        <v>122132627</v>
      </c>
      <c r="S25" s="620"/>
      <c r="T25" s="620"/>
      <c r="U25" s="620"/>
      <c r="V25" s="620"/>
      <c r="W25" s="620"/>
      <c r="X25" s="620"/>
      <c r="Y25" s="621"/>
      <c r="Z25" s="657">
        <v>53.1</v>
      </c>
      <c r="AA25" s="657"/>
      <c r="AB25" s="657"/>
      <c r="AC25" s="657"/>
      <c r="AD25" s="658">
        <v>114344432</v>
      </c>
      <c r="AE25" s="658"/>
      <c r="AF25" s="658"/>
      <c r="AG25" s="658"/>
      <c r="AH25" s="658"/>
      <c r="AI25" s="658"/>
      <c r="AJ25" s="658"/>
      <c r="AK25" s="658"/>
      <c r="AL25" s="622">
        <v>99</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27272151</v>
      </c>
      <c r="CS25" s="632"/>
      <c r="CT25" s="632"/>
      <c r="CU25" s="632"/>
      <c r="CV25" s="632"/>
      <c r="CW25" s="632"/>
      <c r="CX25" s="632"/>
      <c r="CY25" s="633"/>
      <c r="CZ25" s="622">
        <v>12.1</v>
      </c>
      <c r="DA25" s="634"/>
      <c r="DB25" s="634"/>
      <c r="DC25" s="635"/>
      <c r="DD25" s="625">
        <v>25733366</v>
      </c>
      <c r="DE25" s="632"/>
      <c r="DF25" s="632"/>
      <c r="DG25" s="632"/>
      <c r="DH25" s="632"/>
      <c r="DI25" s="632"/>
      <c r="DJ25" s="632"/>
      <c r="DK25" s="633"/>
      <c r="DL25" s="625">
        <v>25153512</v>
      </c>
      <c r="DM25" s="632"/>
      <c r="DN25" s="632"/>
      <c r="DO25" s="632"/>
      <c r="DP25" s="632"/>
      <c r="DQ25" s="632"/>
      <c r="DR25" s="632"/>
      <c r="DS25" s="632"/>
      <c r="DT25" s="632"/>
      <c r="DU25" s="632"/>
      <c r="DV25" s="633"/>
      <c r="DW25" s="622">
        <v>21.3</v>
      </c>
      <c r="DX25" s="634"/>
      <c r="DY25" s="634"/>
      <c r="DZ25" s="634"/>
      <c r="EA25" s="634"/>
      <c r="EB25" s="634"/>
      <c r="EC25" s="646"/>
    </row>
    <row r="26" spans="2:133" ht="11.25" customHeight="1" x14ac:dyDescent="0.2">
      <c r="B26" s="616" t="s">
        <v>283</v>
      </c>
      <c r="C26" s="617"/>
      <c r="D26" s="617"/>
      <c r="E26" s="617"/>
      <c r="F26" s="617"/>
      <c r="G26" s="617"/>
      <c r="H26" s="617"/>
      <c r="I26" s="617"/>
      <c r="J26" s="617"/>
      <c r="K26" s="617"/>
      <c r="L26" s="617"/>
      <c r="M26" s="617"/>
      <c r="N26" s="617"/>
      <c r="O26" s="617"/>
      <c r="P26" s="617"/>
      <c r="Q26" s="618"/>
      <c r="R26" s="619">
        <v>59748</v>
      </c>
      <c r="S26" s="620"/>
      <c r="T26" s="620"/>
      <c r="U26" s="620"/>
      <c r="V26" s="620"/>
      <c r="W26" s="620"/>
      <c r="X26" s="620"/>
      <c r="Y26" s="621"/>
      <c r="Z26" s="657">
        <v>0</v>
      </c>
      <c r="AA26" s="657"/>
      <c r="AB26" s="657"/>
      <c r="AC26" s="657"/>
      <c r="AD26" s="658">
        <v>59748</v>
      </c>
      <c r="AE26" s="658"/>
      <c r="AF26" s="658"/>
      <c r="AG26" s="658"/>
      <c r="AH26" s="658"/>
      <c r="AI26" s="658"/>
      <c r="AJ26" s="658"/>
      <c r="AK26" s="658"/>
      <c r="AL26" s="622">
        <v>0.1</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19539581</v>
      </c>
      <c r="CS26" s="620"/>
      <c r="CT26" s="620"/>
      <c r="CU26" s="620"/>
      <c r="CV26" s="620"/>
      <c r="CW26" s="620"/>
      <c r="CX26" s="620"/>
      <c r="CY26" s="621"/>
      <c r="CZ26" s="622">
        <v>8.6999999999999993</v>
      </c>
      <c r="DA26" s="634"/>
      <c r="DB26" s="634"/>
      <c r="DC26" s="635"/>
      <c r="DD26" s="625">
        <v>18300394</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2">
      <c r="B27" s="616" t="s">
        <v>286</v>
      </c>
      <c r="C27" s="617"/>
      <c r="D27" s="617"/>
      <c r="E27" s="617"/>
      <c r="F27" s="617"/>
      <c r="G27" s="617"/>
      <c r="H27" s="617"/>
      <c r="I27" s="617"/>
      <c r="J27" s="617"/>
      <c r="K27" s="617"/>
      <c r="L27" s="617"/>
      <c r="M27" s="617"/>
      <c r="N27" s="617"/>
      <c r="O27" s="617"/>
      <c r="P27" s="617"/>
      <c r="Q27" s="618"/>
      <c r="R27" s="619">
        <v>1591575</v>
      </c>
      <c r="S27" s="620"/>
      <c r="T27" s="620"/>
      <c r="U27" s="620"/>
      <c r="V27" s="620"/>
      <c r="W27" s="620"/>
      <c r="X27" s="620"/>
      <c r="Y27" s="621"/>
      <c r="Z27" s="657">
        <v>0.7</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80268724</v>
      </c>
      <c r="BH27" s="620"/>
      <c r="BI27" s="620"/>
      <c r="BJ27" s="620"/>
      <c r="BK27" s="620"/>
      <c r="BL27" s="620"/>
      <c r="BM27" s="620"/>
      <c r="BN27" s="621"/>
      <c r="BO27" s="657">
        <v>100</v>
      </c>
      <c r="BP27" s="657"/>
      <c r="BQ27" s="657"/>
      <c r="BR27" s="657"/>
      <c r="BS27" s="658">
        <v>1032515</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89058364</v>
      </c>
      <c r="CS27" s="632"/>
      <c r="CT27" s="632"/>
      <c r="CU27" s="632"/>
      <c r="CV27" s="632"/>
      <c r="CW27" s="632"/>
      <c r="CX27" s="632"/>
      <c r="CY27" s="633"/>
      <c r="CZ27" s="622">
        <v>39.5</v>
      </c>
      <c r="DA27" s="634"/>
      <c r="DB27" s="634"/>
      <c r="DC27" s="635"/>
      <c r="DD27" s="625">
        <v>31949021</v>
      </c>
      <c r="DE27" s="632"/>
      <c r="DF27" s="632"/>
      <c r="DG27" s="632"/>
      <c r="DH27" s="632"/>
      <c r="DI27" s="632"/>
      <c r="DJ27" s="632"/>
      <c r="DK27" s="633"/>
      <c r="DL27" s="625">
        <v>22801724</v>
      </c>
      <c r="DM27" s="632"/>
      <c r="DN27" s="632"/>
      <c r="DO27" s="632"/>
      <c r="DP27" s="632"/>
      <c r="DQ27" s="632"/>
      <c r="DR27" s="632"/>
      <c r="DS27" s="632"/>
      <c r="DT27" s="632"/>
      <c r="DU27" s="632"/>
      <c r="DV27" s="633"/>
      <c r="DW27" s="622">
        <v>19.3</v>
      </c>
      <c r="DX27" s="634"/>
      <c r="DY27" s="634"/>
      <c r="DZ27" s="634"/>
      <c r="EA27" s="634"/>
      <c r="EB27" s="634"/>
      <c r="EC27" s="646"/>
    </row>
    <row r="28" spans="2:133" ht="11.25" customHeight="1" x14ac:dyDescent="0.2">
      <c r="B28" s="616" t="s">
        <v>289</v>
      </c>
      <c r="C28" s="617"/>
      <c r="D28" s="617"/>
      <c r="E28" s="617"/>
      <c r="F28" s="617"/>
      <c r="G28" s="617"/>
      <c r="H28" s="617"/>
      <c r="I28" s="617"/>
      <c r="J28" s="617"/>
      <c r="K28" s="617"/>
      <c r="L28" s="617"/>
      <c r="M28" s="617"/>
      <c r="N28" s="617"/>
      <c r="O28" s="617"/>
      <c r="P28" s="617"/>
      <c r="Q28" s="618"/>
      <c r="R28" s="619">
        <v>1914791</v>
      </c>
      <c r="S28" s="620"/>
      <c r="T28" s="620"/>
      <c r="U28" s="620"/>
      <c r="V28" s="620"/>
      <c r="W28" s="620"/>
      <c r="X28" s="620"/>
      <c r="Y28" s="621"/>
      <c r="Z28" s="657">
        <v>0.8</v>
      </c>
      <c r="AA28" s="657"/>
      <c r="AB28" s="657"/>
      <c r="AC28" s="657"/>
      <c r="AD28" s="658">
        <v>718973</v>
      </c>
      <c r="AE28" s="658"/>
      <c r="AF28" s="658"/>
      <c r="AG28" s="658"/>
      <c r="AH28" s="658"/>
      <c r="AI28" s="658"/>
      <c r="AJ28" s="658"/>
      <c r="AK28" s="658"/>
      <c r="AL28" s="622">
        <v>0.6</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18465357</v>
      </c>
      <c r="CS28" s="620"/>
      <c r="CT28" s="620"/>
      <c r="CU28" s="620"/>
      <c r="CV28" s="620"/>
      <c r="CW28" s="620"/>
      <c r="CX28" s="620"/>
      <c r="CY28" s="621"/>
      <c r="CZ28" s="622">
        <v>8.1999999999999993</v>
      </c>
      <c r="DA28" s="634"/>
      <c r="DB28" s="634"/>
      <c r="DC28" s="635"/>
      <c r="DD28" s="625">
        <v>18465357</v>
      </c>
      <c r="DE28" s="620"/>
      <c r="DF28" s="620"/>
      <c r="DG28" s="620"/>
      <c r="DH28" s="620"/>
      <c r="DI28" s="620"/>
      <c r="DJ28" s="620"/>
      <c r="DK28" s="621"/>
      <c r="DL28" s="625">
        <v>18465357</v>
      </c>
      <c r="DM28" s="620"/>
      <c r="DN28" s="620"/>
      <c r="DO28" s="620"/>
      <c r="DP28" s="620"/>
      <c r="DQ28" s="620"/>
      <c r="DR28" s="620"/>
      <c r="DS28" s="620"/>
      <c r="DT28" s="620"/>
      <c r="DU28" s="620"/>
      <c r="DV28" s="621"/>
      <c r="DW28" s="622">
        <v>15.6</v>
      </c>
      <c r="DX28" s="634"/>
      <c r="DY28" s="634"/>
      <c r="DZ28" s="634"/>
      <c r="EA28" s="634"/>
      <c r="EB28" s="634"/>
      <c r="EC28" s="646"/>
    </row>
    <row r="29" spans="2:133" ht="11.25" customHeight="1" x14ac:dyDescent="0.2">
      <c r="B29" s="616" t="s">
        <v>291</v>
      </c>
      <c r="C29" s="617"/>
      <c r="D29" s="617"/>
      <c r="E29" s="617"/>
      <c r="F29" s="617"/>
      <c r="G29" s="617"/>
      <c r="H29" s="617"/>
      <c r="I29" s="617"/>
      <c r="J29" s="617"/>
      <c r="K29" s="617"/>
      <c r="L29" s="617"/>
      <c r="M29" s="617"/>
      <c r="N29" s="617"/>
      <c r="O29" s="617"/>
      <c r="P29" s="617"/>
      <c r="Q29" s="618"/>
      <c r="R29" s="619">
        <v>333565</v>
      </c>
      <c r="S29" s="620"/>
      <c r="T29" s="620"/>
      <c r="U29" s="620"/>
      <c r="V29" s="620"/>
      <c r="W29" s="620"/>
      <c r="X29" s="620"/>
      <c r="Y29" s="621"/>
      <c r="Z29" s="657">
        <v>0.1</v>
      </c>
      <c r="AA29" s="657"/>
      <c r="AB29" s="657"/>
      <c r="AC29" s="657"/>
      <c r="AD29" s="658" t="s">
        <v>122</v>
      </c>
      <c r="AE29" s="658"/>
      <c r="AF29" s="658"/>
      <c r="AG29" s="658"/>
      <c r="AH29" s="658"/>
      <c r="AI29" s="658"/>
      <c r="AJ29" s="658"/>
      <c r="AK29" s="658"/>
      <c r="AL29" s="622" t="s">
        <v>122</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18465026</v>
      </c>
      <c r="CS29" s="632"/>
      <c r="CT29" s="632"/>
      <c r="CU29" s="632"/>
      <c r="CV29" s="632"/>
      <c r="CW29" s="632"/>
      <c r="CX29" s="632"/>
      <c r="CY29" s="633"/>
      <c r="CZ29" s="622">
        <v>8.1999999999999993</v>
      </c>
      <c r="DA29" s="634"/>
      <c r="DB29" s="634"/>
      <c r="DC29" s="635"/>
      <c r="DD29" s="625">
        <v>18465026</v>
      </c>
      <c r="DE29" s="632"/>
      <c r="DF29" s="632"/>
      <c r="DG29" s="632"/>
      <c r="DH29" s="632"/>
      <c r="DI29" s="632"/>
      <c r="DJ29" s="632"/>
      <c r="DK29" s="633"/>
      <c r="DL29" s="625">
        <v>18465026</v>
      </c>
      <c r="DM29" s="632"/>
      <c r="DN29" s="632"/>
      <c r="DO29" s="632"/>
      <c r="DP29" s="632"/>
      <c r="DQ29" s="632"/>
      <c r="DR29" s="632"/>
      <c r="DS29" s="632"/>
      <c r="DT29" s="632"/>
      <c r="DU29" s="632"/>
      <c r="DV29" s="633"/>
      <c r="DW29" s="622">
        <v>15.6</v>
      </c>
      <c r="DX29" s="634"/>
      <c r="DY29" s="634"/>
      <c r="DZ29" s="634"/>
      <c r="EA29" s="634"/>
      <c r="EB29" s="634"/>
      <c r="EC29" s="646"/>
    </row>
    <row r="30" spans="2:133" ht="11.25" customHeight="1" x14ac:dyDescent="0.2">
      <c r="B30" s="616" t="s">
        <v>293</v>
      </c>
      <c r="C30" s="617"/>
      <c r="D30" s="617"/>
      <c r="E30" s="617"/>
      <c r="F30" s="617"/>
      <c r="G30" s="617"/>
      <c r="H30" s="617"/>
      <c r="I30" s="617"/>
      <c r="J30" s="617"/>
      <c r="K30" s="617"/>
      <c r="L30" s="617"/>
      <c r="M30" s="617"/>
      <c r="N30" s="617"/>
      <c r="O30" s="617"/>
      <c r="P30" s="617"/>
      <c r="Q30" s="618"/>
      <c r="R30" s="619">
        <v>65088129</v>
      </c>
      <c r="S30" s="620"/>
      <c r="T30" s="620"/>
      <c r="U30" s="620"/>
      <c r="V30" s="620"/>
      <c r="W30" s="620"/>
      <c r="X30" s="620"/>
      <c r="Y30" s="621"/>
      <c r="Z30" s="657">
        <v>28.3</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18055842</v>
      </c>
      <c r="CS30" s="620"/>
      <c r="CT30" s="620"/>
      <c r="CU30" s="620"/>
      <c r="CV30" s="620"/>
      <c r="CW30" s="620"/>
      <c r="CX30" s="620"/>
      <c r="CY30" s="621"/>
      <c r="CZ30" s="622">
        <v>8</v>
      </c>
      <c r="DA30" s="634"/>
      <c r="DB30" s="634"/>
      <c r="DC30" s="635"/>
      <c r="DD30" s="625">
        <v>18055842</v>
      </c>
      <c r="DE30" s="620"/>
      <c r="DF30" s="620"/>
      <c r="DG30" s="620"/>
      <c r="DH30" s="620"/>
      <c r="DI30" s="620"/>
      <c r="DJ30" s="620"/>
      <c r="DK30" s="621"/>
      <c r="DL30" s="625">
        <v>18055842</v>
      </c>
      <c r="DM30" s="620"/>
      <c r="DN30" s="620"/>
      <c r="DO30" s="620"/>
      <c r="DP30" s="620"/>
      <c r="DQ30" s="620"/>
      <c r="DR30" s="620"/>
      <c r="DS30" s="620"/>
      <c r="DT30" s="620"/>
      <c r="DU30" s="620"/>
      <c r="DV30" s="621"/>
      <c r="DW30" s="622">
        <v>15.3</v>
      </c>
      <c r="DX30" s="634"/>
      <c r="DY30" s="634"/>
      <c r="DZ30" s="634"/>
      <c r="EA30" s="634"/>
      <c r="EB30" s="634"/>
      <c r="EC30" s="646"/>
    </row>
    <row r="31" spans="2:133" ht="11.25" customHeight="1" x14ac:dyDescent="0.2">
      <c r="B31" s="686" t="s">
        <v>297</v>
      </c>
      <c r="C31" s="687"/>
      <c r="D31" s="687"/>
      <c r="E31" s="687"/>
      <c r="F31" s="687"/>
      <c r="G31" s="687"/>
      <c r="H31" s="687"/>
      <c r="I31" s="687"/>
      <c r="J31" s="687"/>
      <c r="K31" s="687"/>
      <c r="L31" s="687"/>
      <c r="M31" s="687"/>
      <c r="N31" s="687"/>
      <c r="O31" s="687"/>
      <c r="P31" s="687"/>
      <c r="Q31" s="688"/>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99.5</v>
      </c>
      <c r="BH31" s="682"/>
      <c r="BI31" s="682"/>
      <c r="BJ31" s="682"/>
      <c r="BK31" s="682"/>
      <c r="BL31" s="682"/>
      <c r="BM31" s="683">
        <v>98.8</v>
      </c>
      <c r="BN31" s="682"/>
      <c r="BO31" s="682"/>
      <c r="BP31" s="682"/>
      <c r="BQ31" s="684"/>
      <c r="BR31" s="681">
        <v>99.5</v>
      </c>
      <c r="BS31" s="682"/>
      <c r="BT31" s="682"/>
      <c r="BU31" s="682"/>
      <c r="BV31" s="682"/>
      <c r="BW31" s="682"/>
      <c r="BX31" s="683">
        <v>98.9</v>
      </c>
      <c r="BY31" s="682"/>
      <c r="BZ31" s="682"/>
      <c r="CA31" s="682"/>
      <c r="CB31" s="684"/>
      <c r="CD31" s="640"/>
      <c r="CE31" s="641"/>
      <c r="CF31" s="616" t="s">
        <v>300</v>
      </c>
      <c r="CG31" s="617"/>
      <c r="CH31" s="617"/>
      <c r="CI31" s="617"/>
      <c r="CJ31" s="617"/>
      <c r="CK31" s="617"/>
      <c r="CL31" s="617"/>
      <c r="CM31" s="617"/>
      <c r="CN31" s="617"/>
      <c r="CO31" s="617"/>
      <c r="CP31" s="617"/>
      <c r="CQ31" s="618"/>
      <c r="CR31" s="619">
        <v>409184</v>
      </c>
      <c r="CS31" s="632"/>
      <c r="CT31" s="632"/>
      <c r="CU31" s="632"/>
      <c r="CV31" s="632"/>
      <c r="CW31" s="632"/>
      <c r="CX31" s="632"/>
      <c r="CY31" s="633"/>
      <c r="CZ31" s="622">
        <v>0.2</v>
      </c>
      <c r="DA31" s="634"/>
      <c r="DB31" s="634"/>
      <c r="DC31" s="635"/>
      <c r="DD31" s="625">
        <v>409184</v>
      </c>
      <c r="DE31" s="632"/>
      <c r="DF31" s="632"/>
      <c r="DG31" s="632"/>
      <c r="DH31" s="632"/>
      <c r="DI31" s="632"/>
      <c r="DJ31" s="632"/>
      <c r="DK31" s="633"/>
      <c r="DL31" s="625">
        <v>409184</v>
      </c>
      <c r="DM31" s="632"/>
      <c r="DN31" s="632"/>
      <c r="DO31" s="632"/>
      <c r="DP31" s="632"/>
      <c r="DQ31" s="632"/>
      <c r="DR31" s="632"/>
      <c r="DS31" s="632"/>
      <c r="DT31" s="632"/>
      <c r="DU31" s="632"/>
      <c r="DV31" s="633"/>
      <c r="DW31" s="622">
        <v>0.3</v>
      </c>
      <c r="DX31" s="634"/>
      <c r="DY31" s="634"/>
      <c r="DZ31" s="634"/>
      <c r="EA31" s="634"/>
      <c r="EB31" s="634"/>
      <c r="EC31" s="646"/>
    </row>
    <row r="32" spans="2:133" ht="11.25" customHeight="1" x14ac:dyDescent="0.2">
      <c r="B32" s="616" t="s">
        <v>301</v>
      </c>
      <c r="C32" s="617"/>
      <c r="D32" s="617"/>
      <c r="E32" s="617"/>
      <c r="F32" s="617"/>
      <c r="G32" s="617"/>
      <c r="H32" s="617"/>
      <c r="I32" s="617"/>
      <c r="J32" s="617"/>
      <c r="K32" s="617"/>
      <c r="L32" s="617"/>
      <c r="M32" s="617"/>
      <c r="N32" s="617"/>
      <c r="O32" s="617"/>
      <c r="P32" s="617"/>
      <c r="Q32" s="618"/>
      <c r="R32" s="619">
        <v>17128667</v>
      </c>
      <c r="S32" s="620"/>
      <c r="T32" s="620"/>
      <c r="U32" s="620"/>
      <c r="V32" s="620"/>
      <c r="W32" s="620"/>
      <c r="X32" s="620"/>
      <c r="Y32" s="621"/>
      <c r="Z32" s="657">
        <v>7.5</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99.1</v>
      </c>
      <c r="BH32" s="632"/>
      <c r="BI32" s="632"/>
      <c r="BJ32" s="632"/>
      <c r="BK32" s="632"/>
      <c r="BL32" s="632"/>
      <c r="BM32" s="623">
        <v>98.1</v>
      </c>
      <c r="BN32" s="632"/>
      <c r="BO32" s="632"/>
      <c r="BP32" s="632"/>
      <c r="BQ32" s="655"/>
      <c r="BR32" s="685">
        <v>99.1</v>
      </c>
      <c r="BS32" s="632"/>
      <c r="BT32" s="632"/>
      <c r="BU32" s="632"/>
      <c r="BV32" s="632"/>
      <c r="BW32" s="632"/>
      <c r="BX32" s="623">
        <v>98.2</v>
      </c>
      <c r="BY32" s="632"/>
      <c r="BZ32" s="632"/>
      <c r="CA32" s="632"/>
      <c r="CB32" s="655"/>
      <c r="CD32" s="642"/>
      <c r="CE32" s="643"/>
      <c r="CF32" s="616" t="s">
        <v>304</v>
      </c>
      <c r="CG32" s="617"/>
      <c r="CH32" s="617"/>
      <c r="CI32" s="617"/>
      <c r="CJ32" s="617"/>
      <c r="CK32" s="617"/>
      <c r="CL32" s="617"/>
      <c r="CM32" s="617"/>
      <c r="CN32" s="617"/>
      <c r="CO32" s="617"/>
      <c r="CP32" s="617"/>
      <c r="CQ32" s="618"/>
      <c r="CR32" s="619">
        <v>331</v>
      </c>
      <c r="CS32" s="620"/>
      <c r="CT32" s="620"/>
      <c r="CU32" s="620"/>
      <c r="CV32" s="620"/>
      <c r="CW32" s="620"/>
      <c r="CX32" s="620"/>
      <c r="CY32" s="621"/>
      <c r="CZ32" s="622">
        <v>0</v>
      </c>
      <c r="DA32" s="634"/>
      <c r="DB32" s="634"/>
      <c r="DC32" s="635"/>
      <c r="DD32" s="625">
        <v>331</v>
      </c>
      <c r="DE32" s="620"/>
      <c r="DF32" s="620"/>
      <c r="DG32" s="620"/>
      <c r="DH32" s="620"/>
      <c r="DI32" s="620"/>
      <c r="DJ32" s="620"/>
      <c r="DK32" s="621"/>
      <c r="DL32" s="625">
        <v>331</v>
      </c>
      <c r="DM32" s="620"/>
      <c r="DN32" s="620"/>
      <c r="DO32" s="620"/>
      <c r="DP32" s="620"/>
      <c r="DQ32" s="620"/>
      <c r="DR32" s="620"/>
      <c r="DS32" s="620"/>
      <c r="DT32" s="620"/>
      <c r="DU32" s="620"/>
      <c r="DV32" s="621"/>
      <c r="DW32" s="622">
        <v>0</v>
      </c>
      <c r="DX32" s="634"/>
      <c r="DY32" s="634"/>
      <c r="DZ32" s="634"/>
      <c r="EA32" s="634"/>
      <c r="EB32" s="634"/>
      <c r="EC32" s="646"/>
    </row>
    <row r="33" spans="2:133" ht="11.25" customHeight="1" x14ac:dyDescent="0.2">
      <c r="B33" s="616" t="s">
        <v>305</v>
      </c>
      <c r="C33" s="617"/>
      <c r="D33" s="617"/>
      <c r="E33" s="617"/>
      <c r="F33" s="617"/>
      <c r="G33" s="617"/>
      <c r="H33" s="617"/>
      <c r="I33" s="617"/>
      <c r="J33" s="617"/>
      <c r="K33" s="617"/>
      <c r="L33" s="617"/>
      <c r="M33" s="617"/>
      <c r="N33" s="617"/>
      <c r="O33" s="617"/>
      <c r="P33" s="617"/>
      <c r="Q33" s="618"/>
      <c r="R33" s="619">
        <v>970101</v>
      </c>
      <c r="S33" s="620"/>
      <c r="T33" s="620"/>
      <c r="U33" s="620"/>
      <c r="V33" s="620"/>
      <c r="W33" s="620"/>
      <c r="X33" s="620"/>
      <c r="Y33" s="621"/>
      <c r="Z33" s="657">
        <v>0.4</v>
      </c>
      <c r="AA33" s="657"/>
      <c r="AB33" s="657"/>
      <c r="AC33" s="657"/>
      <c r="AD33" s="658">
        <v>253323</v>
      </c>
      <c r="AE33" s="658"/>
      <c r="AF33" s="658"/>
      <c r="AG33" s="658"/>
      <c r="AH33" s="658"/>
      <c r="AI33" s="658"/>
      <c r="AJ33" s="658"/>
      <c r="AK33" s="658"/>
      <c r="AL33" s="622">
        <v>0.2</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99.7</v>
      </c>
      <c r="BH33" s="604"/>
      <c r="BI33" s="604"/>
      <c r="BJ33" s="604"/>
      <c r="BK33" s="604"/>
      <c r="BL33" s="604"/>
      <c r="BM33" s="650">
        <v>99.3</v>
      </c>
      <c r="BN33" s="604"/>
      <c r="BO33" s="604"/>
      <c r="BP33" s="604"/>
      <c r="BQ33" s="667"/>
      <c r="BR33" s="680">
        <v>99.7</v>
      </c>
      <c r="BS33" s="604"/>
      <c r="BT33" s="604"/>
      <c r="BU33" s="604"/>
      <c r="BV33" s="604"/>
      <c r="BW33" s="604"/>
      <c r="BX33" s="650">
        <v>99.3</v>
      </c>
      <c r="BY33" s="604"/>
      <c r="BZ33" s="604"/>
      <c r="CA33" s="604"/>
      <c r="CB33" s="667"/>
      <c r="CD33" s="616" t="s">
        <v>307</v>
      </c>
      <c r="CE33" s="617"/>
      <c r="CF33" s="617"/>
      <c r="CG33" s="617"/>
      <c r="CH33" s="617"/>
      <c r="CI33" s="617"/>
      <c r="CJ33" s="617"/>
      <c r="CK33" s="617"/>
      <c r="CL33" s="617"/>
      <c r="CM33" s="617"/>
      <c r="CN33" s="617"/>
      <c r="CO33" s="617"/>
      <c r="CP33" s="617"/>
      <c r="CQ33" s="618"/>
      <c r="CR33" s="619">
        <v>78569868</v>
      </c>
      <c r="CS33" s="632"/>
      <c r="CT33" s="632"/>
      <c r="CU33" s="632"/>
      <c r="CV33" s="632"/>
      <c r="CW33" s="632"/>
      <c r="CX33" s="632"/>
      <c r="CY33" s="633"/>
      <c r="CZ33" s="622">
        <v>34.9</v>
      </c>
      <c r="DA33" s="634"/>
      <c r="DB33" s="634"/>
      <c r="DC33" s="635"/>
      <c r="DD33" s="625">
        <v>64897127</v>
      </c>
      <c r="DE33" s="632"/>
      <c r="DF33" s="632"/>
      <c r="DG33" s="632"/>
      <c r="DH33" s="632"/>
      <c r="DI33" s="632"/>
      <c r="DJ33" s="632"/>
      <c r="DK33" s="633"/>
      <c r="DL33" s="625">
        <v>45468643</v>
      </c>
      <c r="DM33" s="632"/>
      <c r="DN33" s="632"/>
      <c r="DO33" s="632"/>
      <c r="DP33" s="632"/>
      <c r="DQ33" s="632"/>
      <c r="DR33" s="632"/>
      <c r="DS33" s="632"/>
      <c r="DT33" s="632"/>
      <c r="DU33" s="632"/>
      <c r="DV33" s="633"/>
      <c r="DW33" s="622">
        <v>38.5</v>
      </c>
      <c r="DX33" s="634"/>
      <c r="DY33" s="634"/>
      <c r="DZ33" s="634"/>
      <c r="EA33" s="634"/>
      <c r="EB33" s="634"/>
      <c r="EC33" s="646"/>
    </row>
    <row r="34" spans="2:133" ht="11.25" customHeight="1" x14ac:dyDescent="0.2">
      <c r="B34" s="616" t="s">
        <v>308</v>
      </c>
      <c r="C34" s="617"/>
      <c r="D34" s="617"/>
      <c r="E34" s="617"/>
      <c r="F34" s="617"/>
      <c r="G34" s="617"/>
      <c r="H34" s="617"/>
      <c r="I34" s="617"/>
      <c r="J34" s="617"/>
      <c r="K34" s="617"/>
      <c r="L34" s="617"/>
      <c r="M34" s="617"/>
      <c r="N34" s="617"/>
      <c r="O34" s="617"/>
      <c r="P34" s="617"/>
      <c r="Q34" s="618"/>
      <c r="R34" s="619">
        <v>496924</v>
      </c>
      <c r="S34" s="620"/>
      <c r="T34" s="620"/>
      <c r="U34" s="620"/>
      <c r="V34" s="620"/>
      <c r="W34" s="620"/>
      <c r="X34" s="620"/>
      <c r="Y34" s="621"/>
      <c r="Z34" s="657">
        <v>0.2</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24446412</v>
      </c>
      <c r="CS34" s="620"/>
      <c r="CT34" s="620"/>
      <c r="CU34" s="620"/>
      <c r="CV34" s="620"/>
      <c r="CW34" s="620"/>
      <c r="CX34" s="620"/>
      <c r="CY34" s="621"/>
      <c r="CZ34" s="622">
        <v>10.8</v>
      </c>
      <c r="DA34" s="634"/>
      <c r="DB34" s="634"/>
      <c r="DC34" s="635"/>
      <c r="DD34" s="625">
        <v>18797229</v>
      </c>
      <c r="DE34" s="620"/>
      <c r="DF34" s="620"/>
      <c r="DG34" s="620"/>
      <c r="DH34" s="620"/>
      <c r="DI34" s="620"/>
      <c r="DJ34" s="620"/>
      <c r="DK34" s="621"/>
      <c r="DL34" s="625">
        <v>14508059</v>
      </c>
      <c r="DM34" s="620"/>
      <c r="DN34" s="620"/>
      <c r="DO34" s="620"/>
      <c r="DP34" s="620"/>
      <c r="DQ34" s="620"/>
      <c r="DR34" s="620"/>
      <c r="DS34" s="620"/>
      <c r="DT34" s="620"/>
      <c r="DU34" s="620"/>
      <c r="DV34" s="621"/>
      <c r="DW34" s="622">
        <v>12.3</v>
      </c>
      <c r="DX34" s="634"/>
      <c r="DY34" s="634"/>
      <c r="DZ34" s="634"/>
      <c r="EA34" s="634"/>
      <c r="EB34" s="634"/>
      <c r="EC34" s="646"/>
    </row>
    <row r="35" spans="2:133" ht="11.25" customHeight="1" x14ac:dyDescent="0.2">
      <c r="B35" s="616" t="s">
        <v>310</v>
      </c>
      <c r="C35" s="617"/>
      <c r="D35" s="617"/>
      <c r="E35" s="617"/>
      <c r="F35" s="617"/>
      <c r="G35" s="617"/>
      <c r="H35" s="617"/>
      <c r="I35" s="617"/>
      <c r="J35" s="617"/>
      <c r="K35" s="617"/>
      <c r="L35" s="617"/>
      <c r="M35" s="617"/>
      <c r="N35" s="617"/>
      <c r="O35" s="617"/>
      <c r="P35" s="617"/>
      <c r="Q35" s="618"/>
      <c r="R35" s="619">
        <v>4351900</v>
      </c>
      <c r="S35" s="620"/>
      <c r="T35" s="620"/>
      <c r="U35" s="620"/>
      <c r="V35" s="620"/>
      <c r="W35" s="620"/>
      <c r="X35" s="620"/>
      <c r="Y35" s="621"/>
      <c r="Z35" s="657">
        <v>1.9</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1555347</v>
      </c>
      <c r="CS35" s="632"/>
      <c r="CT35" s="632"/>
      <c r="CU35" s="632"/>
      <c r="CV35" s="632"/>
      <c r="CW35" s="632"/>
      <c r="CX35" s="632"/>
      <c r="CY35" s="633"/>
      <c r="CZ35" s="622">
        <v>0.7</v>
      </c>
      <c r="DA35" s="634"/>
      <c r="DB35" s="634"/>
      <c r="DC35" s="635"/>
      <c r="DD35" s="625">
        <v>1318036</v>
      </c>
      <c r="DE35" s="632"/>
      <c r="DF35" s="632"/>
      <c r="DG35" s="632"/>
      <c r="DH35" s="632"/>
      <c r="DI35" s="632"/>
      <c r="DJ35" s="632"/>
      <c r="DK35" s="633"/>
      <c r="DL35" s="625">
        <v>1295095</v>
      </c>
      <c r="DM35" s="632"/>
      <c r="DN35" s="632"/>
      <c r="DO35" s="632"/>
      <c r="DP35" s="632"/>
      <c r="DQ35" s="632"/>
      <c r="DR35" s="632"/>
      <c r="DS35" s="632"/>
      <c r="DT35" s="632"/>
      <c r="DU35" s="632"/>
      <c r="DV35" s="633"/>
      <c r="DW35" s="622">
        <v>1.1000000000000001</v>
      </c>
      <c r="DX35" s="634"/>
      <c r="DY35" s="634"/>
      <c r="DZ35" s="634"/>
      <c r="EA35" s="634"/>
      <c r="EB35" s="634"/>
      <c r="EC35" s="646"/>
    </row>
    <row r="36" spans="2:133" ht="11.25" customHeight="1" x14ac:dyDescent="0.2">
      <c r="B36" s="616" t="s">
        <v>314</v>
      </c>
      <c r="C36" s="617"/>
      <c r="D36" s="617"/>
      <c r="E36" s="617"/>
      <c r="F36" s="617"/>
      <c r="G36" s="617"/>
      <c r="H36" s="617"/>
      <c r="I36" s="617"/>
      <c r="J36" s="617"/>
      <c r="K36" s="617"/>
      <c r="L36" s="617"/>
      <c r="M36" s="617"/>
      <c r="N36" s="617"/>
      <c r="O36" s="617"/>
      <c r="P36" s="617"/>
      <c r="Q36" s="618"/>
      <c r="R36" s="619">
        <v>4649847</v>
      </c>
      <c r="S36" s="620"/>
      <c r="T36" s="620"/>
      <c r="U36" s="620"/>
      <c r="V36" s="620"/>
      <c r="W36" s="620"/>
      <c r="X36" s="620"/>
      <c r="Y36" s="621"/>
      <c r="Z36" s="657">
        <v>2</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30595919</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361046</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20728188</v>
      </c>
      <c r="CS36" s="620"/>
      <c r="CT36" s="620"/>
      <c r="CU36" s="620"/>
      <c r="CV36" s="620"/>
      <c r="CW36" s="620"/>
      <c r="CX36" s="620"/>
      <c r="CY36" s="621"/>
      <c r="CZ36" s="622">
        <v>9.1999999999999993</v>
      </c>
      <c r="DA36" s="634"/>
      <c r="DB36" s="634"/>
      <c r="DC36" s="635"/>
      <c r="DD36" s="625">
        <v>19370582</v>
      </c>
      <c r="DE36" s="620"/>
      <c r="DF36" s="620"/>
      <c r="DG36" s="620"/>
      <c r="DH36" s="620"/>
      <c r="DI36" s="620"/>
      <c r="DJ36" s="620"/>
      <c r="DK36" s="621"/>
      <c r="DL36" s="625">
        <v>14923073</v>
      </c>
      <c r="DM36" s="620"/>
      <c r="DN36" s="620"/>
      <c r="DO36" s="620"/>
      <c r="DP36" s="620"/>
      <c r="DQ36" s="620"/>
      <c r="DR36" s="620"/>
      <c r="DS36" s="620"/>
      <c r="DT36" s="620"/>
      <c r="DU36" s="620"/>
      <c r="DV36" s="621"/>
      <c r="DW36" s="622">
        <v>12.6</v>
      </c>
      <c r="DX36" s="634"/>
      <c r="DY36" s="634"/>
      <c r="DZ36" s="634"/>
      <c r="EA36" s="634"/>
      <c r="EB36" s="634"/>
      <c r="EC36" s="646"/>
    </row>
    <row r="37" spans="2:133" ht="11.25" customHeight="1" x14ac:dyDescent="0.2">
      <c r="B37" s="616" t="s">
        <v>318</v>
      </c>
      <c r="C37" s="617"/>
      <c r="D37" s="617"/>
      <c r="E37" s="617"/>
      <c r="F37" s="617"/>
      <c r="G37" s="617"/>
      <c r="H37" s="617"/>
      <c r="I37" s="617"/>
      <c r="J37" s="617"/>
      <c r="K37" s="617"/>
      <c r="L37" s="617"/>
      <c r="M37" s="617"/>
      <c r="N37" s="617"/>
      <c r="O37" s="617"/>
      <c r="P37" s="617"/>
      <c r="Q37" s="618"/>
      <c r="R37" s="619">
        <v>2692254</v>
      </c>
      <c r="S37" s="620"/>
      <c r="T37" s="620"/>
      <c r="U37" s="620"/>
      <c r="V37" s="620"/>
      <c r="W37" s="620"/>
      <c r="X37" s="620"/>
      <c r="Y37" s="621"/>
      <c r="Z37" s="657">
        <v>1.2</v>
      </c>
      <c r="AA37" s="657"/>
      <c r="AB37" s="657"/>
      <c r="AC37" s="657"/>
      <c r="AD37" s="658">
        <v>78254</v>
      </c>
      <c r="AE37" s="658"/>
      <c r="AF37" s="658"/>
      <c r="AG37" s="658"/>
      <c r="AH37" s="658"/>
      <c r="AI37" s="658"/>
      <c r="AJ37" s="658"/>
      <c r="AK37" s="658"/>
      <c r="AL37" s="622">
        <v>0.1</v>
      </c>
      <c r="AM37" s="623"/>
      <c r="AN37" s="623"/>
      <c r="AO37" s="659"/>
      <c r="AQ37" s="652" t="s">
        <v>319</v>
      </c>
      <c r="AR37" s="653"/>
      <c r="AS37" s="653"/>
      <c r="AT37" s="653"/>
      <c r="AU37" s="653"/>
      <c r="AV37" s="653"/>
      <c r="AW37" s="653"/>
      <c r="AX37" s="653"/>
      <c r="AY37" s="654"/>
      <c r="AZ37" s="619">
        <v>8738829</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-616273</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1948295</v>
      </c>
      <c r="CS37" s="632"/>
      <c r="CT37" s="632"/>
      <c r="CU37" s="632"/>
      <c r="CV37" s="632"/>
      <c r="CW37" s="632"/>
      <c r="CX37" s="632"/>
      <c r="CY37" s="633"/>
      <c r="CZ37" s="622">
        <v>0.9</v>
      </c>
      <c r="DA37" s="634"/>
      <c r="DB37" s="634"/>
      <c r="DC37" s="635"/>
      <c r="DD37" s="625">
        <v>1948295</v>
      </c>
      <c r="DE37" s="632"/>
      <c r="DF37" s="632"/>
      <c r="DG37" s="632"/>
      <c r="DH37" s="632"/>
      <c r="DI37" s="632"/>
      <c r="DJ37" s="632"/>
      <c r="DK37" s="633"/>
      <c r="DL37" s="625">
        <v>1606837</v>
      </c>
      <c r="DM37" s="632"/>
      <c r="DN37" s="632"/>
      <c r="DO37" s="632"/>
      <c r="DP37" s="632"/>
      <c r="DQ37" s="632"/>
      <c r="DR37" s="632"/>
      <c r="DS37" s="632"/>
      <c r="DT37" s="632"/>
      <c r="DU37" s="632"/>
      <c r="DV37" s="633"/>
      <c r="DW37" s="622">
        <v>1.4</v>
      </c>
      <c r="DX37" s="634"/>
      <c r="DY37" s="634"/>
      <c r="DZ37" s="634"/>
      <c r="EA37" s="634"/>
      <c r="EB37" s="634"/>
      <c r="EC37" s="646"/>
    </row>
    <row r="38" spans="2:133" ht="11.25" customHeight="1" x14ac:dyDescent="0.2">
      <c r="B38" s="616" t="s">
        <v>322</v>
      </c>
      <c r="C38" s="617"/>
      <c r="D38" s="617"/>
      <c r="E38" s="617"/>
      <c r="F38" s="617"/>
      <c r="G38" s="617"/>
      <c r="H38" s="617"/>
      <c r="I38" s="617"/>
      <c r="J38" s="617"/>
      <c r="K38" s="617"/>
      <c r="L38" s="617"/>
      <c r="M38" s="617"/>
      <c r="N38" s="617"/>
      <c r="O38" s="617"/>
      <c r="P38" s="617"/>
      <c r="Q38" s="618"/>
      <c r="R38" s="619">
        <v>8478400</v>
      </c>
      <c r="S38" s="620"/>
      <c r="T38" s="620"/>
      <c r="U38" s="620"/>
      <c r="V38" s="620"/>
      <c r="W38" s="620"/>
      <c r="X38" s="620"/>
      <c r="Y38" s="621"/>
      <c r="Z38" s="657">
        <v>3.7</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67459</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63268</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21789631</v>
      </c>
      <c r="CS38" s="620"/>
      <c r="CT38" s="620"/>
      <c r="CU38" s="620"/>
      <c r="CV38" s="620"/>
      <c r="CW38" s="620"/>
      <c r="CX38" s="620"/>
      <c r="CY38" s="621"/>
      <c r="CZ38" s="622">
        <v>9.6999999999999993</v>
      </c>
      <c r="DA38" s="634"/>
      <c r="DB38" s="634"/>
      <c r="DC38" s="635"/>
      <c r="DD38" s="625">
        <v>16602812</v>
      </c>
      <c r="DE38" s="620"/>
      <c r="DF38" s="620"/>
      <c r="DG38" s="620"/>
      <c r="DH38" s="620"/>
      <c r="DI38" s="620"/>
      <c r="DJ38" s="620"/>
      <c r="DK38" s="621"/>
      <c r="DL38" s="625">
        <v>14734780</v>
      </c>
      <c r="DM38" s="620"/>
      <c r="DN38" s="620"/>
      <c r="DO38" s="620"/>
      <c r="DP38" s="620"/>
      <c r="DQ38" s="620"/>
      <c r="DR38" s="620"/>
      <c r="DS38" s="620"/>
      <c r="DT38" s="620"/>
      <c r="DU38" s="620"/>
      <c r="DV38" s="621"/>
      <c r="DW38" s="622">
        <v>12.5</v>
      </c>
      <c r="DX38" s="634"/>
      <c r="DY38" s="634"/>
      <c r="DZ38" s="634"/>
      <c r="EA38" s="634"/>
      <c r="EB38" s="634"/>
      <c r="EC38" s="646"/>
    </row>
    <row r="39" spans="2:133" ht="11.25" customHeight="1" x14ac:dyDescent="0.2">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t="s">
        <v>122</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90813</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8030017</v>
      </c>
      <c r="CS39" s="632"/>
      <c r="CT39" s="632"/>
      <c r="CU39" s="632"/>
      <c r="CV39" s="632"/>
      <c r="CW39" s="632"/>
      <c r="CX39" s="632"/>
      <c r="CY39" s="633"/>
      <c r="CZ39" s="622">
        <v>3.6</v>
      </c>
      <c r="DA39" s="634"/>
      <c r="DB39" s="634"/>
      <c r="DC39" s="635"/>
      <c r="DD39" s="625">
        <v>7444027</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2">
      <c r="B40" s="616" t="s">
        <v>330</v>
      </c>
      <c r="C40" s="617"/>
      <c r="D40" s="617"/>
      <c r="E40" s="617"/>
      <c r="F40" s="617"/>
      <c r="G40" s="617"/>
      <c r="H40" s="617"/>
      <c r="I40" s="617"/>
      <c r="J40" s="617"/>
      <c r="K40" s="617"/>
      <c r="L40" s="617"/>
      <c r="M40" s="617"/>
      <c r="N40" s="617"/>
      <c r="O40" s="617"/>
      <c r="P40" s="617"/>
      <c r="Q40" s="618"/>
      <c r="R40" s="619">
        <v>2664100</v>
      </c>
      <c r="S40" s="620"/>
      <c r="T40" s="620"/>
      <c r="U40" s="620"/>
      <c r="V40" s="620"/>
      <c r="W40" s="620"/>
      <c r="X40" s="620"/>
      <c r="Y40" s="621"/>
      <c r="Z40" s="657">
        <v>1.2</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t="s">
        <v>122</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101</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2020273</v>
      </c>
      <c r="CS40" s="620"/>
      <c r="CT40" s="620"/>
      <c r="CU40" s="620"/>
      <c r="CV40" s="620"/>
      <c r="CW40" s="620"/>
      <c r="CX40" s="620"/>
      <c r="CY40" s="621"/>
      <c r="CZ40" s="622">
        <v>0.9</v>
      </c>
      <c r="DA40" s="634"/>
      <c r="DB40" s="634"/>
      <c r="DC40" s="635"/>
      <c r="DD40" s="625">
        <v>1364441</v>
      </c>
      <c r="DE40" s="620"/>
      <c r="DF40" s="620"/>
      <c r="DG40" s="620"/>
      <c r="DH40" s="620"/>
      <c r="DI40" s="620"/>
      <c r="DJ40" s="620"/>
      <c r="DK40" s="621"/>
      <c r="DL40" s="625">
        <v>7636</v>
      </c>
      <c r="DM40" s="620"/>
      <c r="DN40" s="620"/>
      <c r="DO40" s="620"/>
      <c r="DP40" s="620"/>
      <c r="DQ40" s="620"/>
      <c r="DR40" s="620"/>
      <c r="DS40" s="620"/>
      <c r="DT40" s="620"/>
      <c r="DU40" s="620"/>
      <c r="DV40" s="621"/>
      <c r="DW40" s="622">
        <v>0</v>
      </c>
      <c r="DX40" s="634"/>
      <c r="DY40" s="634"/>
      <c r="DZ40" s="634"/>
      <c r="EA40" s="634"/>
      <c r="EB40" s="634"/>
      <c r="EC40" s="646"/>
    </row>
    <row r="41" spans="2:133" ht="11.25" customHeight="1" x14ac:dyDescent="0.2">
      <c r="B41" s="600" t="s">
        <v>335</v>
      </c>
      <c r="C41" s="601"/>
      <c r="D41" s="601"/>
      <c r="E41" s="601"/>
      <c r="F41" s="601"/>
      <c r="G41" s="601"/>
      <c r="H41" s="601"/>
      <c r="I41" s="601"/>
      <c r="J41" s="601"/>
      <c r="K41" s="601"/>
      <c r="L41" s="601"/>
      <c r="M41" s="601"/>
      <c r="N41" s="601"/>
      <c r="O41" s="601"/>
      <c r="P41" s="601"/>
      <c r="Q41" s="602"/>
      <c r="R41" s="603">
        <v>229888528</v>
      </c>
      <c r="S41" s="644"/>
      <c r="T41" s="644"/>
      <c r="U41" s="644"/>
      <c r="V41" s="644"/>
      <c r="W41" s="644"/>
      <c r="X41" s="644"/>
      <c r="Y41" s="647"/>
      <c r="Z41" s="648">
        <v>100</v>
      </c>
      <c r="AA41" s="648"/>
      <c r="AB41" s="648"/>
      <c r="AC41" s="648"/>
      <c r="AD41" s="649">
        <v>115454730</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6099956</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AQ42" s="664" t="s">
        <v>339</v>
      </c>
      <c r="AR42" s="665"/>
      <c r="AS42" s="665"/>
      <c r="AT42" s="665"/>
      <c r="AU42" s="665"/>
      <c r="AV42" s="665"/>
      <c r="AW42" s="665"/>
      <c r="AX42" s="665"/>
      <c r="AY42" s="666"/>
      <c r="AZ42" s="603">
        <v>15689675</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397</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12044864</v>
      </c>
      <c r="CS42" s="632"/>
      <c r="CT42" s="632"/>
      <c r="CU42" s="632"/>
      <c r="CV42" s="632"/>
      <c r="CW42" s="632"/>
      <c r="CX42" s="632"/>
      <c r="CY42" s="633"/>
      <c r="CZ42" s="622">
        <v>5.3</v>
      </c>
      <c r="DA42" s="634"/>
      <c r="DB42" s="634"/>
      <c r="DC42" s="635"/>
      <c r="DD42" s="625">
        <v>3431409</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212" t="s">
        <v>342</v>
      </c>
      <c r="CD43" s="616" t="s">
        <v>343</v>
      </c>
      <c r="CE43" s="617"/>
      <c r="CF43" s="617"/>
      <c r="CG43" s="617"/>
      <c r="CH43" s="617"/>
      <c r="CI43" s="617"/>
      <c r="CJ43" s="617"/>
      <c r="CK43" s="617"/>
      <c r="CL43" s="617"/>
      <c r="CM43" s="617"/>
      <c r="CN43" s="617"/>
      <c r="CO43" s="617"/>
      <c r="CP43" s="617"/>
      <c r="CQ43" s="618"/>
      <c r="CR43" s="619">
        <v>138157</v>
      </c>
      <c r="CS43" s="632"/>
      <c r="CT43" s="632"/>
      <c r="CU43" s="632"/>
      <c r="CV43" s="632"/>
      <c r="CW43" s="632"/>
      <c r="CX43" s="632"/>
      <c r="CY43" s="633"/>
      <c r="CZ43" s="622">
        <v>0.1</v>
      </c>
      <c r="DA43" s="634"/>
      <c r="DB43" s="634"/>
      <c r="DC43" s="635"/>
      <c r="DD43" s="625">
        <v>138157</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12038584</v>
      </c>
      <c r="CS44" s="620"/>
      <c r="CT44" s="620"/>
      <c r="CU44" s="620"/>
      <c r="CV44" s="620"/>
      <c r="CW44" s="620"/>
      <c r="CX44" s="620"/>
      <c r="CY44" s="621"/>
      <c r="CZ44" s="622">
        <v>5.3</v>
      </c>
      <c r="DA44" s="623"/>
      <c r="DB44" s="623"/>
      <c r="DC44" s="624"/>
      <c r="DD44" s="625">
        <v>3429701</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3801713</v>
      </c>
      <c r="CS45" s="632"/>
      <c r="CT45" s="632"/>
      <c r="CU45" s="632"/>
      <c r="CV45" s="632"/>
      <c r="CW45" s="632"/>
      <c r="CX45" s="632"/>
      <c r="CY45" s="633"/>
      <c r="CZ45" s="622">
        <v>1.7</v>
      </c>
      <c r="DA45" s="634"/>
      <c r="DB45" s="634"/>
      <c r="DC45" s="635"/>
      <c r="DD45" s="625">
        <v>125723</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223"/>
      <c r="CD46" s="640"/>
      <c r="CE46" s="641"/>
      <c r="CF46" s="616" t="s">
        <v>348</v>
      </c>
      <c r="CG46" s="617"/>
      <c r="CH46" s="617"/>
      <c r="CI46" s="617"/>
      <c r="CJ46" s="617"/>
      <c r="CK46" s="617"/>
      <c r="CL46" s="617"/>
      <c r="CM46" s="617"/>
      <c r="CN46" s="617"/>
      <c r="CO46" s="617"/>
      <c r="CP46" s="617"/>
      <c r="CQ46" s="618"/>
      <c r="CR46" s="619">
        <v>8043910</v>
      </c>
      <c r="CS46" s="620"/>
      <c r="CT46" s="620"/>
      <c r="CU46" s="620"/>
      <c r="CV46" s="620"/>
      <c r="CW46" s="620"/>
      <c r="CX46" s="620"/>
      <c r="CY46" s="621"/>
      <c r="CZ46" s="622">
        <v>3.6</v>
      </c>
      <c r="DA46" s="623"/>
      <c r="DB46" s="623"/>
      <c r="DC46" s="624"/>
      <c r="DD46" s="625">
        <v>3284517</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223"/>
      <c r="CD47" s="640"/>
      <c r="CE47" s="641"/>
      <c r="CF47" s="616" t="s">
        <v>349</v>
      </c>
      <c r="CG47" s="617"/>
      <c r="CH47" s="617"/>
      <c r="CI47" s="617"/>
      <c r="CJ47" s="617"/>
      <c r="CK47" s="617"/>
      <c r="CL47" s="617"/>
      <c r="CM47" s="617"/>
      <c r="CN47" s="617"/>
      <c r="CO47" s="617"/>
      <c r="CP47" s="617"/>
      <c r="CQ47" s="618"/>
      <c r="CR47" s="619">
        <v>6280</v>
      </c>
      <c r="CS47" s="632"/>
      <c r="CT47" s="632"/>
      <c r="CU47" s="632"/>
      <c r="CV47" s="632"/>
      <c r="CW47" s="632"/>
      <c r="CX47" s="632"/>
      <c r="CY47" s="633"/>
      <c r="CZ47" s="622">
        <v>0</v>
      </c>
      <c r="DA47" s="634"/>
      <c r="DB47" s="634"/>
      <c r="DC47" s="635"/>
      <c r="DD47" s="625">
        <v>1708</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ht="10.8" x14ac:dyDescent="0.2">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223"/>
      <c r="CD49" s="600" t="s">
        <v>351</v>
      </c>
      <c r="CE49" s="601"/>
      <c r="CF49" s="601"/>
      <c r="CG49" s="601"/>
      <c r="CH49" s="601"/>
      <c r="CI49" s="601"/>
      <c r="CJ49" s="601"/>
      <c r="CK49" s="601"/>
      <c r="CL49" s="601"/>
      <c r="CM49" s="601"/>
      <c r="CN49" s="601"/>
      <c r="CO49" s="601"/>
      <c r="CP49" s="601"/>
      <c r="CQ49" s="602"/>
      <c r="CR49" s="603">
        <v>225410604</v>
      </c>
      <c r="CS49" s="604"/>
      <c r="CT49" s="604"/>
      <c r="CU49" s="604"/>
      <c r="CV49" s="604"/>
      <c r="CW49" s="604"/>
      <c r="CX49" s="604"/>
      <c r="CY49" s="605"/>
      <c r="CZ49" s="606">
        <v>100</v>
      </c>
      <c r="DA49" s="607"/>
      <c r="DB49" s="607"/>
      <c r="DC49" s="608"/>
      <c r="DD49" s="609">
        <v>144476280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0X9C/xNyBaCLOsT/P26ib47jtDk8rAi2WGafThsMw6U2/tqPfZAtXPWkd2LJfZFA7agfqbZidjcAPgnPMBSL8Q==" saltValue="OJJg2Kd8RDF0Y7SG7Bir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353</v>
      </c>
      <c r="DK2" s="1090"/>
      <c r="DL2" s="1090"/>
      <c r="DM2" s="1090"/>
      <c r="DN2" s="1090"/>
      <c r="DO2" s="1091"/>
      <c r="DP2" s="226"/>
      <c r="DQ2" s="1089" t="s">
        <v>354</v>
      </c>
      <c r="DR2" s="1090"/>
      <c r="DS2" s="1090"/>
      <c r="DT2" s="1090"/>
      <c r="DU2" s="1090"/>
      <c r="DV2" s="1090"/>
      <c r="DW2" s="1090"/>
      <c r="DX2" s="1090"/>
      <c r="DY2" s="1090"/>
      <c r="DZ2" s="1091"/>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2"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2" t="s">
        <v>371</v>
      </c>
      <c r="DH5" s="1083"/>
      <c r="DI5" s="1083"/>
      <c r="DJ5" s="1083"/>
      <c r="DK5" s="1084"/>
      <c r="DL5" s="1082" t="s">
        <v>372</v>
      </c>
      <c r="DM5" s="1083"/>
      <c r="DN5" s="1083"/>
      <c r="DO5" s="1083"/>
      <c r="DP5" s="1084"/>
      <c r="DQ5" s="999" t="s">
        <v>373</v>
      </c>
      <c r="DR5" s="1000"/>
      <c r="DS5" s="1000"/>
      <c r="DT5" s="1000"/>
      <c r="DU5" s="1001"/>
      <c r="DV5" s="999" t="s">
        <v>364</v>
      </c>
      <c r="DW5" s="1000"/>
      <c r="DX5" s="1000"/>
      <c r="DY5" s="1000"/>
      <c r="DZ5" s="1013"/>
      <c r="EA5" s="232"/>
    </row>
    <row r="6" spans="1:131" s="233"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2">
      <c r="A7" s="234">
        <v>1</v>
      </c>
      <c r="B7" s="1045" t="s">
        <v>374</v>
      </c>
      <c r="C7" s="1046"/>
      <c r="D7" s="1046"/>
      <c r="E7" s="1046"/>
      <c r="F7" s="1046"/>
      <c r="G7" s="1046"/>
      <c r="H7" s="1046"/>
      <c r="I7" s="1046"/>
      <c r="J7" s="1046"/>
      <c r="K7" s="1046"/>
      <c r="L7" s="1046"/>
      <c r="M7" s="1046"/>
      <c r="N7" s="1046"/>
      <c r="O7" s="1046"/>
      <c r="P7" s="1047"/>
      <c r="Q7" s="1100">
        <v>230012</v>
      </c>
      <c r="R7" s="1101"/>
      <c r="S7" s="1101"/>
      <c r="T7" s="1101"/>
      <c r="U7" s="1101"/>
      <c r="V7" s="1101">
        <v>226110</v>
      </c>
      <c r="W7" s="1101"/>
      <c r="X7" s="1101"/>
      <c r="Y7" s="1101"/>
      <c r="Z7" s="1101"/>
      <c r="AA7" s="1101">
        <v>3902</v>
      </c>
      <c r="AB7" s="1101"/>
      <c r="AC7" s="1101"/>
      <c r="AD7" s="1101"/>
      <c r="AE7" s="1102"/>
      <c r="AF7" s="1103">
        <v>3222</v>
      </c>
      <c r="AG7" s="1104"/>
      <c r="AH7" s="1104"/>
      <c r="AI7" s="1104"/>
      <c r="AJ7" s="1105"/>
      <c r="AK7" s="1106">
        <v>5391</v>
      </c>
      <c r="AL7" s="1107"/>
      <c r="AM7" s="1107"/>
      <c r="AN7" s="1107"/>
      <c r="AO7" s="1107"/>
      <c r="AP7" s="1107">
        <v>153308</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c r="BS7" s="1097" t="s">
        <v>562</v>
      </c>
      <c r="BT7" s="1098"/>
      <c r="BU7" s="1098"/>
      <c r="BV7" s="1098"/>
      <c r="BW7" s="1098"/>
      <c r="BX7" s="1098"/>
      <c r="BY7" s="1098"/>
      <c r="BZ7" s="1098"/>
      <c r="CA7" s="1098"/>
      <c r="CB7" s="1098"/>
      <c r="CC7" s="1098"/>
      <c r="CD7" s="1098"/>
      <c r="CE7" s="1098"/>
      <c r="CF7" s="1098"/>
      <c r="CG7" s="1110"/>
      <c r="CH7" s="1094">
        <v>-2</v>
      </c>
      <c r="CI7" s="1095"/>
      <c r="CJ7" s="1095"/>
      <c r="CK7" s="1095"/>
      <c r="CL7" s="1096"/>
      <c r="CM7" s="1094">
        <v>25</v>
      </c>
      <c r="CN7" s="1095"/>
      <c r="CO7" s="1095"/>
      <c r="CP7" s="1095"/>
      <c r="CQ7" s="1096"/>
      <c r="CR7" s="1094">
        <v>1</v>
      </c>
      <c r="CS7" s="1095"/>
      <c r="CT7" s="1095"/>
      <c r="CU7" s="1095"/>
      <c r="CV7" s="1096"/>
      <c r="CW7" s="1094" t="s">
        <v>574</v>
      </c>
      <c r="CX7" s="1095"/>
      <c r="CY7" s="1095"/>
      <c r="CZ7" s="1095"/>
      <c r="DA7" s="1096"/>
      <c r="DB7" s="1094" t="s">
        <v>574</v>
      </c>
      <c r="DC7" s="1095"/>
      <c r="DD7" s="1095"/>
      <c r="DE7" s="1095"/>
      <c r="DF7" s="1096"/>
      <c r="DG7" s="1094" t="s">
        <v>574</v>
      </c>
      <c r="DH7" s="1095"/>
      <c r="DI7" s="1095"/>
      <c r="DJ7" s="1095"/>
      <c r="DK7" s="1096"/>
      <c r="DL7" s="1094" t="s">
        <v>574</v>
      </c>
      <c r="DM7" s="1095"/>
      <c r="DN7" s="1095"/>
      <c r="DO7" s="1095"/>
      <c r="DP7" s="1096"/>
      <c r="DQ7" s="1094" t="s">
        <v>574</v>
      </c>
      <c r="DR7" s="1095"/>
      <c r="DS7" s="1095"/>
      <c r="DT7" s="1095"/>
      <c r="DU7" s="1096"/>
      <c r="DV7" s="1097"/>
      <c r="DW7" s="1098"/>
      <c r="DX7" s="1098"/>
      <c r="DY7" s="1098"/>
      <c r="DZ7" s="1099"/>
      <c r="EA7" s="232"/>
    </row>
    <row r="8" spans="1:131" s="233" customFormat="1" ht="26.25" customHeight="1" x14ac:dyDescent="0.2">
      <c r="A8" s="236">
        <v>2</v>
      </c>
      <c r="B8" s="1028" t="s">
        <v>375</v>
      </c>
      <c r="C8" s="1029"/>
      <c r="D8" s="1029"/>
      <c r="E8" s="1029"/>
      <c r="F8" s="1029"/>
      <c r="G8" s="1029"/>
      <c r="H8" s="1029"/>
      <c r="I8" s="1029"/>
      <c r="J8" s="1029"/>
      <c r="K8" s="1029"/>
      <c r="L8" s="1029"/>
      <c r="M8" s="1029"/>
      <c r="N8" s="1029"/>
      <c r="O8" s="1029"/>
      <c r="P8" s="1030"/>
      <c r="Q8" s="1036">
        <v>182</v>
      </c>
      <c r="R8" s="1037"/>
      <c r="S8" s="1037"/>
      <c r="T8" s="1037"/>
      <c r="U8" s="1037"/>
      <c r="V8" s="1037">
        <v>42</v>
      </c>
      <c r="W8" s="1037"/>
      <c r="X8" s="1037"/>
      <c r="Y8" s="1037"/>
      <c r="Z8" s="1037"/>
      <c r="AA8" s="1037">
        <v>140</v>
      </c>
      <c r="AB8" s="1037"/>
      <c r="AC8" s="1037"/>
      <c r="AD8" s="1037"/>
      <c r="AE8" s="1038"/>
      <c r="AF8" s="1033">
        <v>140</v>
      </c>
      <c r="AG8" s="1034"/>
      <c r="AH8" s="1034"/>
      <c r="AI8" s="1034"/>
      <c r="AJ8" s="1035"/>
      <c r="AK8" s="1078" t="s">
        <v>552</v>
      </c>
      <c r="AL8" s="1079"/>
      <c r="AM8" s="1079"/>
      <c r="AN8" s="1079"/>
      <c r="AO8" s="1079"/>
      <c r="AP8" s="1079" t="s">
        <v>552</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563</v>
      </c>
      <c r="BT8" s="991"/>
      <c r="BU8" s="991"/>
      <c r="BV8" s="991"/>
      <c r="BW8" s="991"/>
      <c r="BX8" s="991"/>
      <c r="BY8" s="991"/>
      <c r="BZ8" s="991"/>
      <c r="CA8" s="991"/>
      <c r="CB8" s="991"/>
      <c r="CC8" s="991"/>
      <c r="CD8" s="991"/>
      <c r="CE8" s="991"/>
      <c r="CF8" s="991"/>
      <c r="CG8" s="1012"/>
      <c r="CH8" s="987">
        <v>-1</v>
      </c>
      <c r="CI8" s="988"/>
      <c r="CJ8" s="988"/>
      <c r="CK8" s="988"/>
      <c r="CL8" s="989"/>
      <c r="CM8" s="987">
        <v>31</v>
      </c>
      <c r="CN8" s="988"/>
      <c r="CO8" s="988"/>
      <c r="CP8" s="988"/>
      <c r="CQ8" s="989"/>
      <c r="CR8" s="987">
        <v>3</v>
      </c>
      <c r="CS8" s="988"/>
      <c r="CT8" s="988"/>
      <c r="CU8" s="988"/>
      <c r="CV8" s="989"/>
      <c r="CW8" s="987">
        <v>21</v>
      </c>
      <c r="CX8" s="988"/>
      <c r="CY8" s="988"/>
      <c r="CZ8" s="988"/>
      <c r="DA8" s="989"/>
      <c r="DB8" s="987" t="s">
        <v>574</v>
      </c>
      <c r="DC8" s="988"/>
      <c r="DD8" s="988"/>
      <c r="DE8" s="988"/>
      <c r="DF8" s="989"/>
      <c r="DG8" s="987" t="s">
        <v>574</v>
      </c>
      <c r="DH8" s="988"/>
      <c r="DI8" s="988"/>
      <c r="DJ8" s="988"/>
      <c r="DK8" s="989"/>
      <c r="DL8" s="987" t="s">
        <v>574</v>
      </c>
      <c r="DM8" s="988"/>
      <c r="DN8" s="988"/>
      <c r="DO8" s="988"/>
      <c r="DP8" s="989"/>
      <c r="DQ8" s="987" t="s">
        <v>574</v>
      </c>
      <c r="DR8" s="988"/>
      <c r="DS8" s="988"/>
      <c r="DT8" s="988"/>
      <c r="DU8" s="989"/>
      <c r="DV8" s="990"/>
      <c r="DW8" s="991"/>
      <c r="DX8" s="991"/>
      <c r="DY8" s="991"/>
      <c r="DZ8" s="992"/>
      <c r="EA8" s="232"/>
    </row>
    <row r="9" spans="1:131" s="233" customFormat="1" ht="26.25" customHeight="1" x14ac:dyDescent="0.2">
      <c r="A9" s="236">
        <v>3</v>
      </c>
      <c r="B9" s="1028" t="s">
        <v>376</v>
      </c>
      <c r="C9" s="1029"/>
      <c r="D9" s="1029"/>
      <c r="E9" s="1029"/>
      <c r="F9" s="1029"/>
      <c r="G9" s="1029"/>
      <c r="H9" s="1029"/>
      <c r="I9" s="1029"/>
      <c r="J9" s="1029"/>
      <c r="K9" s="1029"/>
      <c r="L9" s="1029"/>
      <c r="M9" s="1029"/>
      <c r="N9" s="1029"/>
      <c r="O9" s="1029"/>
      <c r="P9" s="1030"/>
      <c r="Q9" s="1036">
        <v>1615</v>
      </c>
      <c r="R9" s="1037"/>
      <c r="S9" s="1037"/>
      <c r="T9" s="1037"/>
      <c r="U9" s="1037"/>
      <c r="V9" s="1037">
        <v>1571</v>
      </c>
      <c r="W9" s="1037"/>
      <c r="X9" s="1037"/>
      <c r="Y9" s="1037"/>
      <c r="Z9" s="1037"/>
      <c r="AA9" s="1037">
        <v>44</v>
      </c>
      <c r="AB9" s="1037"/>
      <c r="AC9" s="1037"/>
      <c r="AD9" s="1037"/>
      <c r="AE9" s="1038"/>
      <c r="AF9" s="1033">
        <v>44</v>
      </c>
      <c r="AG9" s="1034"/>
      <c r="AH9" s="1034"/>
      <c r="AI9" s="1034"/>
      <c r="AJ9" s="1035"/>
      <c r="AK9" s="1078">
        <v>276</v>
      </c>
      <c r="AL9" s="1079"/>
      <c r="AM9" s="1079"/>
      <c r="AN9" s="1079"/>
      <c r="AO9" s="1079"/>
      <c r="AP9" s="1079">
        <v>3139</v>
      </c>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t="s">
        <v>564</v>
      </c>
      <c r="BT9" s="991"/>
      <c r="BU9" s="991"/>
      <c r="BV9" s="991"/>
      <c r="BW9" s="991"/>
      <c r="BX9" s="991"/>
      <c r="BY9" s="991"/>
      <c r="BZ9" s="991"/>
      <c r="CA9" s="991"/>
      <c r="CB9" s="991"/>
      <c r="CC9" s="991"/>
      <c r="CD9" s="991"/>
      <c r="CE9" s="991"/>
      <c r="CF9" s="991"/>
      <c r="CG9" s="1012"/>
      <c r="CH9" s="987">
        <v>167</v>
      </c>
      <c r="CI9" s="988"/>
      <c r="CJ9" s="988"/>
      <c r="CK9" s="988"/>
      <c r="CL9" s="989"/>
      <c r="CM9" s="987">
        <v>-1591</v>
      </c>
      <c r="CN9" s="988"/>
      <c r="CO9" s="988"/>
      <c r="CP9" s="988"/>
      <c r="CQ9" s="989"/>
      <c r="CR9" s="987">
        <v>42</v>
      </c>
      <c r="CS9" s="988"/>
      <c r="CT9" s="988"/>
      <c r="CU9" s="988"/>
      <c r="CV9" s="989"/>
      <c r="CW9" s="987" t="s">
        <v>573</v>
      </c>
      <c r="CX9" s="988"/>
      <c r="CY9" s="988"/>
      <c r="CZ9" s="988"/>
      <c r="DA9" s="989"/>
      <c r="DB9" s="987">
        <v>2159</v>
      </c>
      <c r="DC9" s="988"/>
      <c r="DD9" s="988"/>
      <c r="DE9" s="988"/>
      <c r="DF9" s="989"/>
      <c r="DG9" s="987" t="s">
        <v>574</v>
      </c>
      <c r="DH9" s="988"/>
      <c r="DI9" s="988"/>
      <c r="DJ9" s="988"/>
      <c r="DK9" s="989"/>
      <c r="DL9" s="987" t="s">
        <v>574</v>
      </c>
      <c r="DM9" s="988"/>
      <c r="DN9" s="988"/>
      <c r="DO9" s="988"/>
      <c r="DP9" s="989"/>
      <c r="DQ9" s="987" t="s">
        <v>574</v>
      </c>
      <c r="DR9" s="988"/>
      <c r="DS9" s="988"/>
      <c r="DT9" s="988"/>
      <c r="DU9" s="989"/>
      <c r="DV9" s="990"/>
      <c r="DW9" s="991"/>
      <c r="DX9" s="991"/>
      <c r="DY9" s="991"/>
      <c r="DZ9" s="992"/>
      <c r="EA9" s="232"/>
    </row>
    <row r="10" spans="1:131" s="233" customFormat="1" ht="26.25" customHeight="1" x14ac:dyDescent="0.2">
      <c r="A10" s="236">
        <v>4</v>
      </c>
      <c r="B10" s="1028" t="s">
        <v>377</v>
      </c>
      <c r="C10" s="1029"/>
      <c r="D10" s="1029"/>
      <c r="E10" s="1029"/>
      <c r="F10" s="1029"/>
      <c r="G10" s="1029"/>
      <c r="H10" s="1029"/>
      <c r="I10" s="1029"/>
      <c r="J10" s="1029"/>
      <c r="K10" s="1029"/>
      <c r="L10" s="1029"/>
      <c r="M10" s="1029"/>
      <c r="N10" s="1029"/>
      <c r="O10" s="1029"/>
      <c r="P10" s="1030"/>
      <c r="Q10" s="1036">
        <v>370</v>
      </c>
      <c r="R10" s="1037"/>
      <c r="S10" s="1037"/>
      <c r="T10" s="1037"/>
      <c r="U10" s="1037"/>
      <c r="V10" s="1037">
        <v>17</v>
      </c>
      <c r="W10" s="1037"/>
      <c r="X10" s="1037"/>
      <c r="Y10" s="1037"/>
      <c r="Z10" s="1037"/>
      <c r="AA10" s="1037">
        <v>353</v>
      </c>
      <c r="AB10" s="1037"/>
      <c r="AC10" s="1037"/>
      <c r="AD10" s="1037"/>
      <c r="AE10" s="1038"/>
      <c r="AF10" s="1033">
        <v>353</v>
      </c>
      <c r="AG10" s="1034"/>
      <c r="AH10" s="1034"/>
      <c r="AI10" s="1034"/>
      <c r="AJ10" s="1035"/>
      <c r="AK10" s="1078" t="s">
        <v>552</v>
      </c>
      <c r="AL10" s="1079"/>
      <c r="AM10" s="1079"/>
      <c r="AN10" s="1079"/>
      <c r="AO10" s="1079"/>
      <c r="AP10" s="1079" t="s">
        <v>552</v>
      </c>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c r="BS10" s="990" t="s">
        <v>565</v>
      </c>
      <c r="BT10" s="991"/>
      <c r="BU10" s="991"/>
      <c r="BV10" s="991"/>
      <c r="BW10" s="991"/>
      <c r="BX10" s="991"/>
      <c r="BY10" s="991"/>
      <c r="BZ10" s="991"/>
      <c r="CA10" s="991"/>
      <c r="CB10" s="991"/>
      <c r="CC10" s="991"/>
      <c r="CD10" s="991"/>
      <c r="CE10" s="991"/>
      <c r="CF10" s="991"/>
      <c r="CG10" s="1012"/>
      <c r="CH10" s="987">
        <v>-6</v>
      </c>
      <c r="CI10" s="988"/>
      <c r="CJ10" s="988"/>
      <c r="CK10" s="988"/>
      <c r="CL10" s="989"/>
      <c r="CM10" s="987">
        <v>330</v>
      </c>
      <c r="CN10" s="988"/>
      <c r="CO10" s="988"/>
      <c r="CP10" s="988"/>
      <c r="CQ10" s="989"/>
      <c r="CR10" s="987">
        <v>130</v>
      </c>
      <c r="CS10" s="988"/>
      <c r="CT10" s="988"/>
      <c r="CU10" s="988"/>
      <c r="CV10" s="989"/>
      <c r="CW10" s="987">
        <v>133</v>
      </c>
      <c r="CX10" s="988"/>
      <c r="CY10" s="988"/>
      <c r="CZ10" s="988"/>
      <c r="DA10" s="989"/>
      <c r="DB10" s="987" t="s">
        <v>574</v>
      </c>
      <c r="DC10" s="988"/>
      <c r="DD10" s="988"/>
      <c r="DE10" s="988"/>
      <c r="DF10" s="989"/>
      <c r="DG10" s="987" t="s">
        <v>574</v>
      </c>
      <c r="DH10" s="988"/>
      <c r="DI10" s="988"/>
      <c r="DJ10" s="988"/>
      <c r="DK10" s="989"/>
      <c r="DL10" s="987" t="s">
        <v>574</v>
      </c>
      <c r="DM10" s="988"/>
      <c r="DN10" s="988"/>
      <c r="DO10" s="988"/>
      <c r="DP10" s="989"/>
      <c r="DQ10" s="987" t="s">
        <v>574</v>
      </c>
      <c r="DR10" s="988"/>
      <c r="DS10" s="988"/>
      <c r="DT10" s="988"/>
      <c r="DU10" s="989"/>
      <c r="DV10" s="990"/>
      <c r="DW10" s="991"/>
      <c r="DX10" s="991"/>
      <c r="DY10" s="991"/>
      <c r="DZ10" s="992"/>
      <c r="EA10" s="232"/>
    </row>
    <row r="11" spans="1:131" s="233" customFormat="1" ht="26.25" customHeight="1" x14ac:dyDescent="0.2">
      <c r="A11" s="236">
        <v>5</v>
      </c>
      <c r="B11" s="1028" t="s">
        <v>378</v>
      </c>
      <c r="C11" s="1029"/>
      <c r="D11" s="1029"/>
      <c r="E11" s="1029"/>
      <c r="F11" s="1029"/>
      <c r="G11" s="1029"/>
      <c r="H11" s="1029"/>
      <c r="I11" s="1029"/>
      <c r="J11" s="1029"/>
      <c r="K11" s="1029"/>
      <c r="L11" s="1029"/>
      <c r="M11" s="1029"/>
      <c r="N11" s="1029"/>
      <c r="O11" s="1029"/>
      <c r="P11" s="1030"/>
      <c r="Q11" s="1036">
        <v>116</v>
      </c>
      <c r="R11" s="1037"/>
      <c r="S11" s="1037"/>
      <c r="T11" s="1037"/>
      <c r="U11" s="1037"/>
      <c r="V11" s="1037">
        <v>78</v>
      </c>
      <c r="W11" s="1037"/>
      <c r="X11" s="1037"/>
      <c r="Y11" s="1037"/>
      <c r="Z11" s="1037"/>
      <c r="AA11" s="1037">
        <v>38</v>
      </c>
      <c r="AB11" s="1037"/>
      <c r="AC11" s="1037"/>
      <c r="AD11" s="1037"/>
      <c r="AE11" s="1038"/>
      <c r="AF11" s="1033">
        <v>38</v>
      </c>
      <c r="AG11" s="1034"/>
      <c r="AH11" s="1034"/>
      <c r="AI11" s="1034"/>
      <c r="AJ11" s="1035"/>
      <c r="AK11" s="1078">
        <v>3</v>
      </c>
      <c r="AL11" s="1079"/>
      <c r="AM11" s="1079"/>
      <c r="AN11" s="1079"/>
      <c r="AO11" s="1079"/>
      <c r="AP11" s="1079">
        <v>206</v>
      </c>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t="s">
        <v>566</v>
      </c>
      <c r="BT11" s="991"/>
      <c r="BU11" s="991"/>
      <c r="BV11" s="991"/>
      <c r="BW11" s="991"/>
      <c r="BX11" s="991"/>
      <c r="BY11" s="991"/>
      <c r="BZ11" s="991"/>
      <c r="CA11" s="991"/>
      <c r="CB11" s="991"/>
      <c r="CC11" s="991"/>
      <c r="CD11" s="991"/>
      <c r="CE11" s="991"/>
      <c r="CF11" s="991"/>
      <c r="CG11" s="1012"/>
      <c r="CH11" s="987">
        <v>-742</v>
      </c>
      <c r="CI11" s="988"/>
      <c r="CJ11" s="988"/>
      <c r="CK11" s="988"/>
      <c r="CL11" s="989"/>
      <c r="CM11" s="987">
        <v>10477</v>
      </c>
      <c r="CN11" s="988"/>
      <c r="CO11" s="988"/>
      <c r="CP11" s="988"/>
      <c r="CQ11" s="989"/>
      <c r="CR11" s="987">
        <v>750</v>
      </c>
      <c r="CS11" s="988"/>
      <c r="CT11" s="988"/>
      <c r="CU11" s="988"/>
      <c r="CV11" s="989"/>
      <c r="CW11" s="987">
        <v>10</v>
      </c>
      <c r="CX11" s="988"/>
      <c r="CY11" s="988"/>
      <c r="CZ11" s="988"/>
      <c r="DA11" s="989"/>
      <c r="DB11" s="987">
        <v>6010</v>
      </c>
      <c r="DC11" s="988"/>
      <c r="DD11" s="988"/>
      <c r="DE11" s="988"/>
      <c r="DF11" s="989"/>
      <c r="DG11" s="987" t="s">
        <v>574</v>
      </c>
      <c r="DH11" s="988"/>
      <c r="DI11" s="988"/>
      <c r="DJ11" s="988"/>
      <c r="DK11" s="989"/>
      <c r="DL11" s="987" t="s">
        <v>574</v>
      </c>
      <c r="DM11" s="988"/>
      <c r="DN11" s="988"/>
      <c r="DO11" s="988"/>
      <c r="DP11" s="989"/>
      <c r="DQ11" s="987" t="s">
        <v>574</v>
      </c>
      <c r="DR11" s="988"/>
      <c r="DS11" s="988"/>
      <c r="DT11" s="988"/>
      <c r="DU11" s="989"/>
      <c r="DV11" s="990"/>
      <c r="DW11" s="991"/>
      <c r="DX11" s="991"/>
      <c r="DY11" s="991"/>
      <c r="DZ11" s="992"/>
      <c r="EA11" s="232"/>
    </row>
    <row r="12" spans="1:131" s="233" customFormat="1" ht="26.25" customHeight="1" x14ac:dyDescent="0.2">
      <c r="A12" s="236">
        <v>6</v>
      </c>
      <c r="B12" s="1028" t="s">
        <v>379</v>
      </c>
      <c r="C12" s="1029"/>
      <c r="D12" s="1029"/>
      <c r="E12" s="1029"/>
      <c r="F12" s="1029"/>
      <c r="G12" s="1029"/>
      <c r="H12" s="1029"/>
      <c r="I12" s="1029"/>
      <c r="J12" s="1029"/>
      <c r="K12" s="1029"/>
      <c r="L12" s="1029"/>
      <c r="M12" s="1029"/>
      <c r="N12" s="1029"/>
      <c r="O12" s="1029"/>
      <c r="P12" s="1030"/>
      <c r="Q12" s="1036">
        <v>2537</v>
      </c>
      <c r="R12" s="1037"/>
      <c r="S12" s="1037"/>
      <c r="T12" s="1037"/>
      <c r="U12" s="1037"/>
      <c r="V12" s="1037">
        <v>2537</v>
      </c>
      <c r="W12" s="1037"/>
      <c r="X12" s="1037"/>
      <c r="Y12" s="1037"/>
      <c r="Z12" s="1037"/>
      <c r="AA12" s="1037" t="s">
        <v>552</v>
      </c>
      <c r="AB12" s="1037"/>
      <c r="AC12" s="1037"/>
      <c r="AD12" s="1037"/>
      <c r="AE12" s="1038"/>
      <c r="AF12" s="1033" t="s">
        <v>122</v>
      </c>
      <c r="AG12" s="1034"/>
      <c r="AH12" s="1034"/>
      <c r="AI12" s="1034"/>
      <c r="AJ12" s="1035"/>
      <c r="AK12" s="1078" t="s">
        <v>552</v>
      </c>
      <c r="AL12" s="1079"/>
      <c r="AM12" s="1079"/>
      <c r="AN12" s="1079"/>
      <c r="AO12" s="1079"/>
      <c r="AP12" s="1079">
        <v>6734</v>
      </c>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t="s">
        <v>567</v>
      </c>
      <c r="BT12" s="991"/>
      <c r="BU12" s="991"/>
      <c r="BV12" s="991"/>
      <c r="BW12" s="991"/>
      <c r="BX12" s="991"/>
      <c r="BY12" s="991"/>
      <c r="BZ12" s="991"/>
      <c r="CA12" s="991"/>
      <c r="CB12" s="991"/>
      <c r="CC12" s="991"/>
      <c r="CD12" s="991"/>
      <c r="CE12" s="991"/>
      <c r="CF12" s="991"/>
      <c r="CG12" s="1012"/>
      <c r="CH12" s="987">
        <v>-883</v>
      </c>
      <c r="CI12" s="988"/>
      <c r="CJ12" s="988"/>
      <c r="CK12" s="988"/>
      <c r="CL12" s="989"/>
      <c r="CM12" s="987">
        <v>8640</v>
      </c>
      <c r="CN12" s="988"/>
      <c r="CO12" s="988"/>
      <c r="CP12" s="988"/>
      <c r="CQ12" s="989"/>
      <c r="CR12" s="987">
        <v>2081</v>
      </c>
      <c r="CS12" s="988"/>
      <c r="CT12" s="988"/>
      <c r="CU12" s="988"/>
      <c r="CV12" s="989"/>
      <c r="CW12" s="987" t="s">
        <v>574</v>
      </c>
      <c r="CX12" s="988"/>
      <c r="CY12" s="988"/>
      <c r="CZ12" s="988"/>
      <c r="DA12" s="989"/>
      <c r="DB12" s="987">
        <v>6488</v>
      </c>
      <c r="DC12" s="988"/>
      <c r="DD12" s="988"/>
      <c r="DE12" s="988"/>
      <c r="DF12" s="989"/>
      <c r="DG12" s="987" t="s">
        <v>574</v>
      </c>
      <c r="DH12" s="988"/>
      <c r="DI12" s="988"/>
      <c r="DJ12" s="988"/>
      <c r="DK12" s="989"/>
      <c r="DL12" s="987" t="s">
        <v>574</v>
      </c>
      <c r="DM12" s="988"/>
      <c r="DN12" s="988"/>
      <c r="DO12" s="988"/>
      <c r="DP12" s="989"/>
      <c r="DQ12" s="987" t="s">
        <v>574</v>
      </c>
      <c r="DR12" s="988"/>
      <c r="DS12" s="988"/>
      <c r="DT12" s="988"/>
      <c r="DU12" s="989"/>
      <c r="DV12" s="990"/>
      <c r="DW12" s="991"/>
      <c r="DX12" s="991"/>
      <c r="DY12" s="991"/>
      <c r="DZ12" s="992"/>
      <c r="EA12" s="232"/>
    </row>
    <row r="13" spans="1:131" s="233" customFormat="1" ht="26.25" customHeight="1" x14ac:dyDescent="0.2">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2">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2">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2">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2">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2">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2">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2">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5">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2">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380</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5">
      <c r="A23" s="238" t="s">
        <v>381</v>
      </c>
      <c r="B23" s="935" t="s">
        <v>382</v>
      </c>
      <c r="C23" s="936"/>
      <c r="D23" s="936"/>
      <c r="E23" s="936"/>
      <c r="F23" s="936"/>
      <c r="G23" s="936"/>
      <c r="H23" s="936"/>
      <c r="I23" s="936"/>
      <c r="J23" s="936"/>
      <c r="K23" s="936"/>
      <c r="L23" s="936"/>
      <c r="M23" s="936"/>
      <c r="N23" s="936"/>
      <c r="O23" s="936"/>
      <c r="P23" s="946"/>
      <c r="Q23" s="1065">
        <v>232426</v>
      </c>
      <c r="R23" s="1059"/>
      <c r="S23" s="1059"/>
      <c r="T23" s="1059"/>
      <c r="U23" s="1059"/>
      <c r="V23" s="1059">
        <v>227948</v>
      </c>
      <c r="W23" s="1059"/>
      <c r="X23" s="1059"/>
      <c r="Y23" s="1059"/>
      <c r="Z23" s="1059"/>
      <c r="AA23" s="1059">
        <v>4478</v>
      </c>
      <c r="AB23" s="1059"/>
      <c r="AC23" s="1059"/>
      <c r="AD23" s="1059"/>
      <c r="AE23" s="1066"/>
      <c r="AF23" s="1067">
        <v>3797</v>
      </c>
      <c r="AG23" s="1059"/>
      <c r="AH23" s="1059"/>
      <c r="AI23" s="1059"/>
      <c r="AJ23" s="1068"/>
      <c r="AK23" s="1069"/>
      <c r="AL23" s="1070"/>
      <c r="AM23" s="1070"/>
      <c r="AN23" s="1070"/>
      <c r="AO23" s="1070"/>
      <c r="AP23" s="1059">
        <v>163387</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2">
      <c r="A24" s="1058" t="s">
        <v>383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5">
      <c r="A25" s="1057" t="s">
        <v>384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2">
      <c r="A26" s="993" t="s">
        <v>357</v>
      </c>
      <c r="B26" s="994"/>
      <c r="C26" s="994"/>
      <c r="D26" s="994"/>
      <c r="E26" s="994"/>
      <c r="F26" s="994"/>
      <c r="G26" s="994"/>
      <c r="H26" s="994"/>
      <c r="I26" s="994"/>
      <c r="J26" s="994"/>
      <c r="K26" s="994"/>
      <c r="L26" s="994"/>
      <c r="M26" s="994"/>
      <c r="N26" s="994"/>
      <c r="O26" s="994"/>
      <c r="P26" s="995"/>
      <c r="Q26" s="999" t="s">
        <v>385</v>
      </c>
      <c r="R26" s="1000"/>
      <c r="S26" s="1000"/>
      <c r="T26" s="1000"/>
      <c r="U26" s="1001"/>
      <c r="V26" s="999" t="s">
        <v>386</v>
      </c>
      <c r="W26" s="1000"/>
      <c r="X26" s="1000"/>
      <c r="Y26" s="1000"/>
      <c r="Z26" s="1001"/>
      <c r="AA26" s="999" t="s">
        <v>387</v>
      </c>
      <c r="AB26" s="1000"/>
      <c r="AC26" s="1000"/>
      <c r="AD26" s="1000"/>
      <c r="AE26" s="1000"/>
      <c r="AF26" s="1053" t="s">
        <v>388</v>
      </c>
      <c r="AG26" s="1006"/>
      <c r="AH26" s="1006"/>
      <c r="AI26" s="1006"/>
      <c r="AJ26" s="1054"/>
      <c r="AK26" s="1000" t="s">
        <v>389</v>
      </c>
      <c r="AL26" s="1000"/>
      <c r="AM26" s="1000"/>
      <c r="AN26" s="1000"/>
      <c r="AO26" s="1001"/>
      <c r="AP26" s="999" t="s">
        <v>390</v>
      </c>
      <c r="AQ26" s="1000"/>
      <c r="AR26" s="1000"/>
      <c r="AS26" s="1000"/>
      <c r="AT26" s="1001"/>
      <c r="AU26" s="999" t="s">
        <v>391</v>
      </c>
      <c r="AV26" s="1000"/>
      <c r="AW26" s="1000"/>
      <c r="AX26" s="1000"/>
      <c r="AY26" s="1001"/>
      <c r="AZ26" s="999" t="s">
        <v>392</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2">
      <c r="A28" s="240">
        <v>1</v>
      </c>
      <c r="B28" s="1045" t="s">
        <v>393</v>
      </c>
      <c r="C28" s="1046"/>
      <c r="D28" s="1046"/>
      <c r="E28" s="1046"/>
      <c r="F28" s="1046"/>
      <c r="G28" s="1046"/>
      <c r="H28" s="1046"/>
      <c r="I28" s="1046"/>
      <c r="J28" s="1046"/>
      <c r="K28" s="1046"/>
      <c r="L28" s="1046"/>
      <c r="M28" s="1046"/>
      <c r="N28" s="1046"/>
      <c r="O28" s="1046"/>
      <c r="P28" s="1047"/>
      <c r="Q28" s="1048">
        <v>54514</v>
      </c>
      <c r="R28" s="1049"/>
      <c r="S28" s="1049"/>
      <c r="T28" s="1049"/>
      <c r="U28" s="1049"/>
      <c r="V28" s="1049">
        <v>54153</v>
      </c>
      <c r="W28" s="1049"/>
      <c r="X28" s="1049"/>
      <c r="Y28" s="1049"/>
      <c r="Z28" s="1049"/>
      <c r="AA28" s="1049">
        <v>361</v>
      </c>
      <c r="AB28" s="1049"/>
      <c r="AC28" s="1049"/>
      <c r="AD28" s="1049"/>
      <c r="AE28" s="1050"/>
      <c r="AF28" s="1051">
        <v>361</v>
      </c>
      <c r="AG28" s="1049"/>
      <c r="AH28" s="1049"/>
      <c r="AI28" s="1049"/>
      <c r="AJ28" s="1052"/>
      <c r="AK28" s="1040">
        <v>6560</v>
      </c>
      <c r="AL28" s="1041"/>
      <c r="AM28" s="1041"/>
      <c r="AN28" s="1041"/>
      <c r="AO28" s="1041"/>
      <c r="AP28" s="1041" t="s">
        <v>552</v>
      </c>
      <c r="AQ28" s="1041"/>
      <c r="AR28" s="1041"/>
      <c r="AS28" s="1041"/>
      <c r="AT28" s="1041"/>
      <c r="AU28" s="1041" t="s">
        <v>552</v>
      </c>
      <c r="AV28" s="1041"/>
      <c r="AW28" s="1041"/>
      <c r="AX28" s="1041"/>
      <c r="AY28" s="1041"/>
      <c r="AZ28" s="1042" t="s">
        <v>552</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2">
      <c r="A29" s="240">
        <v>2</v>
      </c>
      <c r="B29" s="1028" t="s">
        <v>394</v>
      </c>
      <c r="C29" s="1029"/>
      <c r="D29" s="1029"/>
      <c r="E29" s="1029"/>
      <c r="F29" s="1029"/>
      <c r="G29" s="1029"/>
      <c r="H29" s="1029"/>
      <c r="I29" s="1029"/>
      <c r="J29" s="1029"/>
      <c r="K29" s="1029"/>
      <c r="L29" s="1029"/>
      <c r="M29" s="1029"/>
      <c r="N29" s="1029"/>
      <c r="O29" s="1029"/>
      <c r="P29" s="1030"/>
      <c r="Q29" s="1036">
        <v>52909</v>
      </c>
      <c r="R29" s="1037"/>
      <c r="S29" s="1037"/>
      <c r="T29" s="1037"/>
      <c r="U29" s="1037"/>
      <c r="V29" s="1037">
        <v>52160</v>
      </c>
      <c r="W29" s="1037"/>
      <c r="X29" s="1037"/>
      <c r="Y29" s="1037"/>
      <c r="Z29" s="1037"/>
      <c r="AA29" s="1037">
        <v>749</v>
      </c>
      <c r="AB29" s="1037"/>
      <c r="AC29" s="1037"/>
      <c r="AD29" s="1037"/>
      <c r="AE29" s="1038"/>
      <c r="AF29" s="1033">
        <v>749</v>
      </c>
      <c r="AG29" s="1034"/>
      <c r="AH29" s="1034"/>
      <c r="AI29" s="1034"/>
      <c r="AJ29" s="1035"/>
      <c r="AK29" s="978">
        <v>8025</v>
      </c>
      <c r="AL29" s="969"/>
      <c r="AM29" s="969"/>
      <c r="AN29" s="969"/>
      <c r="AO29" s="969"/>
      <c r="AP29" s="969" t="s">
        <v>552</v>
      </c>
      <c r="AQ29" s="969"/>
      <c r="AR29" s="969"/>
      <c r="AS29" s="969"/>
      <c r="AT29" s="969"/>
      <c r="AU29" s="969" t="s">
        <v>552</v>
      </c>
      <c r="AV29" s="969"/>
      <c r="AW29" s="969"/>
      <c r="AX29" s="969"/>
      <c r="AY29" s="969"/>
      <c r="AZ29" s="1039" t="s">
        <v>552</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2">
      <c r="A30" s="240">
        <v>3</v>
      </c>
      <c r="B30" s="1028" t="s">
        <v>395</v>
      </c>
      <c r="C30" s="1029"/>
      <c r="D30" s="1029"/>
      <c r="E30" s="1029"/>
      <c r="F30" s="1029"/>
      <c r="G30" s="1029"/>
      <c r="H30" s="1029"/>
      <c r="I30" s="1029"/>
      <c r="J30" s="1029"/>
      <c r="K30" s="1029"/>
      <c r="L30" s="1029"/>
      <c r="M30" s="1029"/>
      <c r="N30" s="1029"/>
      <c r="O30" s="1029"/>
      <c r="P30" s="1030"/>
      <c r="Q30" s="1036">
        <v>14549</v>
      </c>
      <c r="R30" s="1037"/>
      <c r="S30" s="1037"/>
      <c r="T30" s="1037"/>
      <c r="U30" s="1037"/>
      <c r="V30" s="1037">
        <v>14078</v>
      </c>
      <c r="W30" s="1037"/>
      <c r="X30" s="1037"/>
      <c r="Y30" s="1037"/>
      <c r="Z30" s="1037"/>
      <c r="AA30" s="1037">
        <v>471</v>
      </c>
      <c r="AB30" s="1037"/>
      <c r="AC30" s="1037"/>
      <c r="AD30" s="1037"/>
      <c r="AE30" s="1038"/>
      <c r="AF30" s="1033">
        <v>471</v>
      </c>
      <c r="AG30" s="1034"/>
      <c r="AH30" s="1034"/>
      <c r="AI30" s="1034"/>
      <c r="AJ30" s="1035"/>
      <c r="AK30" s="978">
        <v>7752</v>
      </c>
      <c r="AL30" s="969"/>
      <c r="AM30" s="969"/>
      <c r="AN30" s="969"/>
      <c r="AO30" s="969"/>
      <c r="AP30" s="969" t="s">
        <v>552</v>
      </c>
      <c r="AQ30" s="969"/>
      <c r="AR30" s="969"/>
      <c r="AS30" s="969"/>
      <c r="AT30" s="969"/>
      <c r="AU30" s="969" t="s">
        <v>552</v>
      </c>
      <c r="AV30" s="969"/>
      <c r="AW30" s="969"/>
      <c r="AX30" s="969"/>
      <c r="AY30" s="969"/>
      <c r="AZ30" s="1039" t="s">
        <v>552</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2">
      <c r="A31" s="240">
        <v>4</v>
      </c>
      <c r="B31" s="1028" t="s">
        <v>396</v>
      </c>
      <c r="C31" s="1029"/>
      <c r="D31" s="1029"/>
      <c r="E31" s="1029"/>
      <c r="F31" s="1029"/>
      <c r="G31" s="1029"/>
      <c r="H31" s="1029"/>
      <c r="I31" s="1029"/>
      <c r="J31" s="1029"/>
      <c r="K31" s="1029"/>
      <c r="L31" s="1029"/>
      <c r="M31" s="1029"/>
      <c r="N31" s="1029"/>
      <c r="O31" s="1029"/>
      <c r="P31" s="1030"/>
      <c r="Q31" s="1036">
        <v>221</v>
      </c>
      <c r="R31" s="1037"/>
      <c r="S31" s="1037"/>
      <c r="T31" s="1037"/>
      <c r="U31" s="1037"/>
      <c r="V31" s="1037">
        <v>9</v>
      </c>
      <c r="W31" s="1037"/>
      <c r="X31" s="1037"/>
      <c r="Y31" s="1037"/>
      <c r="Z31" s="1037"/>
      <c r="AA31" s="1037">
        <v>212</v>
      </c>
      <c r="AB31" s="1037"/>
      <c r="AC31" s="1037"/>
      <c r="AD31" s="1037"/>
      <c r="AE31" s="1038"/>
      <c r="AF31" s="1033">
        <v>212</v>
      </c>
      <c r="AG31" s="1034"/>
      <c r="AH31" s="1034"/>
      <c r="AI31" s="1034"/>
      <c r="AJ31" s="1035"/>
      <c r="AK31" s="978">
        <v>0</v>
      </c>
      <c r="AL31" s="969"/>
      <c r="AM31" s="969"/>
      <c r="AN31" s="969"/>
      <c r="AO31" s="969"/>
      <c r="AP31" s="969" t="s">
        <v>552</v>
      </c>
      <c r="AQ31" s="969"/>
      <c r="AR31" s="969"/>
      <c r="AS31" s="969"/>
      <c r="AT31" s="969"/>
      <c r="AU31" s="969" t="s">
        <v>552</v>
      </c>
      <c r="AV31" s="969"/>
      <c r="AW31" s="969"/>
      <c r="AX31" s="969"/>
      <c r="AY31" s="969"/>
      <c r="AZ31" s="1039" t="s">
        <v>552</v>
      </c>
      <c r="BA31" s="1039"/>
      <c r="BB31" s="1039"/>
      <c r="BC31" s="1039"/>
      <c r="BD31" s="1039"/>
      <c r="BE31" s="970"/>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2">
      <c r="A32" s="240">
        <v>5</v>
      </c>
      <c r="B32" s="1028" t="s">
        <v>397</v>
      </c>
      <c r="C32" s="1029"/>
      <c r="D32" s="1029"/>
      <c r="E32" s="1029"/>
      <c r="F32" s="1029"/>
      <c r="G32" s="1029"/>
      <c r="H32" s="1029"/>
      <c r="I32" s="1029"/>
      <c r="J32" s="1029"/>
      <c r="K32" s="1029"/>
      <c r="L32" s="1029"/>
      <c r="M32" s="1029"/>
      <c r="N32" s="1029"/>
      <c r="O32" s="1029"/>
      <c r="P32" s="1030"/>
      <c r="Q32" s="1036">
        <v>8773</v>
      </c>
      <c r="R32" s="1037"/>
      <c r="S32" s="1037"/>
      <c r="T32" s="1037"/>
      <c r="U32" s="1037"/>
      <c r="V32" s="1037">
        <v>8476</v>
      </c>
      <c r="W32" s="1037"/>
      <c r="X32" s="1037"/>
      <c r="Y32" s="1037"/>
      <c r="Z32" s="1037"/>
      <c r="AA32" s="1037">
        <v>297</v>
      </c>
      <c r="AB32" s="1037"/>
      <c r="AC32" s="1037"/>
      <c r="AD32" s="1037"/>
      <c r="AE32" s="1038"/>
      <c r="AF32" s="1033">
        <v>5110</v>
      </c>
      <c r="AG32" s="1034"/>
      <c r="AH32" s="1034"/>
      <c r="AI32" s="1034"/>
      <c r="AJ32" s="1035"/>
      <c r="AK32" s="978">
        <v>67</v>
      </c>
      <c r="AL32" s="969"/>
      <c r="AM32" s="969"/>
      <c r="AN32" s="969"/>
      <c r="AO32" s="969"/>
      <c r="AP32" s="969">
        <v>21063</v>
      </c>
      <c r="AQ32" s="969"/>
      <c r="AR32" s="969"/>
      <c r="AS32" s="969"/>
      <c r="AT32" s="969"/>
      <c r="AU32" s="969">
        <v>63</v>
      </c>
      <c r="AV32" s="969"/>
      <c r="AW32" s="969"/>
      <c r="AX32" s="969"/>
      <c r="AY32" s="969"/>
      <c r="AZ32" s="1039" t="s">
        <v>552</v>
      </c>
      <c r="BA32" s="1039"/>
      <c r="BB32" s="1039"/>
      <c r="BC32" s="1039"/>
      <c r="BD32" s="1039"/>
      <c r="BE32" s="970" t="s">
        <v>398</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2">
      <c r="A33" s="240">
        <v>6</v>
      </c>
      <c r="B33" s="1028" t="s">
        <v>399</v>
      </c>
      <c r="C33" s="1029"/>
      <c r="D33" s="1029"/>
      <c r="E33" s="1029"/>
      <c r="F33" s="1029"/>
      <c r="G33" s="1029"/>
      <c r="H33" s="1029"/>
      <c r="I33" s="1029"/>
      <c r="J33" s="1029"/>
      <c r="K33" s="1029"/>
      <c r="L33" s="1029"/>
      <c r="M33" s="1029"/>
      <c r="N33" s="1029"/>
      <c r="O33" s="1029"/>
      <c r="P33" s="1030"/>
      <c r="Q33" s="1036">
        <v>16427</v>
      </c>
      <c r="R33" s="1037"/>
      <c r="S33" s="1037"/>
      <c r="T33" s="1037"/>
      <c r="U33" s="1037"/>
      <c r="V33" s="1037">
        <v>15429</v>
      </c>
      <c r="W33" s="1037"/>
      <c r="X33" s="1037"/>
      <c r="Y33" s="1037"/>
      <c r="Z33" s="1037"/>
      <c r="AA33" s="1037">
        <v>998</v>
      </c>
      <c r="AB33" s="1037"/>
      <c r="AC33" s="1037"/>
      <c r="AD33" s="1037"/>
      <c r="AE33" s="1038"/>
      <c r="AF33" s="1033">
        <v>8238</v>
      </c>
      <c r="AG33" s="1034"/>
      <c r="AH33" s="1034"/>
      <c r="AI33" s="1034"/>
      <c r="AJ33" s="1035"/>
      <c r="AK33" s="978">
        <v>8739</v>
      </c>
      <c r="AL33" s="969"/>
      <c r="AM33" s="969"/>
      <c r="AN33" s="969"/>
      <c r="AO33" s="969"/>
      <c r="AP33" s="969">
        <v>115261</v>
      </c>
      <c r="AQ33" s="969"/>
      <c r="AR33" s="969"/>
      <c r="AS33" s="969"/>
      <c r="AT33" s="969"/>
      <c r="AU33" s="969">
        <v>73075</v>
      </c>
      <c r="AV33" s="969"/>
      <c r="AW33" s="969"/>
      <c r="AX33" s="969"/>
      <c r="AY33" s="969"/>
      <c r="AZ33" s="1039" t="s">
        <v>552</v>
      </c>
      <c r="BA33" s="1039"/>
      <c r="BB33" s="1039"/>
      <c r="BC33" s="1039"/>
      <c r="BD33" s="1039"/>
      <c r="BE33" s="970" t="s">
        <v>398</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2">
      <c r="A34" s="240">
        <v>7</v>
      </c>
      <c r="B34" s="1028"/>
      <c r="C34" s="1029"/>
      <c r="D34" s="1029"/>
      <c r="E34" s="1029"/>
      <c r="F34" s="1029"/>
      <c r="G34" s="1029"/>
      <c r="H34" s="1029"/>
      <c r="I34" s="1029"/>
      <c r="J34" s="1029"/>
      <c r="K34" s="1029"/>
      <c r="L34" s="1029"/>
      <c r="M34" s="1029"/>
      <c r="N34" s="1029"/>
      <c r="O34" s="1029"/>
      <c r="P34" s="1030"/>
      <c r="Q34" s="1036"/>
      <c r="R34" s="1037"/>
      <c r="S34" s="1037"/>
      <c r="T34" s="1037"/>
      <c r="U34" s="1037"/>
      <c r="V34" s="1037"/>
      <c r="W34" s="1037"/>
      <c r="X34" s="1037"/>
      <c r="Y34" s="1037"/>
      <c r="Z34" s="1037"/>
      <c r="AA34" s="1037"/>
      <c r="AB34" s="1037"/>
      <c r="AC34" s="1037"/>
      <c r="AD34" s="1037"/>
      <c r="AE34" s="1038"/>
      <c r="AF34" s="1033"/>
      <c r="AG34" s="1034"/>
      <c r="AH34" s="1034"/>
      <c r="AI34" s="1034"/>
      <c r="AJ34" s="1035"/>
      <c r="AK34" s="978"/>
      <c r="AL34" s="969"/>
      <c r="AM34" s="969"/>
      <c r="AN34" s="969"/>
      <c r="AO34" s="969"/>
      <c r="AP34" s="969"/>
      <c r="AQ34" s="969"/>
      <c r="AR34" s="969"/>
      <c r="AS34" s="969"/>
      <c r="AT34" s="969"/>
      <c r="AU34" s="969"/>
      <c r="AV34" s="969"/>
      <c r="AW34" s="969"/>
      <c r="AX34" s="969"/>
      <c r="AY34" s="969"/>
      <c r="AZ34" s="1039"/>
      <c r="BA34" s="1039"/>
      <c r="BB34" s="1039"/>
      <c r="BC34" s="1039"/>
      <c r="BD34" s="1039"/>
      <c r="BE34" s="970"/>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2">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2">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2">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2">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2">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2">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2">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2">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2">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2">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2">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2">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2">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2">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2">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2">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2">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2">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2">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2">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2">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2">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2">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2">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2">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2">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5">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2">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400</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5">
      <c r="A63" s="238" t="s">
        <v>381</v>
      </c>
      <c r="B63" s="935" t="s">
        <v>401</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15142</v>
      </c>
      <c r="AG63" s="957"/>
      <c r="AH63" s="957"/>
      <c r="AI63" s="957"/>
      <c r="AJ63" s="1020"/>
      <c r="AK63" s="1021"/>
      <c r="AL63" s="961"/>
      <c r="AM63" s="961"/>
      <c r="AN63" s="961"/>
      <c r="AO63" s="961"/>
      <c r="AP63" s="957">
        <v>136324</v>
      </c>
      <c r="AQ63" s="957"/>
      <c r="AR63" s="957"/>
      <c r="AS63" s="957"/>
      <c r="AT63" s="957"/>
      <c r="AU63" s="957">
        <v>73138</v>
      </c>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5">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2">
      <c r="A66" s="993" t="s">
        <v>403</v>
      </c>
      <c r="B66" s="994"/>
      <c r="C66" s="994"/>
      <c r="D66" s="994"/>
      <c r="E66" s="994"/>
      <c r="F66" s="994"/>
      <c r="G66" s="994"/>
      <c r="H66" s="994"/>
      <c r="I66" s="994"/>
      <c r="J66" s="994"/>
      <c r="K66" s="994"/>
      <c r="L66" s="994"/>
      <c r="M66" s="994"/>
      <c r="N66" s="994"/>
      <c r="O66" s="994"/>
      <c r="P66" s="995"/>
      <c r="Q66" s="999" t="s">
        <v>385</v>
      </c>
      <c r="R66" s="1000"/>
      <c r="S66" s="1000"/>
      <c r="T66" s="1000"/>
      <c r="U66" s="1001"/>
      <c r="V66" s="999" t="s">
        <v>386</v>
      </c>
      <c r="W66" s="1000"/>
      <c r="X66" s="1000"/>
      <c r="Y66" s="1000"/>
      <c r="Z66" s="1001"/>
      <c r="AA66" s="999" t="s">
        <v>387</v>
      </c>
      <c r="AB66" s="1000"/>
      <c r="AC66" s="1000"/>
      <c r="AD66" s="1000"/>
      <c r="AE66" s="1001"/>
      <c r="AF66" s="1005" t="s">
        <v>388</v>
      </c>
      <c r="AG66" s="1006"/>
      <c r="AH66" s="1006"/>
      <c r="AI66" s="1006"/>
      <c r="AJ66" s="1007"/>
      <c r="AK66" s="999" t="s">
        <v>389</v>
      </c>
      <c r="AL66" s="994"/>
      <c r="AM66" s="994"/>
      <c r="AN66" s="994"/>
      <c r="AO66" s="995"/>
      <c r="AP66" s="999" t="s">
        <v>390</v>
      </c>
      <c r="AQ66" s="1000"/>
      <c r="AR66" s="1000"/>
      <c r="AS66" s="1000"/>
      <c r="AT66" s="1001"/>
      <c r="AU66" s="999" t="s">
        <v>404</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2">
      <c r="A68" s="234">
        <v>1</v>
      </c>
      <c r="B68" s="983" t="s">
        <v>553</v>
      </c>
      <c r="C68" s="984"/>
      <c r="D68" s="984"/>
      <c r="E68" s="984"/>
      <c r="F68" s="984"/>
      <c r="G68" s="984"/>
      <c r="H68" s="984"/>
      <c r="I68" s="984"/>
      <c r="J68" s="984"/>
      <c r="K68" s="984"/>
      <c r="L68" s="984"/>
      <c r="M68" s="984"/>
      <c r="N68" s="984"/>
      <c r="O68" s="984"/>
      <c r="P68" s="985"/>
      <c r="Q68" s="986">
        <v>4359</v>
      </c>
      <c r="R68" s="980"/>
      <c r="S68" s="980"/>
      <c r="T68" s="980"/>
      <c r="U68" s="980"/>
      <c r="V68" s="980">
        <v>4198</v>
      </c>
      <c r="W68" s="980"/>
      <c r="X68" s="980"/>
      <c r="Y68" s="980"/>
      <c r="Z68" s="980"/>
      <c r="AA68" s="980">
        <v>161</v>
      </c>
      <c r="AB68" s="980"/>
      <c r="AC68" s="980"/>
      <c r="AD68" s="980"/>
      <c r="AE68" s="980"/>
      <c r="AF68" s="980">
        <v>161</v>
      </c>
      <c r="AG68" s="980"/>
      <c r="AH68" s="980"/>
      <c r="AI68" s="980"/>
      <c r="AJ68" s="980"/>
      <c r="AK68" s="980" t="s">
        <v>552</v>
      </c>
      <c r="AL68" s="980"/>
      <c r="AM68" s="980"/>
      <c r="AN68" s="980"/>
      <c r="AO68" s="980"/>
      <c r="AP68" s="980">
        <v>6084</v>
      </c>
      <c r="AQ68" s="980"/>
      <c r="AR68" s="980"/>
      <c r="AS68" s="980"/>
      <c r="AT68" s="980"/>
      <c r="AU68" s="980">
        <v>4714</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2">
      <c r="A69" s="236">
        <v>2</v>
      </c>
      <c r="B69" s="972" t="s">
        <v>554</v>
      </c>
      <c r="C69" s="973"/>
      <c r="D69" s="973"/>
      <c r="E69" s="973"/>
      <c r="F69" s="973"/>
      <c r="G69" s="973"/>
      <c r="H69" s="973"/>
      <c r="I69" s="973"/>
      <c r="J69" s="973"/>
      <c r="K69" s="973"/>
      <c r="L69" s="973"/>
      <c r="M69" s="973"/>
      <c r="N69" s="973"/>
      <c r="O69" s="973"/>
      <c r="P69" s="974"/>
      <c r="Q69" s="975">
        <v>25</v>
      </c>
      <c r="R69" s="969"/>
      <c r="S69" s="969"/>
      <c r="T69" s="969"/>
      <c r="U69" s="969"/>
      <c r="V69" s="969">
        <v>23</v>
      </c>
      <c r="W69" s="969"/>
      <c r="X69" s="969"/>
      <c r="Y69" s="969"/>
      <c r="Z69" s="969"/>
      <c r="AA69" s="969">
        <v>2</v>
      </c>
      <c r="AB69" s="969"/>
      <c r="AC69" s="969"/>
      <c r="AD69" s="969"/>
      <c r="AE69" s="969"/>
      <c r="AF69" s="969">
        <v>2</v>
      </c>
      <c r="AG69" s="969"/>
      <c r="AH69" s="969"/>
      <c r="AI69" s="969"/>
      <c r="AJ69" s="969"/>
      <c r="AK69" s="969" t="s">
        <v>552</v>
      </c>
      <c r="AL69" s="969"/>
      <c r="AM69" s="969"/>
      <c r="AN69" s="969"/>
      <c r="AO69" s="969"/>
      <c r="AP69" s="969" t="s">
        <v>552</v>
      </c>
      <c r="AQ69" s="969"/>
      <c r="AR69" s="969"/>
      <c r="AS69" s="969"/>
      <c r="AT69" s="969"/>
      <c r="AU69" s="969" t="s">
        <v>552</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2">
      <c r="A70" s="236">
        <v>3</v>
      </c>
      <c r="B70" s="972" t="s">
        <v>555</v>
      </c>
      <c r="C70" s="973"/>
      <c r="D70" s="973"/>
      <c r="E70" s="973"/>
      <c r="F70" s="973"/>
      <c r="G70" s="973"/>
      <c r="H70" s="973"/>
      <c r="I70" s="973"/>
      <c r="J70" s="973"/>
      <c r="K70" s="973"/>
      <c r="L70" s="973"/>
      <c r="M70" s="973"/>
      <c r="N70" s="973"/>
      <c r="O70" s="973"/>
      <c r="P70" s="974"/>
      <c r="Q70" s="975">
        <v>165</v>
      </c>
      <c r="R70" s="969"/>
      <c r="S70" s="969"/>
      <c r="T70" s="969"/>
      <c r="U70" s="969"/>
      <c r="V70" s="969">
        <v>161</v>
      </c>
      <c r="W70" s="969"/>
      <c r="X70" s="969"/>
      <c r="Y70" s="969"/>
      <c r="Z70" s="969"/>
      <c r="AA70" s="969">
        <v>4</v>
      </c>
      <c r="AB70" s="969"/>
      <c r="AC70" s="969"/>
      <c r="AD70" s="969"/>
      <c r="AE70" s="969"/>
      <c r="AF70" s="969">
        <v>4</v>
      </c>
      <c r="AG70" s="969"/>
      <c r="AH70" s="969"/>
      <c r="AI70" s="969"/>
      <c r="AJ70" s="969"/>
      <c r="AK70" s="969" t="s">
        <v>552</v>
      </c>
      <c r="AL70" s="969"/>
      <c r="AM70" s="969"/>
      <c r="AN70" s="969"/>
      <c r="AO70" s="969"/>
      <c r="AP70" s="969" t="s">
        <v>552</v>
      </c>
      <c r="AQ70" s="969"/>
      <c r="AR70" s="969"/>
      <c r="AS70" s="969"/>
      <c r="AT70" s="969"/>
      <c r="AU70" s="969" t="s">
        <v>552</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2">
      <c r="A71" s="236">
        <v>4</v>
      </c>
      <c r="B71" s="972" t="s">
        <v>556</v>
      </c>
      <c r="C71" s="973"/>
      <c r="D71" s="973"/>
      <c r="E71" s="973"/>
      <c r="F71" s="973"/>
      <c r="G71" s="973"/>
      <c r="H71" s="973"/>
      <c r="I71" s="973"/>
      <c r="J71" s="973"/>
      <c r="K71" s="973"/>
      <c r="L71" s="973"/>
      <c r="M71" s="973"/>
      <c r="N71" s="973"/>
      <c r="O71" s="973"/>
      <c r="P71" s="974"/>
      <c r="Q71" s="975">
        <v>106</v>
      </c>
      <c r="R71" s="969"/>
      <c r="S71" s="969"/>
      <c r="T71" s="969"/>
      <c r="U71" s="969"/>
      <c r="V71" s="969">
        <v>103</v>
      </c>
      <c r="W71" s="969"/>
      <c r="X71" s="969"/>
      <c r="Y71" s="969"/>
      <c r="Z71" s="969"/>
      <c r="AA71" s="969">
        <v>3</v>
      </c>
      <c r="AB71" s="969"/>
      <c r="AC71" s="969"/>
      <c r="AD71" s="969"/>
      <c r="AE71" s="969"/>
      <c r="AF71" s="969">
        <v>3</v>
      </c>
      <c r="AG71" s="969"/>
      <c r="AH71" s="969"/>
      <c r="AI71" s="969"/>
      <c r="AJ71" s="969"/>
      <c r="AK71" s="969" t="s">
        <v>552</v>
      </c>
      <c r="AL71" s="969"/>
      <c r="AM71" s="969"/>
      <c r="AN71" s="969"/>
      <c r="AO71" s="969"/>
      <c r="AP71" s="969" t="s">
        <v>552</v>
      </c>
      <c r="AQ71" s="969"/>
      <c r="AR71" s="969"/>
      <c r="AS71" s="969"/>
      <c r="AT71" s="969"/>
      <c r="AU71" s="969" t="s">
        <v>552</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2">
      <c r="A72" s="236">
        <v>5</v>
      </c>
      <c r="B72" s="972" t="s">
        <v>557</v>
      </c>
      <c r="C72" s="973"/>
      <c r="D72" s="973"/>
      <c r="E72" s="973"/>
      <c r="F72" s="973"/>
      <c r="G72" s="973"/>
      <c r="H72" s="973"/>
      <c r="I72" s="973"/>
      <c r="J72" s="973"/>
      <c r="K72" s="973"/>
      <c r="L72" s="973"/>
      <c r="M72" s="973"/>
      <c r="N72" s="973"/>
      <c r="O72" s="973"/>
      <c r="P72" s="974"/>
      <c r="Q72" s="975">
        <v>230</v>
      </c>
      <c r="R72" s="969"/>
      <c r="S72" s="969"/>
      <c r="T72" s="969"/>
      <c r="U72" s="969"/>
      <c r="V72" s="969">
        <v>195</v>
      </c>
      <c r="W72" s="969"/>
      <c r="X72" s="969"/>
      <c r="Y72" s="969"/>
      <c r="Z72" s="969"/>
      <c r="AA72" s="969">
        <v>35</v>
      </c>
      <c r="AB72" s="969"/>
      <c r="AC72" s="969"/>
      <c r="AD72" s="969"/>
      <c r="AE72" s="969"/>
      <c r="AF72" s="969">
        <v>35</v>
      </c>
      <c r="AG72" s="969"/>
      <c r="AH72" s="969"/>
      <c r="AI72" s="969"/>
      <c r="AJ72" s="969"/>
      <c r="AK72" s="969" t="s">
        <v>552</v>
      </c>
      <c r="AL72" s="969"/>
      <c r="AM72" s="969"/>
      <c r="AN72" s="969"/>
      <c r="AO72" s="969"/>
      <c r="AP72" s="969" t="s">
        <v>552</v>
      </c>
      <c r="AQ72" s="969"/>
      <c r="AR72" s="969"/>
      <c r="AS72" s="969"/>
      <c r="AT72" s="969"/>
      <c r="AU72" s="969" t="s">
        <v>552</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2">
      <c r="A73" s="236">
        <v>6</v>
      </c>
      <c r="B73" s="972" t="s">
        <v>558</v>
      </c>
      <c r="C73" s="973"/>
      <c r="D73" s="973"/>
      <c r="E73" s="973"/>
      <c r="F73" s="973"/>
      <c r="G73" s="973"/>
      <c r="H73" s="973"/>
      <c r="I73" s="973"/>
      <c r="J73" s="973"/>
      <c r="K73" s="973"/>
      <c r="L73" s="973"/>
      <c r="M73" s="973"/>
      <c r="N73" s="973"/>
      <c r="O73" s="973"/>
      <c r="P73" s="974"/>
      <c r="Q73" s="975">
        <v>1359863</v>
      </c>
      <c r="R73" s="969"/>
      <c r="S73" s="969"/>
      <c r="T73" s="969"/>
      <c r="U73" s="969"/>
      <c r="V73" s="969">
        <v>1332205</v>
      </c>
      <c r="W73" s="969"/>
      <c r="X73" s="969"/>
      <c r="Y73" s="969"/>
      <c r="Z73" s="969"/>
      <c r="AA73" s="969">
        <v>27659</v>
      </c>
      <c r="AB73" s="969"/>
      <c r="AC73" s="969"/>
      <c r="AD73" s="969"/>
      <c r="AE73" s="969"/>
      <c r="AF73" s="969">
        <v>27659</v>
      </c>
      <c r="AG73" s="969"/>
      <c r="AH73" s="969"/>
      <c r="AI73" s="969"/>
      <c r="AJ73" s="969"/>
      <c r="AK73" s="969">
        <v>9500</v>
      </c>
      <c r="AL73" s="969"/>
      <c r="AM73" s="969"/>
      <c r="AN73" s="969"/>
      <c r="AO73" s="969"/>
      <c r="AP73" s="969" t="s">
        <v>552</v>
      </c>
      <c r="AQ73" s="969"/>
      <c r="AR73" s="969"/>
      <c r="AS73" s="969"/>
      <c r="AT73" s="969"/>
      <c r="AU73" s="969" t="s">
        <v>552</v>
      </c>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2">
      <c r="A74" s="236">
        <v>7</v>
      </c>
      <c r="B74" s="972" t="s">
        <v>559</v>
      </c>
      <c r="C74" s="973"/>
      <c r="D74" s="973"/>
      <c r="E74" s="973"/>
      <c r="F74" s="973"/>
      <c r="G74" s="973"/>
      <c r="H74" s="973"/>
      <c r="I74" s="973"/>
      <c r="J74" s="973"/>
      <c r="K74" s="973"/>
      <c r="L74" s="973"/>
      <c r="M74" s="973"/>
      <c r="N74" s="973"/>
      <c r="O74" s="973"/>
      <c r="P74" s="974"/>
      <c r="Q74" s="975">
        <v>38885</v>
      </c>
      <c r="R74" s="969"/>
      <c r="S74" s="969"/>
      <c r="T74" s="969"/>
      <c r="U74" s="969"/>
      <c r="V74" s="969">
        <v>35641</v>
      </c>
      <c r="W74" s="969"/>
      <c r="X74" s="969"/>
      <c r="Y74" s="969"/>
      <c r="Z74" s="969"/>
      <c r="AA74" s="969">
        <v>3244</v>
      </c>
      <c r="AB74" s="969"/>
      <c r="AC74" s="969"/>
      <c r="AD74" s="969"/>
      <c r="AE74" s="969"/>
      <c r="AF74" s="969">
        <v>26209</v>
      </c>
      <c r="AG74" s="969"/>
      <c r="AH74" s="969"/>
      <c r="AI74" s="969"/>
      <c r="AJ74" s="969"/>
      <c r="AK74" s="969" t="s">
        <v>552</v>
      </c>
      <c r="AL74" s="969"/>
      <c r="AM74" s="969"/>
      <c r="AN74" s="969"/>
      <c r="AO74" s="969"/>
      <c r="AP74" s="969">
        <v>94795</v>
      </c>
      <c r="AQ74" s="969"/>
      <c r="AR74" s="969"/>
      <c r="AS74" s="969"/>
      <c r="AT74" s="969"/>
      <c r="AU74" s="969" t="s">
        <v>552</v>
      </c>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2">
      <c r="A75" s="236">
        <v>8</v>
      </c>
      <c r="B75" s="972" t="s">
        <v>560</v>
      </c>
      <c r="C75" s="973"/>
      <c r="D75" s="973"/>
      <c r="E75" s="973"/>
      <c r="F75" s="973"/>
      <c r="G75" s="973"/>
      <c r="H75" s="973"/>
      <c r="I75" s="973"/>
      <c r="J75" s="973"/>
      <c r="K75" s="973"/>
      <c r="L75" s="973"/>
      <c r="M75" s="973"/>
      <c r="N75" s="973"/>
      <c r="O75" s="973"/>
      <c r="P75" s="974"/>
      <c r="Q75" s="976">
        <v>6635</v>
      </c>
      <c r="R75" s="977"/>
      <c r="S75" s="977"/>
      <c r="T75" s="977"/>
      <c r="U75" s="978"/>
      <c r="V75" s="979">
        <v>5820</v>
      </c>
      <c r="W75" s="977"/>
      <c r="X75" s="977"/>
      <c r="Y75" s="977"/>
      <c r="Z75" s="978"/>
      <c r="AA75" s="979">
        <v>815</v>
      </c>
      <c r="AB75" s="977"/>
      <c r="AC75" s="977"/>
      <c r="AD75" s="977"/>
      <c r="AE75" s="978"/>
      <c r="AF75" s="979">
        <v>19303</v>
      </c>
      <c r="AG75" s="977"/>
      <c r="AH75" s="977"/>
      <c r="AI75" s="977"/>
      <c r="AJ75" s="978"/>
      <c r="AK75" s="979" t="s">
        <v>552</v>
      </c>
      <c r="AL75" s="977"/>
      <c r="AM75" s="977"/>
      <c r="AN75" s="977"/>
      <c r="AO75" s="978"/>
      <c r="AP75" s="979">
        <v>22689</v>
      </c>
      <c r="AQ75" s="977"/>
      <c r="AR75" s="977"/>
      <c r="AS75" s="977"/>
      <c r="AT75" s="978"/>
      <c r="AU75" s="979" t="s">
        <v>552</v>
      </c>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2">
      <c r="A76" s="236">
        <v>9</v>
      </c>
      <c r="B76" s="972" t="s">
        <v>561</v>
      </c>
      <c r="C76" s="973"/>
      <c r="D76" s="973"/>
      <c r="E76" s="973"/>
      <c r="F76" s="973"/>
      <c r="G76" s="973"/>
      <c r="H76" s="973"/>
      <c r="I76" s="973"/>
      <c r="J76" s="973"/>
      <c r="K76" s="973"/>
      <c r="L76" s="973"/>
      <c r="M76" s="973"/>
      <c r="N76" s="973"/>
      <c r="O76" s="973"/>
      <c r="P76" s="974"/>
      <c r="Q76" s="976">
        <v>87370</v>
      </c>
      <c r="R76" s="977"/>
      <c r="S76" s="977"/>
      <c r="T76" s="977"/>
      <c r="U76" s="978"/>
      <c r="V76" s="979">
        <v>81204</v>
      </c>
      <c r="W76" s="977"/>
      <c r="X76" s="977"/>
      <c r="Y76" s="977"/>
      <c r="Z76" s="978"/>
      <c r="AA76" s="979">
        <v>6166</v>
      </c>
      <c r="AB76" s="977"/>
      <c r="AC76" s="977"/>
      <c r="AD76" s="977"/>
      <c r="AE76" s="978"/>
      <c r="AF76" s="979">
        <v>13225</v>
      </c>
      <c r="AG76" s="977"/>
      <c r="AH76" s="977"/>
      <c r="AI76" s="977"/>
      <c r="AJ76" s="978"/>
      <c r="AK76" s="979" t="s">
        <v>552</v>
      </c>
      <c r="AL76" s="977"/>
      <c r="AM76" s="977"/>
      <c r="AN76" s="977"/>
      <c r="AO76" s="978"/>
      <c r="AP76" s="979" t="s">
        <v>552</v>
      </c>
      <c r="AQ76" s="977"/>
      <c r="AR76" s="977"/>
      <c r="AS76" s="977"/>
      <c r="AT76" s="978"/>
      <c r="AU76" s="979" t="s">
        <v>552</v>
      </c>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2">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2">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2">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2">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2">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2">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2">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2">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2">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2">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2">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5">
      <c r="A88" s="238" t="s">
        <v>381</v>
      </c>
      <c r="B88" s="935" t="s">
        <v>405</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86601</v>
      </c>
      <c r="AG88" s="957"/>
      <c r="AH88" s="957"/>
      <c r="AI88" s="957"/>
      <c r="AJ88" s="957"/>
      <c r="AK88" s="961"/>
      <c r="AL88" s="961"/>
      <c r="AM88" s="961"/>
      <c r="AN88" s="961"/>
      <c r="AO88" s="961"/>
      <c r="AP88" s="957">
        <v>123568</v>
      </c>
      <c r="AQ88" s="957"/>
      <c r="AR88" s="957"/>
      <c r="AS88" s="957"/>
      <c r="AT88" s="957"/>
      <c r="AU88" s="957">
        <v>4714</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935" t="s">
        <v>406</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3007</v>
      </c>
      <c r="CS102" s="951"/>
      <c r="CT102" s="951"/>
      <c r="CU102" s="951"/>
      <c r="CV102" s="952"/>
      <c r="CW102" s="950">
        <v>164</v>
      </c>
      <c r="CX102" s="951"/>
      <c r="CY102" s="951"/>
      <c r="CZ102" s="951"/>
      <c r="DA102" s="952"/>
      <c r="DB102" s="950">
        <v>14657</v>
      </c>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409</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410</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0" t="s">
        <v>411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2">
      <c r="A109" s="893" t="s">
        <v>413</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414</v>
      </c>
      <c r="AB109" s="894"/>
      <c r="AC109" s="894"/>
      <c r="AD109" s="894"/>
      <c r="AE109" s="895"/>
      <c r="AF109" s="896" t="s">
        <v>415</v>
      </c>
      <c r="AG109" s="894"/>
      <c r="AH109" s="894"/>
      <c r="AI109" s="894"/>
      <c r="AJ109" s="895"/>
      <c r="AK109" s="896" t="s">
        <v>294</v>
      </c>
      <c r="AL109" s="894"/>
      <c r="AM109" s="894"/>
      <c r="AN109" s="894"/>
      <c r="AO109" s="895"/>
      <c r="AP109" s="896" t="s">
        <v>416</v>
      </c>
      <c r="AQ109" s="894"/>
      <c r="AR109" s="894"/>
      <c r="AS109" s="894"/>
      <c r="AT109" s="927"/>
      <c r="AU109" s="893" t="s">
        <v>413</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414</v>
      </c>
      <c r="BR109" s="894"/>
      <c r="BS109" s="894"/>
      <c r="BT109" s="894"/>
      <c r="BU109" s="895"/>
      <c r="BV109" s="896" t="s">
        <v>415</v>
      </c>
      <c r="BW109" s="894"/>
      <c r="BX109" s="894"/>
      <c r="BY109" s="894"/>
      <c r="BZ109" s="895"/>
      <c r="CA109" s="896" t="s">
        <v>294</v>
      </c>
      <c r="CB109" s="894"/>
      <c r="CC109" s="894"/>
      <c r="CD109" s="894"/>
      <c r="CE109" s="895"/>
      <c r="CF109" s="934" t="s">
        <v>416</v>
      </c>
      <c r="CG109" s="934"/>
      <c r="CH109" s="934"/>
      <c r="CI109" s="934"/>
      <c r="CJ109" s="934"/>
      <c r="CK109" s="896" t="s">
        <v>417</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414</v>
      </c>
      <c r="DH109" s="894"/>
      <c r="DI109" s="894"/>
      <c r="DJ109" s="894"/>
      <c r="DK109" s="895"/>
      <c r="DL109" s="896" t="s">
        <v>415</v>
      </c>
      <c r="DM109" s="894"/>
      <c r="DN109" s="894"/>
      <c r="DO109" s="894"/>
      <c r="DP109" s="895"/>
      <c r="DQ109" s="896" t="s">
        <v>294</v>
      </c>
      <c r="DR109" s="894"/>
      <c r="DS109" s="894"/>
      <c r="DT109" s="894"/>
      <c r="DU109" s="895"/>
      <c r="DV109" s="896" t="s">
        <v>416</v>
      </c>
      <c r="DW109" s="894"/>
      <c r="DX109" s="894"/>
      <c r="DY109" s="894"/>
      <c r="DZ109" s="927"/>
    </row>
    <row r="110" spans="1:131" s="228" customFormat="1" ht="26.25" customHeight="1" x14ac:dyDescent="0.2">
      <c r="A110" s="805" t="s">
        <v>418</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21864767</v>
      </c>
      <c r="AB110" s="887"/>
      <c r="AC110" s="887"/>
      <c r="AD110" s="887"/>
      <c r="AE110" s="888"/>
      <c r="AF110" s="889">
        <v>21560153</v>
      </c>
      <c r="AG110" s="887"/>
      <c r="AH110" s="887"/>
      <c r="AI110" s="887"/>
      <c r="AJ110" s="888"/>
      <c r="AK110" s="889">
        <v>20278708</v>
      </c>
      <c r="AL110" s="887"/>
      <c r="AM110" s="887"/>
      <c r="AN110" s="887"/>
      <c r="AO110" s="888"/>
      <c r="AP110" s="890">
        <v>20.3</v>
      </c>
      <c r="AQ110" s="891"/>
      <c r="AR110" s="891"/>
      <c r="AS110" s="891"/>
      <c r="AT110" s="892"/>
      <c r="AU110" s="928" t="s">
        <v>69</v>
      </c>
      <c r="AV110" s="929"/>
      <c r="AW110" s="929"/>
      <c r="AX110" s="929"/>
      <c r="AY110" s="929"/>
      <c r="AZ110" s="858" t="s">
        <v>419</v>
      </c>
      <c r="BA110" s="806"/>
      <c r="BB110" s="806"/>
      <c r="BC110" s="806"/>
      <c r="BD110" s="806"/>
      <c r="BE110" s="806"/>
      <c r="BF110" s="806"/>
      <c r="BG110" s="806"/>
      <c r="BH110" s="806"/>
      <c r="BI110" s="806"/>
      <c r="BJ110" s="806"/>
      <c r="BK110" s="806"/>
      <c r="BL110" s="806"/>
      <c r="BM110" s="806"/>
      <c r="BN110" s="806"/>
      <c r="BO110" s="806"/>
      <c r="BP110" s="807"/>
      <c r="BQ110" s="859">
        <v>183966889</v>
      </c>
      <c r="BR110" s="840"/>
      <c r="BS110" s="840"/>
      <c r="BT110" s="840"/>
      <c r="BU110" s="840"/>
      <c r="BV110" s="840">
        <v>174026346</v>
      </c>
      <c r="BW110" s="840"/>
      <c r="BX110" s="840"/>
      <c r="BY110" s="840"/>
      <c r="BZ110" s="840"/>
      <c r="CA110" s="840">
        <v>163387040</v>
      </c>
      <c r="CB110" s="840"/>
      <c r="CC110" s="840"/>
      <c r="CD110" s="840"/>
      <c r="CE110" s="840"/>
      <c r="CF110" s="864">
        <v>163.69999999999999</v>
      </c>
      <c r="CG110" s="865"/>
      <c r="CH110" s="865"/>
      <c r="CI110" s="865"/>
      <c r="CJ110" s="865"/>
      <c r="CK110" s="924" t="s">
        <v>420</v>
      </c>
      <c r="CL110" s="817"/>
      <c r="CM110" s="858" t="s">
        <v>421</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v>4762814</v>
      </c>
      <c r="DH110" s="840"/>
      <c r="DI110" s="840"/>
      <c r="DJ110" s="840"/>
      <c r="DK110" s="840"/>
      <c r="DL110" s="840">
        <v>4290357</v>
      </c>
      <c r="DM110" s="840"/>
      <c r="DN110" s="840"/>
      <c r="DO110" s="840"/>
      <c r="DP110" s="840"/>
      <c r="DQ110" s="840">
        <v>3896526</v>
      </c>
      <c r="DR110" s="840"/>
      <c r="DS110" s="840"/>
      <c r="DT110" s="840"/>
      <c r="DU110" s="840"/>
      <c r="DV110" s="841">
        <v>3.9</v>
      </c>
      <c r="DW110" s="841"/>
      <c r="DX110" s="841"/>
      <c r="DY110" s="841"/>
      <c r="DZ110" s="842"/>
    </row>
    <row r="111" spans="1:131" s="228" customFormat="1" ht="26.25" customHeight="1" x14ac:dyDescent="0.2">
      <c r="A111" s="772" t="s">
        <v>422</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423</v>
      </c>
      <c r="BA111" s="750"/>
      <c r="BB111" s="750"/>
      <c r="BC111" s="750"/>
      <c r="BD111" s="750"/>
      <c r="BE111" s="750"/>
      <c r="BF111" s="750"/>
      <c r="BG111" s="750"/>
      <c r="BH111" s="750"/>
      <c r="BI111" s="750"/>
      <c r="BJ111" s="750"/>
      <c r="BK111" s="750"/>
      <c r="BL111" s="750"/>
      <c r="BM111" s="750"/>
      <c r="BN111" s="750"/>
      <c r="BO111" s="750"/>
      <c r="BP111" s="751"/>
      <c r="BQ111" s="814">
        <v>4918900</v>
      </c>
      <c r="BR111" s="815"/>
      <c r="BS111" s="815"/>
      <c r="BT111" s="815"/>
      <c r="BU111" s="815"/>
      <c r="BV111" s="815">
        <v>4810958</v>
      </c>
      <c r="BW111" s="815"/>
      <c r="BX111" s="815"/>
      <c r="BY111" s="815"/>
      <c r="BZ111" s="815"/>
      <c r="CA111" s="815">
        <v>4569337</v>
      </c>
      <c r="CB111" s="815"/>
      <c r="CC111" s="815"/>
      <c r="CD111" s="815"/>
      <c r="CE111" s="815"/>
      <c r="CF111" s="873">
        <v>4.5999999999999996</v>
      </c>
      <c r="CG111" s="874"/>
      <c r="CH111" s="874"/>
      <c r="CI111" s="874"/>
      <c r="CJ111" s="874"/>
      <c r="CK111" s="925"/>
      <c r="CL111" s="819"/>
      <c r="CM111" s="813" t="s">
        <v>424</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2">
      <c r="A112" s="910" t="s">
        <v>425</v>
      </c>
      <c r="B112" s="911"/>
      <c r="C112" s="750" t="s">
        <v>426</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122</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427</v>
      </c>
      <c r="BA112" s="750"/>
      <c r="BB112" s="750"/>
      <c r="BC112" s="750"/>
      <c r="BD112" s="750"/>
      <c r="BE112" s="750"/>
      <c r="BF112" s="750"/>
      <c r="BG112" s="750"/>
      <c r="BH112" s="750"/>
      <c r="BI112" s="750"/>
      <c r="BJ112" s="750"/>
      <c r="BK112" s="750"/>
      <c r="BL112" s="750"/>
      <c r="BM112" s="750"/>
      <c r="BN112" s="750"/>
      <c r="BO112" s="750"/>
      <c r="BP112" s="751"/>
      <c r="BQ112" s="814">
        <v>83829621</v>
      </c>
      <c r="BR112" s="815"/>
      <c r="BS112" s="815"/>
      <c r="BT112" s="815"/>
      <c r="BU112" s="815"/>
      <c r="BV112" s="815">
        <v>78256147</v>
      </c>
      <c r="BW112" s="815"/>
      <c r="BX112" s="815"/>
      <c r="BY112" s="815"/>
      <c r="BZ112" s="815"/>
      <c r="CA112" s="815">
        <v>73138621</v>
      </c>
      <c r="CB112" s="815"/>
      <c r="CC112" s="815"/>
      <c r="CD112" s="815"/>
      <c r="CE112" s="815"/>
      <c r="CF112" s="873">
        <v>73.3</v>
      </c>
      <c r="CG112" s="874"/>
      <c r="CH112" s="874"/>
      <c r="CI112" s="874"/>
      <c r="CJ112" s="874"/>
      <c r="CK112" s="925"/>
      <c r="CL112" s="819"/>
      <c r="CM112" s="813" t="s">
        <v>428</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2">
      <c r="A113" s="912"/>
      <c r="B113" s="913"/>
      <c r="C113" s="750" t="s">
        <v>429</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6407256</v>
      </c>
      <c r="AB113" s="917"/>
      <c r="AC113" s="917"/>
      <c r="AD113" s="917"/>
      <c r="AE113" s="918"/>
      <c r="AF113" s="919">
        <v>6244183</v>
      </c>
      <c r="AG113" s="917"/>
      <c r="AH113" s="917"/>
      <c r="AI113" s="917"/>
      <c r="AJ113" s="918"/>
      <c r="AK113" s="919">
        <v>6089059</v>
      </c>
      <c r="AL113" s="917"/>
      <c r="AM113" s="917"/>
      <c r="AN113" s="917"/>
      <c r="AO113" s="918"/>
      <c r="AP113" s="920">
        <v>6.1</v>
      </c>
      <c r="AQ113" s="921"/>
      <c r="AR113" s="921"/>
      <c r="AS113" s="921"/>
      <c r="AT113" s="922"/>
      <c r="AU113" s="930"/>
      <c r="AV113" s="931"/>
      <c r="AW113" s="931"/>
      <c r="AX113" s="931"/>
      <c r="AY113" s="931"/>
      <c r="AZ113" s="813" t="s">
        <v>430</v>
      </c>
      <c r="BA113" s="750"/>
      <c r="BB113" s="750"/>
      <c r="BC113" s="750"/>
      <c r="BD113" s="750"/>
      <c r="BE113" s="750"/>
      <c r="BF113" s="750"/>
      <c r="BG113" s="750"/>
      <c r="BH113" s="750"/>
      <c r="BI113" s="750"/>
      <c r="BJ113" s="750"/>
      <c r="BK113" s="750"/>
      <c r="BL113" s="750"/>
      <c r="BM113" s="750"/>
      <c r="BN113" s="750"/>
      <c r="BO113" s="750"/>
      <c r="BP113" s="751"/>
      <c r="BQ113" s="814">
        <v>5883149</v>
      </c>
      <c r="BR113" s="815"/>
      <c r="BS113" s="815"/>
      <c r="BT113" s="815"/>
      <c r="BU113" s="815"/>
      <c r="BV113" s="815">
        <v>5289450</v>
      </c>
      <c r="BW113" s="815"/>
      <c r="BX113" s="815"/>
      <c r="BY113" s="815"/>
      <c r="BZ113" s="815"/>
      <c r="CA113" s="815">
        <v>4713855</v>
      </c>
      <c r="CB113" s="815"/>
      <c r="CC113" s="815"/>
      <c r="CD113" s="815"/>
      <c r="CE113" s="815"/>
      <c r="CF113" s="873">
        <v>4.7</v>
      </c>
      <c r="CG113" s="874"/>
      <c r="CH113" s="874"/>
      <c r="CI113" s="874"/>
      <c r="CJ113" s="874"/>
      <c r="CK113" s="925"/>
      <c r="CL113" s="819"/>
      <c r="CM113" s="813" t="s">
        <v>431</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2">
      <c r="A114" s="912"/>
      <c r="B114" s="913"/>
      <c r="C114" s="750" t="s">
        <v>432</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667040</v>
      </c>
      <c r="AB114" s="778"/>
      <c r="AC114" s="778"/>
      <c r="AD114" s="778"/>
      <c r="AE114" s="779"/>
      <c r="AF114" s="780">
        <v>655731</v>
      </c>
      <c r="AG114" s="778"/>
      <c r="AH114" s="778"/>
      <c r="AI114" s="778"/>
      <c r="AJ114" s="779"/>
      <c r="AK114" s="780">
        <v>683390</v>
      </c>
      <c r="AL114" s="778"/>
      <c r="AM114" s="778"/>
      <c r="AN114" s="778"/>
      <c r="AO114" s="779"/>
      <c r="AP114" s="822">
        <v>0.7</v>
      </c>
      <c r="AQ114" s="823"/>
      <c r="AR114" s="823"/>
      <c r="AS114" s="823"/>
      <c r="AT114" s="824"/>
      <c r="AU114" s="930"/>
      <c r="AV114" s="931"/>
      <c r="AW114" s="931"/>
      <c r="AX114" s="931"/>
      <c r="AY114" s="931"/>
      <c r="AZ114" s="813" t="s">
        <v>433</v>
      </c>
      <c r="BA114" s="750"/>
      <c r="BB114" s="750"/>
      <c r="BC114" s="750"/>
      <c r="BD114" s="750"/>
      <c r="BE114" s="750"/>
      <c r="BF114" s="750"/>
      <c r="BG114" s="750"/>
      <c r="BH114" s="750"/>
      <c r="BI114" s="750"/>
      <c r="BJ114" s="750"/>
      <c r="BK114" s="750"/>
      <c r="BL114" s="750"/>
      <c r="BM114" s="750"/>
      <c r="BN114" s="750"/>
      <c r="BO114" s="750"/>
      <c r="BP114" s="751"/>
      <c r="BQ114" s="814">
        <v>14190754</v>
      </c>
      <c r="BR114" s="815"/>
      <c r="BS114" s="815"/>
      <c r="BT114" s="815"/>
      <c r="BU114" s="815"/>
      <c r="BV114" s="815">
        <v>14511184</v>
      </c>
      <c r="BW114" s="815"/>
      <c r="BX114" s="815"/>
      <c r="BY114" s="815"/>
      <c r="BZ114" s="815"/>
      <c r="CA114" s="815">
        <v>16507582</v>
      </c>
      <c r="CB114" s="815"/>
      <c r="CC114" s="815"/>
      <c r="CD114" s="815"/>
      <c r="CE114" s="815"/>
      <c r="CF114" s="873">
        <v>16.5</v>
      </c>
      <c r="CG114" s="874"/>
      <c r="CH114" s="874"/>
      <c r="CI114" s="874"/>
      <c r="CJ114" s="874"/>
      <c r="CK114" s="925"/>
      <c r="CL114" s="819"/>
      <c r="CM114" s="813" t="s">
        <v>434</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2">
      <c r="A115" s="912"/>
      <c r="B115" s="913"/>
      <c r="C115" s="750" t="s">
        <v>435</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551629</v>
      </c>
      <c r="AB115" s="917"/>
      <c r="AC115" s="917"/>
      <c r="AD115" s="917"/>
      <c r="AE115" s="918"/>
      <c r="AF115" s="919">
        <v>612637</v>
      </c>
      <c r="AG115" s="917"/>
      <c r="AH115" s="917"/>
      <c r="AI115" s="917"/>
      <c r="AJ115" s="918"/>
      <c r="AK115" s="919">
        <v>615930</v>
      </c>
      <c r="AL115" s="917"/>
      <c r="AM115" s="917"/>
      <c r="AN115" s="917"/>
      <c r="AO115" s="918"/>
      <c r="AP115" s="920">
        <v>0.6</v>
      </c>
      <c r="AQ115" s="921"/>
      <c r="AR115" s="921"/>
      <c r="AS115" s="921"/>
      <c r="AT115" s="922"/>
      <c r="AU115" s="930"/>
      <c r="AV115" s="931"/>
      <c r="AW115" s="931"/>
      <c r="AX115" s="931"/>
      <c r="AY115" s="931"/>
      <c r="AZ115" s="813" t="s">
        <v>436</v>
      </c>
      <c r="BA115" s="750"/>
      <c r="BB115" s="750"/>
      <c r="BC115" s="750"/>
      <c r="BD115" s="750"/>
      <c r="BE115" s="750"/>
      <c r="BF115" s="750"/>
      <c r="BG115" s="750"/>
      <c r="BH115" s="750"/>
      <c r="BI115" s="750"/>
      <c r="BJ115" s="750"/>
      <c r="BK115" s="750"/>
      <c r="BL115" s="750"/>
      <c r="BM115" s="750"/>
      <c r="BN115" s="750"/>
      <c r="BO115" s="750"/>
      <c r="BP115" s="751"/>
      <c r="BQ115" s="814" t="s">
        <v>122</v>
      </c>
      <c r="BR115" s="815"/>
      <c r="BS115" s="815"/>
      <c r="BT115" s="815"/>
      <c r="BU115" s="815"/>
      <c r="BV115" s="815" t="s">
        <v>122</v>
      </c>
      <c r="BW115" s="815"/>
      <c r="BX115" s="815"/>
      <c r="BY115" s="815"/>
      <c r="BZ115" s="815"/>
      <c r="CA115" s="815" t="s">
        <v>122</v>
      </c>
      <c r="CB115" s="815"/>
      <c r="CC115" s="815"/>
      <c r="CD115" s="815"/>
      <c r="CE115" s="815"/>
      <c r="CF115" s="873" t="s">
        <v>122</v>
      </c>
      <c r="CG115" s="874"/>
      <c r="CH115" s="874"/>
      <c r="CI115" s="874"/>
      <c r="CJ115" s="874"/>
      <c r="CK115" s="925"/>
      <c r="CL115" s="819"/>
      <c r="CM115" s="813" t="s">
        <v>437</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2">
      <c r="A116" s="914"/>
      <c r="B116" s="915"/>
      <c r="C116" s="837" t="s">
        <v>438</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439</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440</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122</v>
      </c>
      <c r="DH116" s="778"/>
      <c r="DI116" s="778"/>
      <c r="DJ116" s="778"/>
      <c r="DK116" s="779"/>
      <c r="DL116" s="780" t="s">
        <v>122</v>
      </c>
      <c r="DM116" s="778"/>
      <c r="DN116" s="778"/>
      <c r="DO116" s="778"/>
      <c r="DP116" s="779"/>
      <c r="DQ116" s="780" t="s">
        <v>122</v>
      </c>
      <c r="DR116" s="778"/>
      <c r="DS116" s="778"/>
      <c r="DT116" s="778"/>
      <c r="DU116" s="779"/>
      <c r="DV116" s="822" t="s">
        <v>122</v>
      </c>
      <c r="DW116" s="823"/>
      <c r="DX116" s="823"/>
      <c r="DY116" s="823"/>
      <c r="DZ116" s="824"/>
    </row>
    <row r="117" spans="1:130" s="228" customFormat="1" ht="26.25" customHeight="1" x14ac:dyDescent="0.2">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441</v>
      </c>
      <c r="Z117" s="895"/>
      <c r="AA117" s="900">
        <v>29490692</v>
      </c>
      <c r="AB117" s="901"/>
      <c r="AC117" s="901"/>
      <c r="AD117" s="901"/>
      <c r="AE117" s="902"/>
      <c r="AF117" s="903">
        <v>29072704</v>
      </c>
      <c r="AG117" s="901"/>
      <c r="AH117" s="901"/>
      <c r="AI117" s="901"/>
      <c r="AJ117" s="902"/>
      <c r="AK117" s="903">
        <v>27667087</v>
      </c>
      <c r="AL117" s="901"/>
      <c r="AM117" s="901"/>
      <c r="AN117" s="901"/>
      <c r="AO117" s="902"/>
      <c r="AP117" s="904"/>
      <c r="AQ117" s="905"/>
      <c r="AR117" s="905"/>
      <c r="AS117" s="905"/>
      <c r="AT117" s="906"/>
      <c r="AU117" s="930"/>
      <c r="AV117" s="931"/>
      <c r="AW117" s="931"/>
      <c r="AX117" s="931"/>
      <c r="AY117" s="931"/>
      <c r="AZ117" s="861" t="s">
        <v>442</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443</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2">
      <c r="A118" s="893" t="s">
        <v>417</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414</v>
      </c>
      <c r="AB118" s="894"/>
      <c r="AC118" s="894"/>
      <c r="AD118" s="894"/>
      <c r="AE118" s="895"/>
      <c r="AF118" s="896" t="s">
        <v>415</v>
      </c>
      <c r="AG118" s="894"/>
      <c r="AH118" s="894"/>
      <c r="AI118" s="894"/>
      <c r="AJ118" s="895"/>
      <c r="AK118" s="896" t="s">
        <v>294</v>
      </c>
      <c r="AL118" s="894"/>
      <c r="AM118" s="894"/>
      <c r="AN118" s="894"/>
      <c r="AO118" s="895"/>
      <c r="AP118" s="897" t="s">
        <v>416</v>
      </c>
      <c r="AQ118" s="898"/>
      <c r="AR118" s="898"/>
      <c r="AS118" s="898"/>
      <c r="AT118" s="899"/>
      <c r="AU118" s="930"/>
      <c r="AV118" s="931"/>
      <c r="AW118" s="931"/>
      <c r="AX118" s="931"/>
      <c r="AY118" s="931"/>
      <c r="AZ118" s="836" t="s">
        <v>444</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445</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2">
      <c r="A119" s="816" t="s">
        <v>420</v>
      </c>
      <c r="B119" s="817"/>
      <c r="C119" s="858" t="s">
        <v>421</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v>499274</v>
      </c>
      <c r="AB119" s="887"/>
      <c r="AC119" s="887"/>
      <c r="AD119" s="887"/>
      <c r="AE119" s="888"/>
      <c r="AF119" s="889">
        <v>499389</v>
      </c>
      <c r="AG119" s="887"/>
      <c r="AH119" s="887"/>
      <c r="AI119" s="887"/>
      <c r="AJ119" s="888"/>
      <c r="AK119" s="889">
        <v>499501</v>
      </c>
      <c r="AL119" s="887"/>
      <c r="AM119" s="887"/>
      <c r="AN119" s="887"/>
      <c r="AO119" s="888"/>
      <c r="AP119" s="890">
        <v>0.5</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446</v>
      </c>
      <c r="BP119" s="876"/>
      <c r="BQ119" s="877">
        <v>292789313</v>
      </c>
      <c r="BR119" s="843"/>
      <c r="BS119" s="843"/>
      <c r="BT119" s="843"/>
      <c r="BU119" s="843"/>
      <c r="BV119" s="843">
        <v>276894085</v>
      </c>
      <c r="BW119" s="843"/>
      <c r="BX119" s="843"/>
      <c r="BY119" s="843"/>
      <c r="BZ119" s="843"/>
      <c r="CA119" s="843">
        <v>262316435</v>
      </c>
      <c r="CB119" s="843"/>
      <c r="CC119" s="843"/>
      <c r="CD119" s="843"/>
      <c r="CE119" s="843"/>
      <c r="CF119" s="746"/>
      <c r="CG119" s="747"/>
      <c r="CH119" s="747"/>
      <c r="CI119" s="747"/>
      <c r="CJ119" s="832"/>
      <c r="CK119" s="926"/>
      <c r="CL119" s="821"/>
      <c r="CM119" s="836" t="s">
        <v>447</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156086</v>
      </c>
      <c r="DH119" s="762"/>
      <c r="DI119" s="762"/>
      <c r="DJ119" s="762"/>
      <c r="DK119" s="763"/>
      <c r="DL119" s="764">
        <v>520601</v>
      </c>
      <c r="DM119" s="762"/>
      <c r="DN119" s="762"/>
      <c r="DO119" s="762"/>
      <c r="DP119" s="763"/>
      <c r="DQ119" s="764">
        <v>672811</v>
      </c>
      <c r="DR119" s="762"/>
      <c r="DS119" s="762"/>
      <c r="DT119" s="762"/>
      <c r="DU119" s="763"/>
      <c r="DV119" s="846">
        <v>0.7</v>
      </c>
      <c r="DW119" s="847"/>
      <c r="DX119" s="847"/>
      <c r="DY119" s="847"/>
      <c r="DZ119" s="848"/>
    </row>
    <row r="120" spans="1:130" s="228" customFormat="1" ht="26.25" customHeight="1" x14ac:dyDescent="0.2">
      <c r="A120" s="818"/>
      <c r="B120" s="819"/>
      <c r="C120" s="813" t="s">
        <v>424</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448</v>
      </c>
      <c r="AV120" s="879"/>
      <c r="AW120" s="879"/>
      <c r="AX120" s="879"/>
      <c r="AY120" s="880"/>
      <c r="AZ120" s="858" t="s">
        <v>449</v>
      </c>
      <c r="BA120" s="806"/>
      <c r="BB120" s="806"/>
      <c r="BC120" s="806"/>
      <c r="BD120" s="806"/>
      <c r="BE120" s="806"/>
      <c r="BF120" s="806"/>
      <c r="BG120" s="806"/>
      <c r="BH120" s="806"/>
      <c r="BI120" s="806"/>
      <c r="BJ120" s="806"/>
      <c r="BK120" s="806"/>
      <c r="BL120" s="806"/>
      <c r="BM120" s="806"/>
      <c r="BN120" s="806"/>
      <c r="BO120" s="806"/>
      <c r="BP120" s="807"/>
      <c r="BQ120" s="859">
        <v>40210097</v>
      </c>
      <c r="BR120" s="840"/>
      <c r="BS120" s="840"/>
      <c r="BT120" s="840"/>
      <c r="BU120" s="840"/>
      <c r="BV120" s="840">
        <v>46431262</v>
      </c>
      <c r="BW120" s="840"/>
      <c r="BX120" s="840"/>
      <c r="BY120" s="840"/>
      <c r="BZ120" s="840"/>
      <c r="CA120" s="840">
        <v>50941828</v>
      </c>
      <c r="CB120" s="840"/>
      <c r="CC120" s="840"/>
      <c r="CD120" s="840"/>
      <c r="CE120" s="840"/>
      <c r="CF120" s="864">
        <v>51</v>
      </c>
      <c r="CG120" s="865"/>
      <c r="CH120" s="865"/>
      <c r="CI120" s="865"/>
      <c r="CJ120" s="865"/>
      <c r="CK120" s="866" t="s">
        <v>450</v>
      </c>
      <c r="CL120" s="850"/>
      <c r="CM120" s="850"/>
      <c r="CN120" s="850"/>
      <c r="CO120" s="851"/>
      <c r="CP120" s="870" t="s">
        <v>399</v>
      </c>
      <c r="CQ120" s="871"/>
      <c r="CR120" s="871"/>
      <c r="CS120" s="871"/>
      <c r="CT120" s="871"/>
      <c r="CU120" s="871"/>
      <c r="CV120" s="871"/>
      <c r="CW120" s="871"/>
      <c r="CX120" s="871"/>
      <c r="CY120" s="871"/>
      <c r="CZ120" s="871"/>
      <c r="DA120" s="871"/>
      <c r="DB120" s="871"/>
      <c r="DC120" s="871"/>
      <c r="DD120" s="871"/>
      <c r="DE120" s="871"/>
      <c r="DF120" s="872"/>
      <c r="DG120" s="859">
        <v>83747111</v>
      </c>
      <c r="DH120" s="840"/>
      <c r="DI120" s="840"/>
      <c r="DJ120" s="840"/>
      <c r="DK120" s="840"/>
      <c r="DL120" s="840">
        <v>78173190</v>
      </c>
      <c r="DM120" s="840"/>
      <c r="DN120" s="840"/>
      <c r="DO120" s="840"/>
      <c r="DP120" s="840"/>
      <c r="DQ120" s="840">
        <v>73075433</v>
      </c>
      <c r="DR120" s="840"/>
      <c r="DS120" s="840"/>
      <c r="DT120" s="840"/>
      <c r="DU120" s="840"/>
      <c r="DV120" s="841">
        <v>73.2</v>
      </c>
      <c r="DW120" s="841"/>
      <c r="DX120" s="841"/>
      <c r="DY120" s="841"/>
      <c r="DZ120" s="842"/>
    </row>
    <row r="121" spans="1:130" s="228" customFormat="1" ht="26.25" customHeight="1" x14ac:dyDescent="0.2">
      <c r="A121" s="818"/>
      <c r="B121" s="819"/>
      <c r="C121" s="861" t="s">
        <v>451</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452</v>
      </c>
      <c r="BA121" s="750"/>
      <c r="BB121" s="750"/>
      <c r="BC121" s="750"/>
      <c r="BD121" s="750"/>
      <c r="BE121" s="750"/>
      <c r="BF121" s="750"/>
      <c r="BG121" s="750"/>
      <c r="BH121" s="750"/>
      <c r="BI121" s="750"/>
      <c r="BJ121" s="750"/>
      <c r="BK121" s="750"/>
      <c r="BL121" s="750"/>
      <c r="BM121" s="750"/>
      <c r="BN121" s="750"/>
      <c r="BO121" s="750"/>
      <c r="BP121" s="751"/>
      <c r="BQ121" s="814">
        <v>84165995</v>
      </c>
      <c r="BR121" s="815"/>
      <c r="BS121" s="815"/>
      <c r="BT121" s="815"/>
      <c r="BU121" s="815"/>
      <c r="BV121" s="815">
        <v>81836341</v>
      </c>
      <c r="BW121" s="815"/>
      <c r="BX121" s="815"/>
      <c r="BY121" s="815"/>
      <c r="BZ121" s="815"/>
      <c r="CA121" s="815">
        <v>80799064</v>
      </c>
      <c r="CB121" s="815"/>
      <c r="CC121" s="815"/>
      <c r="CD121" s="815"/>
      <c r="CE121" s="815"/>
      <c r="CF121" s="873">
        <v>80.900000000000006</v>
      </c>
      <c r="CG121" s="874"/>
      <c r="CH121" s="874"/>
      <c r="CI121" s="874"/>
      <c r="CJ121" s="874"/>
      <c r="CK121" s="867"/>
      <c r="CL121" s="853"/>
      <c r="CM121" s="853"/>
      <c r="CN121" s="853"/>
      <c r="CO121" s="854"/>
      <c r="CP121" s="833" t="s">
        <v>397</v>
      </c>
      <c r="CQ121" s="834"/>
      <c r="CR121" s="834"/>
      <c r="CS121" s="834"/>
      <c r="CT121" s="834"/>
      <c r="CU121" s="834"/>
      <c r="CV121" s="834"/>
      <c r="CW121" s="834"/>
      <c r="CX121" s="834"/>
      <c r="CY121" s="834"/>
      <c r="CZ121" s="834"/>
      <c r="DA121" s="834"/>
      <c r="DB121" s="834"/>
      <c r="DC121" s="834"/>
      <c r="DD121" s="834"/>
      <c r="DE121" s="834"/>
      <c r="DF121" s="835"/>
      <c r="DG121" s="814">
        <v>82510</v>
      </c>
      <c r="DH121" s="815"/>
      <c r="DI121" s="815"/>
      <c r="DJ121" s="815"/>
      <c r="DK121" s="815"/>
      <c r="DL121" s="815">
        <v>82957</v>
      </c>
      <c r="DM121" s="815"/>
      <c r="DN121" s="815"/>
      <c r="DO121" s="815"/>
      <c r="DP121" s="815"/>
      <c r="DQ121" s="815">
        <v>63188</v>
      </c>
      <c r="DR121" s="815"/>
      <c r="DS121" s="815"/>
      <c r="DT121" s="815"/>
      <c r="DU121" s="815"/>
      <c r="DV121" s="792">
        <v>0.1</v>
      </c>
      <c r="DW121" s="792"/>
      <c r="DX121" s="792"/>
      <c r="DY121" s="792"/>
      <c r="DZ121" s="793"/>
    </row>
    <row r="122" spans="1:130" s="228" customFormat="1" ht="26.25" customHeight="1" x14ac:dyDescent="0.2">
      <c r="A122" s="818"/>
      <c r="B122" s="819"/>
      <c r="C122" s="813" t="s">
        <v>434</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453</v>
      </c>
      <c r="BA122" s="837"/>
      <c r="BB122" s="837"/>
      <c r="BC122" s="837"/>
      <c r="BD122" s="837"/>
      <c r="BE122" s="837"/>
      <c r="BF122" s="837"/>
      <c r="BG122" s="837"/>
      <c r="BH122" s="837"/>
      <c r="BI122" s="837"/>
      <c r="BJ122" s="837"/>
      <c r="BK122" s="837"/>
      <c r="BL122" s="837"/>
      <c r="BM122" s="837"/>
      <c r="BN122" s="837"/>
      <c r="BO122" s="837"/>
      <c r="BP122" s="838"/>
      <c r="BQ122" s="877">
        <v>192978662</v>
      </c>
      <c r="BR122" s="843"/>
      <c r="BS122" s="843"/>
      <c r="BT122" s="843"/>
      <c r="BU122" s="843"/>
      <c r="BV122" s="843">
        <v>185430966</v>
      </c>
      <c r="BW122" s="843"/>
      <c r="BX122" s="843"/>
      <c r="BY122" s="843"/>
      <c r="BZ122" s="843"/>
      <c r="CA122" s="843">
        <v>177500616</v>
      </c>
      <c r="CB122" s="843"/>
      <c r="CC122" s="843"/>
      <c r="CD122" s="843"/>
      <c r="CE122" s="843"/>
      <c r="CF122" s="844">
        <v>177.8</v>
      </c>
      <c r="CG122" s="845"/>
      <c r="CH122" s="845"/>
      <c r="CI122" s="845"/>
      <c r="CJ122" s="845"/>
      <c r="CK122" s="867"/>
      <c r="CL122" s="853"/>
      <c r="CM122" s="853"/>
      <c r="CN122" s="853"/>
      <c r="CO122" s="854"/>
      <c r="CP122" s="833" t="s">
        <v>394</v>
      </c>
      <c r="CQ122" s="834"/>
      <c r="CR122" s="834"/>
      <c r="CS122" s="834"/>
      <c r="CT122" s="834"/>
      <c r="CU122" s="834"/>
      <c r="CV122" s="834"/>
      <c r="CW122" s="834"/>
      <c r="CX122" s="834"/>
      <c r="CY122" s="834"/>
      <c r="CZ122" s="834"/>
      <c r="DA122" s="834"/>
      <c r="DB122" s="834"/>
      <c r="DC122" s="834"/>
      <c r="DD122" s="834"/>
      <c r="DE122" s="834"/>
      <c r="DF122" s="835"/>
      <c r="DG122" s="814" t="s">
        <v>122</v>
      </c>
      <c r="DH122" s="815"/>
      <c r="DI122" s="815"/>
      <c r="DJ122" s="815"/>
      <c r="DK122" s="815"/>
      <c r="DL122" s="815" t="s">
        <v>122</v>
      </c>
      <c r="DM122" s="815"/>
      <c r="DN122" s="815"/>
      <c r="DO122" s="815"/>
      <c r="DP122" s="815"/>
      <c r="DQ122" s="815" t="s">
        <v>122</v>
      </c>
      <c r="DR122" s="815"/>
      <c r="DS122" s="815"/>
      <c r="DT122" s="815"/>
      <c r="DU122" s="815"/>
      <c r="DV122" s="792" t="s">
        <v>122</v>
      </c>
      <c r="DW122" s="792"/>
      <c r="DX122" s="792"/>
      <c r="DY122" s="792"/>
      <c r="DZ122" s="793"/>
    </row>
    <row r="123" spans="1:130" s="228" customFormat="1" ht="26.25" customHeight="1" x14ac:dyDescent="0.2">
      <c r="A123" s="818"/>
      <c r="B123" s="819"/>
      <c r="C123" s="813" t="s">
        <v>440</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t="s">
        <v>122</v>
      </c>
      <c r="AB123" s="778"/>
      <c r="AC123" s="778"/>
      <c r="AD123" s="778"/>
      <c r="AE123" s="779"/>
      <c r="AF123" s="780" t="s">
        <v>122</v>
      </c>
      <c r="AG123" s="778"/>
      <c r="AH123" s="778"/>
      <c r="AI123" s="778"/>
      <c r="AJ123" s="779"/>
      <c r="AK123" s="780" t="s">
        <v>122</v>
      </c>
      <c r="AL123" s="778"/>
      <c r="AM123" s="778"/>
      <c r="AN123" s="778"/>
      <c r="AO123" s="779"/>
      <c r="AP123" s="822" t="s">
        <v>122</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454</v>
      </c>
      <c r="BP123" s="876"/>
      <c r="BQ123" s="830">
        <v>317354754</v>
      </c>
      <c r="BR123" s="831"/>
      <c r="BS123" s="831"/>
      <c r="BT123" s="831"/>
      <c r="BU123" s="831"/>
      <c r="BV123" s="831">
        <v>313698569</v>
      </c>
      <c r="BW123" s="831"/>
      <c r="BX123" s="831"/>
      <c r="BY123" s="831"/>
      <c r="BZ123" s="831"/>
      <c r="CA123" s="831">
        <v>309241508</v>
      </c>
      <c r="CB123" s="831"/>
      <c r="CC123" s="831"/>
      <c r="CD123" s="831"/>
      <c r="CE123" s="831"/>
      <c r="CF123" s="746"/>
      <c r="CG123" s="747"/>
      <c r="CH123" s="747"/>
      <c r="CI123" s="747"/>
      <c r="CJ123" s="832"/>
      <c r="CK123" s="867"/>
      <c r="CL123" s="853"/>
      <c r="CM123" s="853"/>
      <c r="CN123" s="853"/>
      <c r="CO123" s="854"/>
      <c r="CP123" s="833" t="s">
        <v>395</v>
      </c>
      <c r="CQ123" s="834"/>
      <c r="CR123" s="834"/>
      <c r="CS123" s="834"/>
      <c r="CT123" s="834"/>
      <c r="CU123" s="834"/>
      <c r="CV123" s="834"/>
      <c r="CW123" s="834"/>
      <c r="CX123" s="834"/>
      <c r="CY123" s="834"/>
      <c r="CZ123" s="834"/>
      <c r="DA123" s="834"/>
      <c r="DB123" s="834"/>
      <c r="DC123" s="834"/>
      <c r="DD123" s="834"/>
      <c r="DE123" s="834"/>
      <c r="DF123" s="835"/>
      <c r="DG123" s="777" t="s">
        <v>122</v>
      </c>
      <c r="DH123" s="778"/>
      <c r="DI123" s="778"/>
      <c r="DJ123" s="778"/>
      <c r="DK123" s="779"/>
      <c r="DL123" s="780" t="s">
        <v>122</v>
      </c>
      <c r="DM123" s="778"/>
      <c r="DN123" s="778"/>
      <c r="DO123" s="778"/>
      <c r="DP123" s="779"/>
      <c r="DQ123" s="780" t="s">
        <v>122</v>
      </c>
      <c r="DR123" s="778"/>
      <c r="DS123" s="778"/>
      <c r="DT123" s="778"/>
      <c r="DU123" s="779"/>
      <c r="DV123" s="822" t="s">
        <v>122</v>
      </c>
      <c r="DW123" s="823"/>
      <c r="DX123" s="823"/>
      <c r="DY123" s="823"/>
      <c r="DZ123" s="824"/>
    </row>
    <row r="124" spans="1:130" s="228" customFormat="1" ht="26.25" customHeight="1" thickBot="1" x14ac:dyDescent="0.25">
      <c r="A124" s="818"/>
      <c r="B124" s="819"/>
      <c r="C124" s="813" t="s">
        <v>443</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455</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456</v>
      </c>
      <c r="CQ124" s="834"/>
      <c r="CR124" s="834"/>
      <c r="CS124" s="834"/>
      <c r="CT124" s="834"/>
      <c r="CU124" s="834"/>
      <c r="CV124" s="834"/>
      <c r="CW124" s="834"/>
      <c r="CX124" s="834"/>
      <c r="CY124" s="834"/>
      <c r="CZ124" s="834"/>
      <c r="DA124" s="834"/>
      <c r="DB124" s="834"/>
      <c r="DC124" s="834"/>
      <c r="DD124" s="834"/>
      <c r="DE124" s="834"/>
      <c r="DF124" s="835"/>
      <c r="DG124" s="761" t="s">
        <v>122</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2">
      <c r="A125" s="818"/>
      <c r="B125" s="819"/>
      <c r="C125" s="813" t="s">
        <v>445</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457</v>
      </c>
      <c r="CL125" s="850"/>
      <c r="CM125" s="850"/>
      <c r="CN125" s="850"/>
      <c r="CO125" s="851"/>
      <c r="CP125" s="858" t="s">
        <v>458</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5">
      <c r="A126" s="818"/>
      <c r="B126" s="819"/>
      <c r="C126" s="813" t="s">
        <v>447</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v>52355</v>
      </c>
      <c r="AB126" s="778"/>
      <c r="AC126" s="778"/>
      <c r="AD126" s="778"/>
      <c r="AE126" s="779"/>
      <c r="AF126" s="780">
        <v>113248</v>
      </c>
      <c r="AG126" s="778"/>
      <c r="AH126" s="778"/>
      <c r="AI126" s="778"/>
      <c r="AJ126" s="779"/>
      <c r="AK126" s="780">
        <v>116429</v>
      </c>
      <c r="AL126" s="778"/>
      <c r="AM126" s="778"/>
      <c r="AN126" s="778"/>
      <c r="AO126" s="779"/>
      <c r="AP126" s="822">
        <v>0.1</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459</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2">
      <c r="A127" s="820"/>
      <c r="B127" s="821"/>
      <c r="C127" s="836" t="s">
        <v>460</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461</v>
      </c>
      <c r="AY127" s="810"/>
      <c r="AZ127" s="810"/>
      <c r="BA127" s="810"/>
      <c r="BB127" s="810"/>
      <c r="BC127" s="810"/>
      <c r="BD127" s="810"/>
      <c r="BE127" s="811"/>
      <c r="BF127" s="809" t="s">
        <v>462</v>
      </c>
      <c r="BG127" s="810"/>
      <c r="BH127" s="810"/>
      <c r="BI127" s="810"/>
      <c r="BJ127" s="810"/>
      <c r="BK127" s="810"/>
      <c r="BL127" s="811"/>
      <c r="BM127" s="809" t="s">
        <v>463</v>
      </c>
      <c r="BN127" s="810"/>
      <c r="BO127" s="810"/>
      <c r="BP127" s="810"/>
      <c r="BQ127" s="810"/>
      <c r="BR127" s="810"/>
      <c r="BS127" s="811"/>
      <c r="BT127" s="809" t="s">
        <v>464</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465</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5">
      <c r="A128" s="794" t="s">
        <v>466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467</v>
      </c>
      <c r="X128" s="796"/>
      <c r="Y128" s="796"/>
      <c r="Z128" s="797"/>
      <c r="AA128" s="798">
        <v>7544683</v>
      </c>
      <c r="AB128" s="799"/>
      <c r="AC128" s="799"/>
      <c r="AD128" s="799"/>
      <c r="AE128" s="800"/>
      <c r="AF128" s="801">
        <v>7500549</v>
      </c>
      <c r="AG128" s="799"/>
      <c r="AH128" s="799"/>
      <c r="AI128" s="799"/>
      <c r="AJ128" s="800"/>
      <c r="AK128" s="801">
        <v>7541257</v>
      </c>
      <c r="AL128" s="799"/>
      <c r="AM128" s="799"/>
      <c r="AN128" s="799"/>
      <c r="AO128" s="800"/>
      <c r="AP128" s="802"/>
      <c r="AQ128" s="803"/>
      <c r="AR128" s="803"/>
      <c r="AS128" s="803"/>
      <c r="AT128" s="804"/>
      <c r="AU128" s="230"/>
      <c r="AV128" s="230"/>
      <c r="AW128" s="230"/>
      <c r="AX128" s="805" t="s">
        <v>468</v>
      </c>
      <c r="AY128" s="806"/>
      <c r="AZ128" s="806"/>
      <c r="BA128" s="806"/>
      <c r="BB128" s="806"/>
      <c r="BC128" s="806"/>
      <c r="BD128" s="806"/>
      <c r="BE128" s="807"/>
      <c r="BF128" s="784" t="s">
        <v>122</v>
      </c>
      <c r="BG128" s="785"/>
      <c r="BH128" s="785"/>
      <c r="BI128" s="785"/>
      <c r="BJ128" s="785"/>
      <c r="BK128" s="785"/>
      <c r="BL128" s="808"/>
      <c r="BM128" s="784">
        <v>11.25</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469</v>
      </c>
      <c r="CQ128" s="728"/>
      <c r="CR128" s="728"/>
      <c r="CS128" s="728"/>
      <c r="CT128" s="728"/>
      <c r="CU128" s="728"/>
      <c r="CV128" s="728"/>
      <c r="CW128" s="728"/>
      <c r="CX128" s="728"/>
      <c r="CY128" s="728"/>
      <c r="CZ128" s="728"/>
      <c r="DA128" s="728"/>
      <c r="DB128" s="728"/>
      <c r="DC128" s="728"/>
      <c r="DD128" s="728"/>
      <c r="DE128" s="728"/>
      <c r="DF128" s="729"/>
      <c r="DG128" s="788" t="s">
        <v>122</v>
      </c>
      <c r="DH128" s="789"/>
      <c r="DI128" s="789"/>
      <c r="DJ128" s="789"/>
      <c r="DK128" s="789"/>
      <c r="DL128" s="789" t="s">
        <v>122</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2">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470</v>
      </c>
      <c r="X129" s="775"/>
      <c r="Y129" s="775"/>
      <c r="Z129" s="776"/>
      <c r="AA129" s="777">
        <v>115592720</v>
      </c>
      <c r="AB129" s="778"/>
      <c r="AC129" s="778"/>
      <c r="AD129" s="778"/>
      <c r="AE129" s="779"/>
      <c r="AF129" s="780">
        <v>113099071</v>
      </c>
      <c r="AG129" s="778"/>
      <c r="AH129" s="778"/>
      <c r="AI129" s="778"/>
      <c r="AJ129" s="779"/>
      <c r="AK129" s="780">
        <v>115136485</v>
      </c>
      <c r="AL129" s="778"/>
      <c r="AM129" s="778"/>
      <c r="AN129" s="778"/>
      <c r="AO129" s="779"/>
      <c r="AP129" s="781"/>
      <c r="AQ129" s="782"/>
      <c r="AR129" s="782"/>
      <c r="AS129" s="782"/>
      <c r="AT129" s="783"/>
      <c r="AU129" s="231"/>
      <c r="AV129" s="231"/>
      <c r="AW129" s="231"/>
      <c r="AX129" s="749" t="s">
        <v>471</v>
      </c>
      <c r="AY129" s="750"/>
      <c r="AZ129" s="750"/>
      <c r="BA129" s="750"/>
      <c r="BB129" s="750"/>
      <c r="BC129" s="750"/>
      <c r="BD129" s="750"/>
      <c r="BE129" s="751"/>
      <c r="BF129" s="768" t="s">
        <v>122</v>
      </c>
      <c r="BG129" s="769"/>
      <c r="BH129" s="769"/>
      <c r="BI129" s="769"/>
      <c r="BJ129" s="769"/>
      <c r="BK129" s="769"/>
      <c r="BL129" s="770"/>
      <c r="BM129" s="768">
        <v>16.25</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2" t="s">
        <v>472</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473</v>
      </c>
      <c r="X130" s="775"/>
      <c r="Y130" s="775"/>
      <c r="Z130" s="776"/>
      <c r="AA130" s="777">
        <v>15220202</v>
      </c>
      <c r="AB130" s="778"/>
      <c r="AC130" s="778"/>
      <c r="AD130" s="778"/>
      <c r="AE130" s="779"/>
      <c r="AF130" s="780">
        <v>15465664</v>
      </c>
      <c r="AG130" s="778"/>
      <c r="AH130" s="778"/>
      <c r="AI130" s="778"/>
      <c r="AJ130" s="779"/>
      <c r="AK130" s="780">
        <v>15317104</v>
      </c>
      <c r="AL130" s="778"/>
      <c r="AM130" s="778"/>
      <c r="AN130" s="778"/>
      <c r="AO130" s="779"/>
      <c r="AP130" s="781"/>
      <c r="AQ130" s="782"/>
      <c r="AR130" s="782"/>
      <c r="AS130" s="782"/>
      <c r="AT130" s="783"/>
      <c r="AU130" s="231"/>
      <c r="AV130" s="231"/>
      <c r="AW130" s="231"/>
      <c r="AX130" s="749" t="s">
        <v>474</v>
      </c>
      <c r="AY130" s="750"/>
      <c r="AZ130" s="750"/>
      <c r="BA130" s="750"/>
      <c r="BB130" s="750"/>
      <c r="BC130" s="750"/>
      <c r="BD130" s="750"/>
      <c r="BE130" s="751"/>
      <c r="BF130" s="752">
        <v>5.9</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475</v>
      </c>
      <c r="X131" s="759"/>
      <c r="Y131" s="759"/>
      <c r="Z131" s="760"/>
      <c r="AA131" s="761">
        <v>100372518</v>
      </c>
      <c r="AB131" s="762"/>
      <c r="AC131" s="762"/>
      <c r="AD131" s="762"/>
      <c r="AE131" s="763"/>
      <c r="AF131" s="764">
        <v>97633407</v>
      </c>
      <c r="AG131" s="762"/>
      <c r="AH131" s="762"/>
      <c r="AI131" s="762"/>
      <c r="AJ131" s="763"/>
      <c r="AK131" s="764">
        <v>99819381</v>
      </c>
      <c r="AL131" s="762"/>
      <c r="AM131" s="762"/>
      <c r="AN131" s="762"/>
      <c r="AO131" s="763"/>
      <c r="AP131" s="765"/>
      <c r="AQ131" s="766"/>
      <c r="AR131" s="766"/>
      <c r="AS131" s="766"/>
      <c r="AT131" s="767"/>
      <c r="AU131" s="231"/>
      <c r="AV131" s="231"/>
      <c r="AW131" s="231"/>
      <c r="AX131" s="727" t="s">
        <v>476</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6" t="s">
        <v>477</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478</v>
      </c>
      <c r="W132" s="740"/>
      <c r="X132" s="740"/>
      <c r="Y132" s="740"/>
      <c r="Z132" s="741"/>
      <c r="AA132" s="742">
        <v>6.7008451459999998</v>
      </c>
      <c r="AB132" s="743"/>
      <c r="AC132" s="743"/>
      <c r="AD132" s="743"/>
      <c r="AE132" s="744"/>
      <c r="AF132" s="745">
        <v>6.2545097910000003</v>
      </c>
      <c r="AG132" s="743"/>
      <c r="AH132" s="743"/>
      <c r="AI132" s="743"/>
      <c r="AJ132" s="744"/>
      <c r="AK132" s="745">
        <v>4.817427189</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479</v>
      </c>
      <c r="W133" s="719"/>
      <c r="X133" s="719"/>
      <c r="Y133" s="719"/>
      <c r="Z133" s="720"/>
      <c r="AA133" s="721">
        <v>6.5</v>
      </c>
      <c r="AB133" s="722"/>
      <c r="AC133" s="722"/>
      <c r="AD133" s="722"/>
      <c r="AE133" s="723"/>
      <c r="AF133" s="721">
        <v>6.9</v>
      </c>
      <c r="AG133" s="722"/>
      <c r="AH133" s="722"/>
      <c r="AI133" s="722"/>
      <c r="AJ133" s="723"/>
      <c r="AK133" s="721">
        <v>5.9</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7jgc3QDpeYz/FLse4uh3ORisslmt6pnyY9plqzrspSj+pCJVHt2YQ1pE9LP+5w+dOamvNMfb5qE+eTVd0vKCJw==" saltValue="3gfTk/Fe9aJrVySs8Hze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480</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V2+pkcQ21lS7tMsjcfqrZPltthxF5urCv28HfYJ5strxPxwYUx1D6MRtH4fAetzcJ61Tf2n5CA1SPaqOtsjoIA==" saltValue="nLs72Q9X5uvq7m1Q0BX60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u9682nnH+q9Zjye+EVsS2T1uNLSrtS3VOTI757vOU4MoCsUs4n2HhD5Mx5aN4Lq5CyvS82DgRwJQYjutM8jBg==" saltValue="lPw+ZTnU+lny2HciNlUz7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481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482</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483</v>
      </c>
      <c r="AP7" s="270"/>
      <c r="AQ7" s="271" t="s">
        <v>484</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485</v>
      </c>
      <c r="AQ8" s="277" t="s">
        <v>486</v>
      </c>
      <c r="AR8" s="278" t="s">
        <v>487</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488</v>
      </c>
      <c r="AL9" s="1129"/>
      <c r="AM9" s="1129"/>
      <c r="AN9" s="1130"/>
      <c r="AO9" s="279">
        <v>27272151</v>
      </c>
      <c r="AP9" s="279">
        <v>56990</v>
      </c>
      <c r="AQ9" s="280">
        <v>62936</v>
      </c>
      <c r="AR9" s="281">
        <v>-9.4</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489</v>
      </c>
      <c r="AL10" s="1129"/>
      <c r="AM10" s="1129"/>
      <c r="AN10" s="1130"/>
      <c r="AO10" s="282">
        <v>818632</v>
      </c>
      <c r="AP10" s="282">
        <v>1711</v>
      </c>
      <c r="AQ10" s="283">
        <v>1734</v>
      </c>
      <c r="AR10" s="284">
        <v>-1.3</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490</v>
      </c>
      <c r="AL11" s="1129"/>
      <c r="AM11" s="1129"/>
      <c r="AN11" s="1130"/>
      <c r="AO11" s="282">
        <v>184816</v>
      </c>
      <c r="AP11" s="282">
        <v>386</v>
      </c>
      <c r="AQ11" s="283">
        <v>694</v>
      </c>
      <c r="AR11" s="284">
        <v>-44.4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491</v>
      </c>
      <c r="AL12" s="1129"/>
      <c r="AM12" s="1129"/>
      <c r="AN12" s="1130"/>
      <c r="AO12" s="282" t="s">
        <v>492</v>
      </c>
      <c r="AP12" s="282" t="s">
        <v>492</v>
      </c>
      <c r="AQ12" s="283">
        <v>24</v>
      </c>
      <c r="AR12" s="284" t="s">
        <v>492</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493</v>
      </c>
      <c r="AL13" s="1129"/>
      <c r="AM13" s="1129"/>
      <c r="AN13" s="1130"/>
      <c r="AO13" s="282">
        <v>921988</v>
      </c>
      <c r="AP13" s="282">
        <v>1927</v>
      </c>
      <c r="AQ13" s="283">
        <v>1996</v>
      </c>
      <c r="AR13" s="284">
        <v>-3.5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494</v>
      </c>
      <c r="AL14" s="1129"/>
      <c r="AM14" s="1129"/>
      <c r="AN14" s="1130"/>
      <c r="AO14" s="282">
        <v>138157</v>
      </c>
      <c r="AP14" s="282">
        <v>289</v>
      </c>
      <c r="AQ14" s="283">
        <v>1351</v>
      </c>
      <c r="AR14" s="284">
        <v>-78.599999999999994</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495</v>
      </c>
      <c r="AL15" s="1132"/>
      <c r="AM15" s="1132"/>
      <c r="AN15" s="1133"/>
      <c r="AO15" s="282">
        <v>-411419</v>
      </c>
      <c r="AP15" s="282">
        <v>-860</v>
      </c>
      <c r="AQ15" s="283">
        <v>-1933</v>
      </c>
      <c r="AR15" s="284">
        <v>-55.5</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177</v>
      </c>
      <c r="AL16" s="1132"/>
      <c r="AM16" s="1132"/>
      <c r="AN16" s="1133"/>
      <c r="AO16" s="282">
        <v>28924325</v>
      </c>
      <c r="AP16" s="282">
        <v>60443</v>
      </c>
      <c r="AQ16" s="283">
        <v>66802</v>
      </c>
      <c r="AR16" s="284">
        <v>-9.5</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496</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497</v>
      </c>
      <c r="AP20" s="291" t="s">
        <v>498</v>
      </c>
      <c r="AQ20" s="292" t="s">
        <v>499</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500</v>
      </c>
      <c r="AL21" s="1135"/>
      <c r="AM21" s="1135"/>
      <c r="AN21" s="1136"/>
      <c r="AO21" s="295">
        <v>5.9</v>
      </c>
      <c r="AP21" s="296">
        <v>6.52</v>
      </c>
      <c r="AQ21" s="297">
        <v>-0.62</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501</v>
      </c>
      <c r="AL22" s="1135"/>
      <c r="AM22" s="1135"/>
      <c r="AN22" s="1136"/>
      <c r="AO22" s="300">
        <v>100</v>
      </c>
      <c r="AP22" s="301">
        <v>99.2</v>
      </c>
      <c r="AQ22" s="302">
        <v>0.8</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27" t="s">
        <v>502</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ht="13.2" x14ac:dyDescent="0.2">
      <c r="A27" s="307"/>
      <c r="AO27" s="260"/>
      <c r="AP27" s="260"/>
      <c r="AQ27" s="260"/>
      <c r="AR27" s="260"/>
      <c r="AS27" s="260"/>
      <c r="AT27" s="260"/>
    </row>
    <row r="28" spans="1:46" ht="16.2" x14ac:dyDescent="0.2">
      <c r="A28" s="261" t="s">
        <v>503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504</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483</v>
      </c>
      <c r="AP30" s="270"/>
      <c r="AQ30" s="271" t="s">
        <v>484</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485</v>
      </c>
      <c r="AQ31" s="277" t="s">
        <v>486</v>
      </c>
      <c r="AR31" s="278" t="s">
        <v>487</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505</v>
      </c>
      <c r="AL32" s="1119"/>
      <c r="AM32" s="1119"/>
      <c r="AN32" s="1120"/>
      <c r="AO32" s="310">
        <v>20278708</v>
      </c>
      <c r="AP32" s="310">
        <v>42376</v>
      </c>
      <c r="AQ32" s="311">
        <v>37417</v>
      </c>
      <c r="AR32" s="312">
        <v>13.3</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506</v>
      </c>
      <c r="AL33" s="1119"/>
      <c r="AM33" s="1119"/>
      <c r="AN33" s="1120"/>
      <c r="AO33" s="310" t="s">
        <v>492</v>
      </c>
      <c r="AP33" s="310" t="s">
        <v>492</v>
      </c>
      <c r="AQ33" s="311" t="s">
        <v>492</v>
      </c>
      <c r="AR33" s="312" t="s">
        <v>492</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507</v>
      </c>
      <c r="AL34" s="1119"/>
      <c r="AM34" s="1119"/>
      <c r="AN34" s="1120"/>
      <c r="AO34" s="310" t="s">
        <v>492</v>
      </c>
      <c r="AP34" s="310" t="s">
        <v>492</v>
      </c>
      <c r="AQ34" s="311">
        <v>46</v>
      </c>
      <c r="AR34" s="312" t="s">
        <v>492</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508</v>
      </c>
      <c r="AL35" s="1119"/>
      <c r="AM35" s="1119"/>
      <c r="AN35" s="1120"/>
      <c r="AO35" s="310">
        <v>6089059</v>
      </c>
      <c r="AP35" s="310">
        <v>12724</v>
      </c>
      <c r="AQ35" s="311">
        <v>8245</v>
      </c>
      <c r="AR35" s="312">
        <v>54.3</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509</v>
      </c>
      <c r="AL36" s="1119"/>
      <c r="AM36" s="1119"/>
      <c r="AN36" s="1120"/>
      <c r="AO36" s="310">
        <v>683390</v>
      </c>
      <c r="AP36" s="310">
        <v>1428</v>
      </c>
      <c r="AQ36" s="311">
        <v>440</v>
      </c>
      <c r="AR36" s="312">
        <v>224.5</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510</v>
      </c>
      <c r="AL37" s="1119"/>
      <c r="AM37" s="1119"/>
      <c r="AN37" s="1120"/>
      <c r="AO37" s="310">
        <v>615930</v>
      </c>
      <c r="AP37" s="310">
        <v>1287</v>
      </c>
      <c r="AQ37" s="311">
        <v>558</v>
      </c>
      <c r="AR37" s="312">
        <v>130.6</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511</v>
      </c>
      <c r="AL38" s="1122"/>
      <c r="AM38" s="1122"/>
      <c r="AN38" s="1123"/>
      <c r="AO38" s="313" t="s">
        <v>492</v>
      </c>
      <c r="AP38" s="313" t="s">
        <v>492</v>
      </c>
      <c r="AQ38" s="314">
        <v>1</v>
      </c>
      <c r="AR38" s="302" t="s">
        <v>492</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512</v>
      </c>
      <c r="AL39" s="1122"/>
      <c r="AM39" s="1122"/>
      <c r="AN39" s="1123"/>
      <c r="AO39" s="310">
        <v>-7541257</v>
      </c>
      <c r="AP39" s="310">
        <v>-15759</v>
      </c>
      <c r="AQ39" s="311">
        <v>-7933</v>
      </c>
      <c r="AR39" s="312">
        <v>98.7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513</v>
      </c>
      <c r="AL40" s="1119"/>
      <c r="AM40" s="1119"/>
      <c r="AN40" s="1120"/>
      <c r="AO40" s="310">
        <v>-15317104</v>
      </c>
      <c r="AP40" s="310">
        <v>-32008</v>
      </c>
      <c r="AQ40" s="311">
        <v>-28055</v>
      </c>
      <c r="AR40" s="312">
        <v>14.1</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287</v>
      </c>
      <c r="AL41" s="1125"/>
      <c r="AM41" s="1125"/>
      <c r="AN41" s="1126"/>
      <c r="AO41" s="310">
        <v>4808726</v>
      </c>
      <c r="AP41" s="310">
        <v>10049</v>
      </c>
      <c r="AQ41" s="311">
        <v>10719</v>
      </c>
      <c r="AR41" s="312">
        <v>-6.3</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514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483</v>
      </c>
      <c r="AN49" s="1113" t="s">
        <v>516</v>
      </c>
      <c r="AO49" s="1114"/>
      <c r="AP49" s="1114"/>
      <c r="AQ49" s="1114"/>
      <c r="AR49" s="1115"/>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517</v>
      </c>
      <c r="AO50" s="327" t="s">
        <v>518</v>
      </c>
      <c r="AP50" s="328" t="s">
        <v>519</v>
      </c>
      <c r="AQ50" s="329" t="s">
        <v>520</v>
      </c>
      <c r="AR50" s="330" t="s">
        <v>521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522</v>
      </c>
      <c r="AL51" s="323"/>
      <c r="AM51" s="331">
        <v>17152109</v>
      </c>
      <c r="AN51" s="332">
        <v>35103</v>
      </c>
      <c r="AO51" s="333">
        <v>-22.1</v>
      </c>
      <c r="AP51" s="334">
        <v>51849</v>
      </c>
      <c r="AQ51" s="335">
        <v>11.6</v>
      </c>
      <c r="AR51" s="336">
        <v>-33.700000000000003</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523</v>
      </c>
      <c r="AM52" s="339">
        <v>8139214</v>
      </c>
      <c r="AN52" s="340">
        <v>16658</v>
      </c>
      <c r="AO52" s="341">
        <v>-35.799999999999997</v>
      </c>
      <c r="AP52" s="342">
        <v>26326</v>
      </c>
      <c r="AQ52" s="343">
        <v>9.6</v>
      </c>
      <c r="AR52" s="344">
        <v>-45.4</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524</v>
      </c>
      <c r="AL53" s="323"/>
      <c r="AM53" s="331">
        <v>10670142</v>
      </c>
      <c r="AN53" s="332">
        <v>21958</v>
      </c>
      <c r="AO53" s="333">
        <v>-37.4</v>
      </c>
      <c r="AP53" s="334">
        <v>52191</v>
      </c>
      <c r="AQ53" s="335">
        <v>0.7</v>
      </c>
      <c r="AR53" s="336">
        <v>-38.1</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523</v>
      </c>
      <c r="AM54" s="339">
        <v>7034249</v>
      </c>
      <c r="AN54" s="340">
        <v>14476</v>
      </c>
      <c r="AO54" s="341">
        <v>-13.1</v>
      </c>
      <c r="AP54" s="342">
        <v>26807</v>
      </c>
      <c r="AQ54" s="343">
        <v>1.8</v>
      </c>
      <c r="AR54" s="344">
        <v>-14.9</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525</v>
      </c>
      <c r="AL55" s="323"/>
      <c r="AM55" s="331">
        <v>10497754</v>
      </c>
      <c r="AN55" s="332">
        <v>21774</v>
      </c>
      <c r="AO55" s="333">
        <v>-0.8</v>
      </c>
      <c r="AP55" s="334">
        <v>48105</v>
      </c>
      <c r="AQ55" s="335">
        <v>-7.8</v>
      </c>
      <c r="AR55" s="336">
        <v>7</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523</v>
      </c>
      <c r="AM56" s="339">
        <v>6075729</v>
      </c>
      <c r="AN56" s="340">
        <v>12602</v>
      </c>
      <c r="AO56" s="341">
        <v>-12.9</v>
      </c>
      <c r="AP56" s="342">
        <v>24072</v>
      </c>
      <c r="AQ56" s="343">
        <v>-10.199999999999999</v>
      </c>
      <c r="AR56" s="344">
        <v>-2.7</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526</v>
      </c>
      <c r="AL57" s="323"/>
      <c r="AM57" s="331">
        <v>13090754</v>
      </c>
      <c r="AN57" s="332">
        <v>27265</v>
      </c>
      <c r="AO57" s="333">
        <v>25.2</v>
      </c>
      <c r="AP57" s="334">
        <v>47446</v>
      </c>
      <c r="AQ57" s="335">
        <v>-1.4</v>
      </c>
      <c r="AR57" s="336">
        <v>26.6</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523</v>
      </c>
      <c r="AM58" s="339">
        <v>9569947</v>
      </c>
      <c r="AN58" s="340">
        <v>19932</v>
      </c>
      <c r="AO58" s="341">
        <v>58.2</v>
      </c>
      <c r="AP58" s="342">
        <v>24371</v>
      </c>
      <c r="AQ58" s="343">
        <v>1.2</v>
      </c>
      <c r="AR58" s="344">
        <v>57</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527</v>
      </c>
      <c r="AL59" s="323"/>
      <c r="AM59" s="331">
        <v>12038584</v>
      </c>
      <c r="AN59" s="332">
        <v>25157</v>
      </c>
      <c r="AO59" s="333">
        <v>-7.7</v>
      </c>
      <c r="AP59" s="334">
        <v>48387</v>
      </c>
      <c r="AQ59" s="335">
        <v>2</v>
      </c>
      <c r="AR59" s="336">
        <v>-9.6999999999999993</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523</v>
      </c>
      <c r="AM60" s="339">
        <v>8043910</v>
      </c>
      <c r="AN60" s="340">
        <v>16809</v>
      </c>
      <c r="AO60" s="341">
        <v>-15.7</v>
      </c>
      <c r="AP60" s="342">
        <v>25592</v>
      </c>
      <c r="AQ60" s="343">
        <v>5</v>
      </c>
      <c r="AR60" s="344">
        <v>-20.7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528</v>
      </c>
      <c r="AL61" s="345"/>
      <c r="AM61" s="346">
        <v>12689869</v>
      </c>
      <c r="AN61" s="347">
        <v>26251</v>
      </c>
      <c r="AO61" s="348">
        <v>-8.6</v>
      </c>
      <c r="AP61" s="349">
        <v>49596</v>
      </c>
      <c r="AQ61" s="350">
        <v>1</v>
      </c>
      <c r="AR61" s="336">
        <v>-9.6</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523</v>
      </c>
      <c r="AM62" s="339">
        <v>7772610</v>
      </c>
      <c r="AN62" s="340">
        <v>16095</v>
      </c>
      <c r="AO62" s="341">
        <v>-3.9</v>
      </c>
      <c r="AP62" s="342">
        <v>25434</v>
      </c>
      <c r="AQ62" s="343">
        <v>1.5</v>
      </c>
      <c r="AR62" s="344">
        <v>-5.4</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wzfwpCJ+wsYJilEP2thNiGACmO3hHgEPnB/rQ2rb3j2O9nNzDjkj7CX2RWjbkBcafWaIGmsFIAZlLTZ1tqaY7w==" saltValue="6Y7QQE8GRpmOUbLhjUIg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480</v>
      </c>
    </row>
    <row r="121" spans="125:125" ht="13.5" hidden="1" customHeight="1" x14ac:dyDescent="0.2">
      <c r="DU121" s="257"/>
    </row>
  </sheetData>
  <sheetProtection algorithmName="SHA-512" hashValue="RDTbwiOqVbIBj3LsqKXgJJgcEFd08ROk01yI7hbyzlWTCKPpfUYApwm0VG9r6smixieVDaVvWzhIgP017H+mmw==" saltValue="RCLkloaWLzGD7AUX4Qmk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480</v>
      </c>
    </row>
  </sheetData>
  <sheetProtection algorithmName="SHA-512" hashValue="i/dsHFOMH+Jdo7hvU8S/0UPUmsdMn63xftco5y05STyTtS8/9K5k0E1p+7U6kQkA31Vy0gUqNzJ3JgY2Lxvsjg==" saltValue="X4MG3OJ4xpZsb/k7yEWc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7" t="s">
        <v>3</v>
      </c>
      <c r="D47" s="1137"/>
      <c r="E47" s="1138"/>
      <c r="F47" s="11">
        <v>15.64</v>
      </c>
      <c r="G47" s="12">
        <v>14.99</v>
      </c>
      <c r="H47" s="12">
        <v>15.35</v>
      </c>
      <c r="I47" s="12">
        <v>18.05</v>
      </c>
      <c r="J47" s="13">
        <v>17.09</v>
      </c>
    </row>
    <row r="48" spans="2:10" ht="57.75" customHeight="1" x14ac:dyDescent="0.2">
      <c r="B48" s="14"/>
      <c r="C48" s="1139" t="s">
        <v>4</v>
      </c>
      <c r="D48" s="1139"/>
      <c r="E48" s="1140"/>
      <c r="F48" s="15">
        <v>2.66</v>
      </c>
      <c r="G48" s="16">
        <v>2.87</v>
      </c>
      <c r="H48" s="16">
        <v>2.85</v>
      </c>
      <c r="I48" s="16">
        <v>3.61</v>
      </c>
      <c r="J48" s="17">
        <v>3.3</v>
      </c>
    </row>
    <row r="49" spans="2:10" ht="57.75" customHeight="1" thickBot="1" x14ac:dyDescent="0.25">
      <c r="B49" s="18"/>
      <c r="C49" s="1141" t="s">
        <v>5</v>
      </c>
      <c r="D49" s="1141"/>
      <c r="E49" s="1142"/>
      <c r="F49" s="19">
        <v>0.91</v>
      </c>
      <c r="G49" s="20" t="s">
        <v>535</v>
      </c>
      <c r="H49" s="20">
        <v>1.03</v>
      </c>
      <c r="I49" s="20">
        <v>3.05</v>
      </c>
      <c r="J49" s="21" t="s">
        <v>536</v>
      </c>
    </row>
    <row r="50" spans="2:10" ht="13.2" x14ac:dyDescent="0.2"/>
  </sheetData>
  <sheetProtection algorithmName="SHA-512" hashValue="VP1sBN/NyqbConogLHcMnxqDthN0/Nz0lqu4EkXm48gk2Zi8vagLki0zGQ9cyowlY/JSmmH/N+pprODY+8z/5g==" saltValue="yhcHi6kOdjY3lPFZb3Zk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49" t="s">
        <v>537</v>
      </c>
      <c r="D34" s="1149"/>
      <c r="E34" s="1150"/>
      <c r="F34" s="32">
        <v>6.52</v>
      </c>
      <c r="G34" s="33">
        <v>6.85</v>
      </c>
      <c r="H34" s="33">
        <v>6.95</v>
      </c>
      <c r="I34" s="33">
        <v>7.07</v>
      </c>
      <c r="J34" s="34">
        <v>7.15</v>
      </c>
      <c r="K34" s="22"/>
      <c r="L34" s="22"/>
      <c r="M34" s="22"/>
      <c r="N34" s="22"/>
      <c r="O34" s="22"/>
      <c r="P34" s="22"/>
    </row>
    <row r="35" spans="1:16" ht="39" customHeight="1" x14ac:dyDescent="0.2">
      <c r="A35" s="22"/>
      <c r="B35" s="35"/>
      <c r="C35" s="1143" t="s">
        <v>538</v>
      </c>
      <c r="D35" s="1144"/>
      <c r="E35" s="1145"/>
      <c r="F35" s="36">
        <v>4.8499999999999996</v>
      </c>
      <c r="G35" s="37">
        <v>4.66</v>
      </c>
      <c r="H35" s="37">
        <v>5.03</v>
      </c>
      <c r="I35" s="37">
        <v>4.75</v>
      </c>
      <c r="J35" s="38">
        <v>4.43</v>
      </c>
      <c r="K35" s="22"/>
      <c r="L35" s="22"/>
      <c r="M35" s="22"/>
      <c r="N35" s="22"/>
      <c r="O35" s="22"/>
      <c r="P35" s="22"/>
    </row>
    <row r="36" spans="1:16" ht="39" customHeight="1" x14ac:dyDescent="0.2">
      <c r="A36" s="22"/>
      <c r="B36" s="35"/>
      <c r="C36" s="1143" t="s">
        <v>539</v>
      </c>
      <c r="D36" s="1144"/>
      <c r="E36" s="1145"/>
      <c r="F36" s="36">
        <v>2.0499999999999998</v>
      </c>
      <c r="G36" s="37">
        <v>2.2400000000000002</v>
      </c>
      <c r="H36" s="37">
        <v>2.2799999999999998</v>
      </c>
      <c r="I36" s="37">
        <v>3.07</v>
      </c>
      <c r="J36" s="38">
        <v>2.79</v>
      </c>
      <c r="K36" s="22"/>
      <c r="L36" s="22"/>
      <c r="M36" s="22"/>
      <c r="N36" s="22"/>
      <c r="O36" s="22"/>
      <c r="P36" s="22"/>
    </row>
    <row r="37" spans="1:16" ht="39" customHeight="1" x14ac:dyDescent="0.2">
      <c r="A37" s="22"/>
      <c r="B37" s="35"/>
      <c r="C37" s="1143" t="s">
        <v>540</v>
      </c>
      <c r="D37" s="1144"/>
      <c r="E37" s="1145"/>
      <c r="F37" s="36">
        <v>0.36</v>
      </c>
      <c r="G37" s="37">
        <v>0.63</v>
      </c>
      <c r="H37" s="37">
        <v>0.85</v>
      </c>
      <c r="I37" s="37">
        <v>1.1599999999999999</v>
      </c>
      <c r="J37" s="38">
        <v>0.65</v>
      </c>
      <c r="K37" s="22"/>
      <c r="L37" s="22"/>
      <c r="M37" s="22"/>
      <c r="N37" s="22"/>
      <c r="O37" s="22"/>
      <c r="P37" s="22"/>
    </row>
    <row r="38" spans="1:16" ht="39" customHeight="1" x14ac:dyDescent="0.2">
      <c r="A38" s="22"/>
      <c r="B38" s="35"/>
      <c r="C38" s="1143" t="s">
        <v>541</v>
      </c>
      <c r="D38" s="1144"/>
      <c r="E38" s="1145"/>
      <c r="F38" s="36">
        <v>0.32</v>
      </c>
      <c r="G38" s="37">
        <v>0.35</v>
      </c>
      <c r="H38" s="37">
        <v>0.34</v>
      </c>
      <c r="I38" s="37">
        <v>0.4</v>
      </c>
      <c r="J38" s="38">
        <v>0.4</v>
      </c>
      <c r="K38" s="22"/>
      <c r="L38" s="22"/>
      <c r="M38" s="22"/>
      <c r="N38" s="22"/>
      <c r="O38" s="22"/>
      <c r="P38" s="22"/>
    </row>
    <row r="39" spans="1:16" ht="39" customHeight="1" x14ac:dyDescent="0.2">
      <c r="A39" s="22"/>
      <c r="B39" s="35"/>
      <c r="C39" s="1143" t="s">
        <v>542</v>
      </c>
      <c r="D39" s="1144"/>
      <c r="E39" s="1145"/>
      <c r="F39" s="36">
        <v>0.36</v>
      </c>
      <c r="G39" s="37">
        <v>1.19</v>
      </c>
      <c r="H39" s="37">
        <v>1.29</v>
      </c>
      <c r="I39" s="37">
        <v>1.42</v>
      </c>
      <c r="J39" s="38">
        <v>0.31</v>
      </c>
      <c r="K39" s="22"/>
      <c r="L39" s="22"/>
      <c r="M39" s="22"/>
      <c r="N39" s="22"/>
      <c r="O39" s="22"/>
      <c r="P39" s="22"/>
    </row>
    <row r="40" spans="1:16" ht="39" customHeight="1" x14ac:dyDescent="0.2">
      <c r="A40" s="22"/>
      <c r="B40" s="35"/>
      <c r="C40" s="1143" t="s">
        <v>543</v>
      </c>
      <c r="D40" s="1144"/>
      <c r="E40" s="1145"/>
      <c r="F40" s="36">
        <v>0.3</v>
      </c>
      <c r="G40" s="37">
        <v>0.3</v>
      </c>
      <c r="H40" s="37">
        <v>0.3</v>
      </c>
      <c r="I40" s="37">
        <v>0.31</v>
      </c>
      <c r="J40" s="38">
        <v>0.3</v>
      </c>
      <c r="K40" s="22"/>
      <c r="L40" s="22"/>
      <c r="M40" s="22"/>
      <c r="N40" s="22"/>
      <c r="O40" s="22"/>
      <c r="P40" s="22"/>
    </row>
    <row r="41" spans="1:16" ht="39" customHeight="1" x14ac:dyDescent="0.2">
      <c r="A41" s="22"/>
      <c r="B41" s="35"/>
      <c r="C41" s="1143" t="s">
        <v>544</v>
      </c>
      <c r="D41" s="1144"/>
      <c r="E41" s="1145"/>
      <c r="F41" s="36">
        <v>0.18</v>
      </c>
      <c r="G41" s="37">
        <v>0.18</v>
      </c>
      <c r="H41" s="37">
        <v>0.17</v>
      </c>
      <c r="I41" s="37">
        <v>0.18</v>
      </c>
      <c r="J41" s="38">
        <v>0.18</v>
      </c>
      <c r="K41" s="22"/>
      <c r="L41" s="22"/>
      <c r="M41" s="22"/>
      <c r="N41" s="22"/>
      <c r="O41" s="22"/>
      <c r="P41" s="22"/>
    </row>
    <row r="42" spans="1:16" ht="39" customHeight="1" x14ac:dyDescent="0.2">
      <c r="A42" s="22"/>
      <c r="B42" s="39"/>
      <c r="C42" s="1143" t="s">
        <v>545</v>
      </c>
      <c r="D42" s="1144"/>
      <c r="E42" s="1145"/>
      <c r="F42" s="36" t="s">
        <v>492</v>
      </c>
      <c r="G42" s="37" t="s">
        <v>492</v>
      </c>
      <c r="H42" s="37" t="s">
        <v>492</v>
      </c>
      <c r="I42" s="37" t="s">
        <v>492</v>
      </c>
      <c r="J42" s="38" t="s">
        <v>492</v>
      </c>
      <c r="K42" s="22"/>
      <c r="L42" s="22"/>
      <c r="M42" s="22"/>
      <c r="N42" s="22"/>
      <c r="O42" s="22"/>
      <c r="P42" s="22"/>
    </row>
    <row r="43" spans="1:16" ht="39" customHeight="1" thickBot="1" x14ac:dyDescent="0.25">
      <c r="A43" s="22"/>
      <c r="B43" s="40"/>
      <c r="C43" s="1146" t="s">
        <v>546</v>
      </c>
      <c r="D43" s="1147"/>
      <c r="E43" s="1148"/>
      <c r="F43" s="41">
        <v>0.3</v>
      </c>
      <c r="G43" s="42">
        <v>0.32</v>
      </c>
      <c r="H43" s="42">
        <v>0.25</v>
      </c>
      <c r="I43" s="42">
        <v>0.22</v>
      </c>
      <c r="J43" s="43">
        <v>0.19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7epulq5AOzoayvBZVulEgRUeOSBFXg1YOJEZe06h+b0sKWCJ6llN9qRy8XfDr+Qc/QamUamltv2m8BquUDnbQ==" saltValue="cxJVXs/ja/kaNuE/hJb3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4" t="s">
        <v>9</v>
      </c>
      <c r="C45" s="1175"/>
      <c r="D45" s="58"/>
      <c r="E45" s="1180" t="s">
        <v>10</v>
      </c>
      <c r="F45" s="1180"/>
      <c r="G45" s="1180"/>
      <c r="H45" s="1180"/>
      <c r="I45" s="1180"/>
      <c r="J45" s="1181"/>
      <c r="K45" s="59">
        <v>19201</v>
      </c>
      <c r="L45" s="60">
        <v>22287</v>
      </c>
      <c r="M45" s="60">
        <v>21865</v>
      </c>
      <c r="N45" s="60">
        <v>21560</v>
      </c>
      <c r="O45" s="61">
        <v>20279</v>
      </c>
      <c r="P45" s="48"/>
      <c r="Q45" s="48"/>
      <c r="R45" s="48"/>
      <c r="S45" s="48"/>
      <c r="T45" s="48"/>
      <c r="U45" s="48"/>
    </row>
    <row r="46" spans="1:21" ht="30.75" customHeight="1" x14ac:dyDescent="0.2">
      <c r="A46" s="48"/>
      <c r="B46" s="1176"/>
      <c r="C46" s="1177"/>
      <c r="D46" s="62"/>
      <c r="E46" s="1153" t="s">
        <v>11</v>
      </c>
      <c r="F46" s="1153"/>
      <c r="G46" s="1153"/>
      <c r="H46" s="1153"/>
      <c r="I46" s="1153"/>
      <c r="J46" s="1154"/>
      <c r="K46" s="63" t="s">
        <v>492</v>
      </c>
      <c r="L46" s="64" t="s">
        <v>492</v>
      </c>
      <c r="M46" s="64" t="s">
        <v>492</v>
      </c>
      <c r="N46" s="64" t="s">
        <v>492</v>
      </c>
      <c r="O46" s="65" t="s">
        <v>492</v>
      </c>
      <c r="P46" s="48"/>
      <c r="Q46" s="48"/>
      <c r="R46" s="48"/>
      <c r="S46" s="48"/>
      <c r="T46" s="48"/>
      <c r="U46" s="48"/>
    </row>
    <row r="47" spans="1:21" ht="30.75" customHeight="1" x14ac:dyDescent="0.2">
      <c r="A47" s="48"/>
      <c r="B47" s="1176"/>
      <c r="C47" s="1177"/>
      <c r="D47" s="62"/>
      <c r="E47" s="1153" t="s">
        <v>12</v>
      </c>
      <c r="F47" s="1153"/>
      <c r="G47" s="1153"/>
      <c r="H47" s="1153"/>
      <c r="I47" s="1153"/>
      <c r="J47" s="1154"/>
      <c r="K47" s="63" t="s">
        <v>492</v>
      </c>
      <c r="L47" s="64" t="s">
        <v>492</v>
      </c>
      <c r="M47" s="64" t="s">
        <v>492</v>
      </c>
      <c r="N47" s="64" t="s">
        <v>492</v>
      </c>
      <c r="O47" s="65" t="s">
        <v>492</v>
      </c>
      <c r="P47" s="48"/>
      <c r="Q47" s="48"/>
      <c r="R47" s="48"/>
      <c r="S47" s="48"/>
      <c r="T47" s="48"/>
      <c r="U47" s="48"/>
    </row>
    <row r="48" spans="1:21" ht="30.75" customHeight="1" x14ac:dyDescent="0.2">
      <c r="A48" s="48"/>
      <c r="B48" s="1176"/>
      <c r="C48" s="1177"/>
      <c r="D48" s="62"/>
      <c r="E48" s="1153" t="s">
        <v>13</v>
      </c>
      <c r="F48" s="1153"/>
      <c r="G48" s="1153"/>
      <c r="H48" s="1153"/>
      <c r="I48" s="1153"/>
      <c r="J48" s="1154"/>
      <c r="K48" s="63">
        <v>6731</v>
      </c>
      <c r="L48" s="64">
        <v>6546</v>
      </c>
      <c r="M48" s="64">
        <v>6407</v>
      </c>
      <c r="N48" s="64">
        <v>6244</v>
      </c>
      <c r="O48" s="65">
        <v>6089</v>
      </c>
      <c r="P48" s="48"/>
      <c r="Q48" s="48"/>
      <c r="R48" s="48"/>
      <c r="S48" s="48"/>
      <c r="T48" s="48"/>
      <c r="U48" s="48"/>
    </row>
    <row r="49" spans="1:21" ht="30.75" customHeight="1" x14ac:dyDescent="0.2">
      <c r="A49" s="48"/>
      <c r="B49" s="1176"/>
      <c r="C49" s="1177"/>
      <c r="D49" s="62"/>
      <c r="E49" s="1153" t="s">
        <v>14</v>
      </c>
      <c r="F49" s="1153"/>
      <c r="G49" s="1153"/>
      <c r="H49" s="1153"/>
      <c r="I49" s="1153"/>
      <c r="J49" s="1154"/>
      <c r="K49" s="63">
        <v>368</v>
      </c>
      <c r="L49" s="64">
        <v>663</v>
      </c>
      <c r="M49" s="64">
        <v>667</v>
      </c>
      <c r="N49" s="64">
        <v>656</v>
      </c>
      <c r="O49" s="65">
        <v>683</v>
      </c>
      <c r="P49" s="48"/>
      <c r="Q49" s="48"/>
      <c r="R49" s="48"/>
      <c r="S49" s="48"/>
      <c r="T49" s="48"/>
      <c r="U49" s="48"/>
    </row>
    <row r="50" spans="1:21" ht="30.75" customHeight="1" x14ac:dyDescent="0.2">
      <c r="A50" s="48"/>
      <c r="B50" s="1176"/>
      <c r="C50" s="1177"/>
      <c r="D50" s="62"/>
      <c r="E50" s="1153" t="s">
        <v>15</v>
      </c>
      <c r="F50" s="1153"/>
      <c r="G50" s="1153"/>
      <c r="H50" s="1153"/>
      <c r="I50" s="1153"/>
      <c r="J50" s="1154"/>
      <c r="K50" s="63">
        <v>438</v>
      </c>
      <c r="L50" s="64">
        <v>570</v>
      </c>
      <c r="M50" s="64">
        <v>552</v>
      </c>
      <c r="N50" s="64">
        <v>613</v>
      </c>
      <c r="O50" s="65">
        <v>616</v>
      </c>
      <c r="P50" s="48"/>
      <c r="Q50" s="48"/>
      <c r="R50" s="48"/>
      <c r="S50" s="48"/>
      <c r="T50" s="48"/>
      <c r="U50" s="48"/>
    </row>
    <row r="51" spans="1:21" ht="30.75" customHeight="1" x14ac:dyDescent="0.2">
      <c r="A51" s="48"/>
      <c r="B51" s="1178"/>
      <c r="C51" s="1179"/>
      <c r="D51" s="66"/>
      <c r="E51" s="1153" t="s">
        <v>16</v>
      </c>
      <c r="F51" s="1153"/>
      <c r="G51" s="1153"/>
      <c r="H51" s="1153"/>
      <c r="I51" s="1153"/>
      <c r="J51" s="1154"/>
      <c r="K51" s="63" t="s">
        <v>492</v>
      </c>
      <c r="L51" s="64" t="s">
        <v>492</v>
      </c>
      <c r="M51" s="64" t="s">
        <v>492</v>
      </c>
      <c r="N51" s="64" t="s">
        <v>492</v>
      </c>
      <c r="O51" s="65" t="s">
        <v>492</v>
      </c>
      <c r="P51" s="48"/>
      <c r="Q51" s="48"/>
      <c r="R51" s="48"/>
      <c r="S51" s="48"/>
      <c r="T51" s="48"/>
      <c r="U51" s="48"/>
    </row>
    <row r="52" spans="1:21" ht="30.75" customHeight="1" x14ac:dyDescent="0.2">
      <c r="A52" s="48"/>
      <c r="B52" s="1151" t="s">
        <v>17</v>
      </c>
      <c r="C52" s="1152"/>
      <c r="D52" s="66"/>
      <c r="E52" s="1153" t="s">
        <v>18</v>
      </c>
      <c r="F52" s="1153"/>
      <c r="G52" s="1153"/>
      <c r="H52" s="1153"/>
      <c r="I52" s="1153"/>
      <c r="J52" s="1154"/>
      <c r="K52" s="63">
        <v>22059</v>
      </c>
      <c r="L52" s="64">
        <v>22436</v>
      </c>
      <c r="M52" s="64">
        <v>22765</v>
      </c>
      <c r="N52" s="64">
        <v>22967</v>
      </c>
      <c r="O52" s="65">
        <v>22858</v>
      </c>
      <c r="P52" s="48"/>
      <c r="Q52" s="48"/>
      <c r="R52" s="48"/>
      <c r="S52" s="48"/>
      <c r="T52" s="48"/>
      <c r="U52" s="48"/>
    </row>
    <row r="53" spans="1:21" ht="30.75" customHeight="1" thickBot="1" x14ac:dyDescent="0.25">
      <c r="A53" s="48"/>
      <c r="B53" s="1155" t="s">
        <v>19</v>
      </c>
      <c r="C53" s="1156"/>
      <c r="D53" s="67"/>
      <c r="E53" s="1157" t="s">
        <v>20</v>
      </c>
      <c r="F53" s="1157"/>
      <c r="G53" s="1157"/>
      <c r="H53" s="1157"/>
      <c r="I53" s="1157"/>
      <c r="J53" s="1158"/>
      <c r="K53" s="68">
        <v>4679</v>
      </c>
      <c r="L53" s="69">
        <v>7630</v>
      </c>
      <c r="M53" s="69">
        <v>6726</v>
      </c>
      <c r="N53" s="69">
        <v>6106</v>
      </c>
      <c r="O53" s="70">
        <v>4809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59" t="s">
        <v>24</v>
      </c>
      <c r="C58" s="1160"/>
      <c r="D58" s="1165" t="s">
        <v>25</v>
      </c>
      <c r="E58" s="1166"/>
      <c r="F58" s="1166"/>
      <c r="G58" s="1166"/>
      <c r="H58" s="1166"/>
      <c r="I58" s="1166"/>
      <c r="J58" s="1167"/>
      <c r="K58" s="83"/>
      <c r="L58" s="84"/>
      <c r="M58" s="84"/>
      <c r="N58" s="84"/>
      <c r="O58" s="85"/>
    </row>
    <row r="59" spans="1:21" ht="31.5" customHeight="1" x14ac:dyDescent="0.2">
      <c r="B59" s="1161"/>
      <c r="C59" s="1162"/>
      <c r="D59" s="1168" t="s">
        <v>26</v>
      </c>
      <c r="E59" s="1169"/>
      <c r="F59" s="1169"/>
      <c r="G59" s="1169"/>
      <c r="H59" s="1169"/>
      <c r="I59" s="1169"/>
      <c r="J59" s="1170"/>
      <c r="K59" s="86"/>
      <c r="L59" s="87"/>
      <c r="M59" s="87"/>
      <c r="N59" s="87"/>
      <c r="O59" s="88"/>
    </row>
    <row r="60" spans="1:21" ht="31.5" customHeight="1" thickBot="1" x14ac:dyDescent="0.25">
      <c r="B60" s="1163"/>
      <c r="C60" s="1164"/>
      <c r="D60" s="1171" t="s">
        <v>27</v>
      </c>
      <c r="E60" s="1172"/>
      <c r="F60" s="1172"/>
      <c r="G60" s="1172"/>
      <c r="H60" s="1172"/>
      <c r="I60" s="1172"/>
      <c r="J60" s="117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c9pjLalmEekFqbfAq2IUcuxDrrONddpH4PuW+mKSeq6doQRZY8VLoZOnxLZV5HbMQUTyZelJ36hUk+acp6mQ==" saltValue="IM0nD0MwPK9CgWgKjWQ9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4" t="s">
        <v>30</v>
      </c>
      <c r="C41" s="1195"/>
      <c r="D41" s="105"/>
      <c r="E41" s="1196" t="s">
        <v>31</v>
      </c>
      <c r="F41" s="1196"/>
      <c r="G41" s="1196"/>
      <c r="H41" s="1197"/>
      <c r="I41" s="353">
        <v>203317</v>
      </c>
      <c r="J41" s="354">
        <v>193826</v>
      </c>
      <c r="K41" s="354">
        <v>183967</v>
      </c>
      <c r="L41" s="354">
        <v>174026</v>
      </c>
      <c r="M41" s="355">
        <v>163387</v>
      </c>
    </row>
    <row r="42" spans="2:13" ht="27.75" customHeight="1" x14ac:dyDescent="0.2">
      <c r="B42" s="1184"/>
      <c r="C42" s="1185"/>
      <c r="D42" s="106"/>
      <c r="E42" s="1188" t="s">
        <v>32</v>
      </c>
      <c r="F42" s="1188"/>
      <c r="G42" s="1188"/>
      <c r="H42" s="1189"/>
      <c r="I42" s="356">
        <v>5945</v>
      </c>
      <c r="J42" s="357">
        <v>5456</v>
      </c>
      <c r="K42" s="357">
        <v>4919</v>
      </c>
      <c r="L42" s="357">
        <v>4811</v>
      </c>
      <c r="M42" s="358">
        <v>4569</v>
      </c>
    </row>
    <row r="43" spans="2:13" ht="27.75" customHeight="1" x14ac:dyDescent="0.2">
      <c r="B43" s="1184"/>
      <c r="C43" s="1185"/>
      <c r="D43" s="106"/>
      <c r="E43" s="1188" t="s">
        <v>33</v>
      </c>
      <c r="F43" s="1188"/>
      <c r="G43" s="1188"/>
      <c r="H43" s="1189"/>
      <c r="I43" s="356">
        <v>94706</v>
      </c>
      <c r="J43" s="357">
        <v>89452</v>
      </c>
      <c r="K43" s="357">
        <v>83830</v>
      </c>
      <c r="L43" s="357">
        <v>78256</v>
      </c>
      <c r="M43" s="358">
        <v>73139</v>
      </c>
    </row>
    <row r="44" spans="2:13" ht="27.75" customHeight="1" x14ac:dyDescent="0.2">
      <c r="B44" s="1184"/>
      <c r="C44" s="1185"/>
      <c r="D44" s="106"/>
      <c r="E44" s="1188" t="s">
        <v>34</v>
      </c>
      <c r="F44" s="1188"/>
      <c r="G44" s="1188"/>
      <c r="H44" s="1189"/>
      <c r="I44" s="356">
        <v>7034</v>
      </c>
      <c r="J44" s="357">
        <v>6498</v>
      </c>
      <c r="K44" s="357">
        <v>5883</v>
      </c>
      <c r="L44" s="357">
        <v>5289</v>
      </c>
      <c r="M44" s="358">
        <v>4714</v>
      </c>
    </row>
    <row r="45" spans="2:13" ht="27.75" customHeight="1" x14ac:dyDescent="0.2">
      <c r="B45" s="1184"/>
      <c r="C45" s="1185"/>
      <c r="D45" s="106"/>
      <c r="E45" s="1188" t="s">
        <v>35</v>
      </c>
      <c r="F45" s="1188"/>
      <c r="G45" s="1188"/>
      <c r="H45" s="1189"/>
      <c r="I45" s="356">
        <v>15224</v>
      </c>
      <c r="J45" s="357">
        <v>14854</v>
      </c>
      <c r="K45" s="357">
        <v>14191</v>
      </c>
      <c r="L45" s="357">
        <v>14511</v>
      </c>
      <c r="M45" s="358">
        <v>16508</v>
      </c>
    </row>
    <row r="46" spans="2:13" ht="27.75" customHeight="1" x14ac:dyDescent="0.2">
      <c r="B46" s="1184"/>
      <c r="C46" s="1185"/>
      <c r="D46" s="107"/>
      <c r="E46" s="1188" t="s">
        <v>36</v>
      </c>
      <c r="F46" s="1188"/>
      <c r="G46" s="1188"/>
      <c r="H46" s="1189"/>
      <c r="I46" s="356">
        <v>1314</v>
      </c>
      <c r="J46" s="357">
        <v>1052</v>
      </c>
      <c r="K46" s="357" t="s">
        <v>492</v>
      </c>
      <c r="L46" s="357" t="s">
        <v>492</v>
      </c>
      <c r="M46" s="358" t="s">
        <v>492</v>
      </c>
    </row>
    <row r="47" spans="2:13" ht="27.75" customHeight="1" x14ac:dyDescent="0.2">
      <c r="B47" s="1184"/>
      <c r="C47" s="1185"/>
      <c r="D47" s="108"/>
      <c r="E47" s="1198" t="s">
        <v>37</v>
      </c>
      <c r="F47" s="1199"/>
      <c r="G47" s="1199"/>
      <c r="H47" s="1200"/>
      <c r="I47" s="356" t="s">
        <v>492</v>
      </c>
      <c r="J47" s="357" t="s">
        <v>492</v>
      </c>
      <c r="K47" s="357" t="s">
        <v>492</v>
      </c>
      <c r="L47" s="357" t="s">
        <v>492</v>
      </c>
      <c r="M47" s="358" t="s">
        <v>492</v>
      </c>
    </row>
    <row r="48" spans="2:13" ht="27.75" customHeight="1" x14ac:dyDescent="0.2">
      <c r="B48" s="1184"/>
      <c r="C48" s="1185"/>
      <c r="D48" s="106"/>
      <c r="E48" s="1188" t="s">
        <v>38</v>
      </c>
      <c r="F48" s="1188"/>
      <c r="G48" s="1188"/>
      <c r="H48" s="1189"/>
      <c r="I48" s="356" t="s">
        <v>492</v>
      </c>
      <c r="J48" s="357" t="s">
        <v>492</v>
      </c>
      <c r="K48" s="357" t="s">
        <v>492</v>
      </c>
      <c r="L48" s="357" t="s">
        <v>492</v>
      </c>
      <c r="M48" s="358" t="s">
        <v>492</v>
      </c>
    </row>
    <row r="49" spans="2:13" ht="27.75" customHeight="1" x14ac:dyDescent="0.2">
      <c r="B49" s="1186"/>
      <c r="C49" s="1187"/>
      <c r="D49" s="106"/>
      <c r="E49" s="1188" t="s">
        <v>39</v>
      </c>
      <c r="F49" s="1188"/>
      <c r="G49" s="1188"/>
      <c r="H49" s="1189"/>
      <c r="I49" s="356" t="s">
        <v>492</v>
      </c>
      <c r="J49" s="357" t="s">
        <v>492</v>
      </c>
      <c r="K49" s="357" t="s">
        <v>492</v>
      </c>
      <c r="L49" s="357" t="s">
        <v>492</v>
      </c>
      <c r="M49" s="358" t="s">
        <v>492</v>
      </c>
    </row>
    <row r="50" spans="2:13" ht="27.75" customHeight="1" x14ac:dyDescent="0.2">
      <c r="B50" s="1182" t="s">
        <v>40</v>
      </c>
      <c r="C50" s="1183"/>
      <c r="D50" s="109"/>
      <c r="E50" s="1188" t="s">
        <v>41</v>
      </c>
      <c r="F50" s="1188"/>
      <c r="G50" s="1188"/>
      <c r="H50" s="1189"/>
      <c r="I50" s="356">
        <v>32360</v>
      </c>
      <c r="J50" s="357">
        <v>33737</v>
      </c>
      <c r="K50" s="357">
        <v>40210</v>
      </c>
      <c r="L50" s="357">
        <v>46431</v>
      </c>
      <c r="M50" s="358">
        <v>50942</v>
      </c>
    </row>
    <row r="51" spans="2:13" ht="27.75" customHeight="1" x14ac:dyDescent="0.2">
      <c r="B51" s="1184"/>
      <c r="C51" s="1185"/>
      <c r="D51" s="106"/>
      <c r="E51" s="1188" t="s">
        <v>42</v>
      </c>
      <c r="F51" s="1188"/>
      <c r="G51" s="1188"/>
      <c r="H51" s="1189"/>
      <c r="I51" s="356">
        <v>89478</v>
      </c>
      <c r="J51" s="357">
        <v>85791</v>
      </c>
      <c r="K51" s="357">
        <v>84166</v>
      </c>
      <c r="L51" s="357">
        <v>81836</v>
      </c>
      <c r="M51" s="358">
        <v>80799</v>
      </c>
    </row>
    <row r="52" spans="2:13" ht="27.75" customHeight="1" x14ac:dyDescent="0.2">
      <c r="B52" s="1186"/>
      <c r="C52" s="1187"/>
      <c r="D52" s="106"/>
      <c r="E52" s="1188" t="s">
        <v>43</v>
      </c>
      <c r="F52" s="1188"/>
      <c r="G52" s="1188"/>
      <c r="H52" s="1189"/>
      <c r="I52" s="356">
        <v>200501</v>
      </c>
      <c r="J52" s="357">
        <v>197668</v>
      </c>
      <c r="K52" s="357">
        <v>192979</v>
      </c>
      <c r="L52" s="357">
        <v>185431</v>
      </c>
      <c r="M52" s="358">
        <v>177501</v>
      </c>
    </row>
    <row r="53" spans="2:13" ht="27.75" customHeight="1" thickBot="1" x14ac:dyDescent="0.25">
      <c r="B53" s="1190" t="s">
        <v>19</v>
      </c>
      <c r="C53" s="1191"/>
      <c r="D53" s="110"/>
      <c r="E53" s="1192" t="s">
        <v>44</v>
      </c>
      <c r="F53" s="1192"/>
      <c r="G53" s="1192"/>
      <c r="H53" s="1193"/>
      <c r="I53" s="359">
        <v>5200</v>
      </c>
      <c r="J53" s="360">
        <v>-6058</v>
      </c>
      <c r="K53" s="360">
        <v>-24565</v>
      </c>
      <c r="L53" s="360">
        <v>-36804</v>
      </c>
      <c r="M53" s="361">
        <v>-46925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0GMQuxDVNdEF0hbeBsR8nBMZIQgPk1jo9qOesVeJFrxbyNJhZRxalD014E22UXg5wG2eyN03a107MmAyK5P3A==" saltValue="duc6+jrrDdMIZq5mgGjX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06" t="s">
        <v>46</v>
      </c>
      <c r="D55" s="1206"/>
      <c r="E55" s="1207"/>
      <c r="F55" s="122">
        <v>17749</v>
      </c>
      <c r="G55" s="122">
        <v>20411</v>
      </c>
      <c r="H55" s="123">
        <v>19681</v>
      </c>
    </row>
    <row r="56" spans="2:8" ht="52.5" customHeight="1" x14ac:dyDescent="0.2">
      <c r="B56" s="124"/>
      <c r="C56" s="1208" t="s">
        <v>47</v>
      </c>
      <c r="D56" s="1208"/>
      <c r="E56" s="1209"/>
      <c r="F56" s="125">
        <v>5360</v>
      </c>
      <c r="G56" s="125">
        <v>5507</v>
      </c>
      <c r="H56" s="126">
        <v>7157</v>
      </c>
    </row>
    <row r="57" spans="2:8" ht="53.25" customHeight="1" x14ac:dyDescent="0.2">
      <c r="B57" s="124"/>
      <c r="C57" s="1210" t="s">
        <v>48</v>
      </c>
      <c r="D57" s="1210"/>
      <c r="E57" s="1211"/>
      <c r="F57" s="127">
        <v>9944</v>
      </c>
      <c r="G57" s="127">
        <v>12811</v>
      </c>
      <c r="H57" s="128">
        <v>15796</v>
      </c>
    </row>
    <row r="58" spans="2:8" ht="45.75" customHeight="1" x14ac:dyDescent="0.2">
      <c r="B58" s="129"/>
      <c r="C58" s="1201" t="s">
        <v>568</v>
      </c>
      <c r="D58" s="1202"/>
      <c r="E58" s="1203"/>
      <c r="F58" s="130">
        <v>6603</v>
      </c>
      <c r="G58" s="131">
        <v>6486</v>
      </c>
      <c r="H58" s="131">
        <v>6299</v>
      </c>
    </row>
    <row r="59" spans="2:8" ht="45.75" customHeight="1" x14ac:dyDescent="0.2">
      <c r="B59" s="129"/>
      <c r="C59" s="1201" t="s">
        <v>569</v>
      </c>
      <c r="D59" s="1202"/>
      <c r="E59" s="1203"/>
      <c r="F59" s="130">
        <v>302</v>
      </c>
      <c r="G59" s="131">
        <v>2478</v>
      </c>
      <c r="H59" s="131">
        <v>3549</v>
      </c>
    </row>
    <row r="60" spans="2:8" ht="45.75" customHeight="1" x14ac:dyDescent="0.2">
      <c r="B60" s="129"/>
      <c r="C60" s="1201" t="s">
        <v>571</v>
      </c>
      <c r="D60" s="1202"/>
      <c r="E60" s="1203"/>
      <c r="F60" s="130">
        <v>214</v>
      </c>
      <c r="G60" s="131">
        <v>237</v>
      </c>
      <c r="H60" s="131">
        <v>2326</v>
      </c>
    </row>
    <row r="61" spans="2:8" ht="45.75" customHeight="1" x14ac:dyDescent="0.2">
      <c r="B61" s="129"/>
      <c r="C61" s="1201" t="s">
        <v>570</v>
      </c>
      <c r="D61" s="1202"/>
      <c r="E61" s="1203"/>
      <c r="F61" s="130">
        <v>1433</v>
      </c>
      <c r="G61" s="131">
        <v>2120</v>
      </c>
      <c r="H61" s="131">
        <v>1976</v>
      </c>
    </row>
    <row r="62" spans="2:8" ht="45.75" customHeight="1" thickBot="1" x14ac:dyDescent="0.25">
      <c r="B62" s="132"/>
      <c r="C62" s="1201" t="s">
        <v>572</v>
      </c>
      <c r="D62" s="1202"/>
      <c r="E62" s="1203"/>
      <c r="F62" s="130">
        <v>565</v>
      </c>
      <c r="G62" s="131">
        <v>594</v>
      </c>
      <c r="H62" s="131">
        <v>633</v>
      </c>
    </row>
    <row r="63" spans="2:8" ht="52.5" customHeight="1" thickBot="1" x14ac:dyDescent="0.25">
      <c r="B63" s="133"/>
      <c r="C63" s="1204" t="s">
        <v>49</v>
      </c>
      <c r="D63" s="1204"/>
      <c r="E63" s="1205"/>
      <c r="F63" s="134">
        <v>33053</v>
      </c>
      <c r="G63" s="134">
        <v>38729</v>
      </c>
      <c r="H63" s="135">
        <v>42634</v>
      </c>
    </row>
    <row r="64" spans="2:8" ht="13.2" x14ac:dyDescent="0.2"/>
  </sheetData>
  <sheetProtection algorithmName="SHA-512" hashValue="CKjBtXYg4bxWg6kw3Eh/TMFQ41Tq4h25vAvfqAdZKKIb8/n8Tvyb/xglZ8ER+gMxLJIwuMWLBfHhjgkAdcVxcA==" saltValue="5n6kZW+zjIURFpGuRqb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35103</v>
      </c>
      <c r="E3" s="154"/>
      <c r="F3" s="155">
        <v>51849</v>
      </c>
      <c r="G3" s="156"/>
      <c r="H3" s="157"/>
    </row>
    <row r="4" spans="1:8" x14ac:dyDescent="0.2">
      <c r="A4" s="158"/>
      <c r="B4" s="159"/>
      <c r="C4" s="160"/>
      <c r="D4" s="161">
        <v>16658</v>
      </c>
      <c r="E4" s="162"/>
      <c r="F4" s="163">
        <v>26326</v>
      </c>
      <c r="G4" s="164"/>
      <c r="H4" s="165"/>
    </row>
    <row r="5" spans="1:8" x14ac:dyDescent="0.2">
      <c r="A5" s="146" t="s">
        <v>524</v>
      </c>
      <c r="B5" s="151"/>
      <c r="C5" s="152"/>
      <c r="D5" s="153">
        <v>21958</v>
      </c>
      <c r="E5" s="154"/>
      <c r="F5" s="155">
        <v>52191</v>
      </c>
      <c r="G5" s="156"/>
      <c r="H5" s="157"/>
    </row>
    <row r="6" spans="1:8" x14ac:dyDescent="0.2">
      <c r="A6" s="158"/>
      <c r="B6" s="159"/>
      <c r="C6" s="160"/>
      <c r="D6" s="161">
        <v>14476</v>
      </c>
      <c r="E6" s="162"/>
      <c r="F6" s="163">
        <v>26807</v>
      </c>
      <c r="G6" s="164"/>
      <c r="H6" s="165"/>
    </row>
    <row r="7" spans="1:8" x14ac:dyDescent="0.2">
      <c r="A7" s="146" t="s">
        <v>525</v>
      </c>
      <c r="B7" s="151"/>
      <c r="C7" s="152"/>
      <c r="D7" s="153">
        <v>21774</v>
      </c>
      <c r="E7" s="154"/>
      <c r="F7" s="155">
        <v>48105</v>
      </c>
      <c r="G7" s="156"/>
      <c r="H7" s="157"/>
    </row>
    <row r="8" spans="1:8" x14ac:dyDescent="0.2">
      <c r="A8" s="158"/>
      <c r="B8" s="159"/>
      <c r="C8" s="160"/>
      <c r="D8" s="161">
        <v>12602</v>
      </c>
      <c r="E8" s="162"/>
      <c r="F8" s="163">
        <v>24072</v>
      </c>
      <c r="G8" s="164"/>
      <c r="H8" s="165"/>
    </row>
    <row r="9" spans="1:8" x14ac:dyDescent="0.2">
      <c r="A9" s="146" t="s">
        <v>526</v>
      </c>
      <c r="B9" s="151"/>
      <c r="C9" s="152"/>
      <c r="D9" s="153">
        <v>27265</v>
      </c>
      <c r="E9" s="154"/>
      <c r="F9" s="155">
        <v>47446</v>
      </c>
      <c r="G9" s="156"/>
      <c r="H9" s="157"/>
    </row>
    <row r="10" spans="1:8" x14ac:dyDescent="0.2">
      <c r="A10" s="158"/>
      <c r="B10" s="159"/>
      <c r="C10" s="160"/>
      <c r="D10" s="161">
        <v>19932</v>
      </c>
      <c r="E10" s="162"/>
      <c r="F10" s="163">
        <v>24371</v>
      </c>
      <c r="G10" s="164"/>
      <c r="H10" s="165"/>
    </row>
    <row r="11" spans="1:8" x14ac:dyDescent="0.2">
      <c r="A11" s="146" t="s">
        <v>527</v>
      </c>
      <c r="B11" s="151"/>
      <c r="C11" s="152"/>
      <c r="D11" s="153">
        <v>25157</v>
      </c>
      <c r="E11" s="154"/>
      <c r="F11" s="155">
        <v>48387</v>
      </c>
      <c r="G11" s="156"/>
      <c r="H11" s="157"/>
    </row>
    <row r="12" spans="1:8" x14ac:dyDescent="0.2">
      <c r="A12" s="158"/>
      <c r="B12" s="159"/>
      <c r="C12" s="166"/>
      <c r="D12" s="161">
        <v>16809</v>
      </c>
      <c r="E12" s="162"/>
      <c r="F12" s="163">
        <v>25592</v>
      </c>
      <c r="G12" s="164"/>
      <c r="H12" s="165"/>
    </row>
    <row r="13" spans="1:8" x14ac:dyDescent="0.2">
      <c r="A13" s="146"/>
      <c r="B13" s="151"/>
      <c r="C13" s="167"/>
      <c r="D13" s="168">
        <v>26251</v>
      </c>
      <c r="E13" s="169"/>
      <c r="F13" s="170">
        <v>49596</v>
      </c>
      <c r="G13" s="171"/>
      <c r="H13" s="157"/>
    </row>
    <row r="14" spans="1:8" x14ac:dyDescent="0.2">
      <c r="A14" s="158"/>
      <c r="B14" s="159"/>
      <c r="C14" s="160"/>
      <c r="D14" s="161">
        <v>16095</v>
      </c>
      <c r="E14" s="162"/>
      <c r="F14" s="163">
        <v>25434</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2.66</v>
      </c>
      <c r="C19" s="172">
        <f>ROUND(VALUE(SUBSTITUTE(実質収支比率等に係る経年分析!G$48,"▲","-")),2)</f>
        <v>2.87</v>
      </c>
      <c r="D19" s="172">
        <f>ROUND(VALUE(SUBSTITUTE(実質収支比率等に係る経年分析!H$48,"▲","-")),2)</f>
        <v>2.85</v>
      </c>
      <c r="E19" s="172">
        <f>ROUND(VALUE(SUBSTITUTE(実質収支比率等に係る経年分析!I$48,"▲","-")),2)</f>
        <v>3.61</v>
      </c>
      <c r="F19" s="172">
        <f>ROUND(VALUE(SUBSTITUTE(実質収支比率等に係る経年分析!J$48,"▲","-")),2)</f>
        <v>3.3</v>
      </c>
    </row>
    <row r="20" spans="1:11" x14ac:dyDescent="0.2">
      <c r="A20" s="172" t="s">
        <v>53</v>
      </c>
      <c r="B20" s="172">
        <f>ROUND(VALUE(SUBSTITUTE(実質収支比率等に係る経年分析!F$47,"▲","-")),2)</f>
        <v>15.64</v>
      </c>
      <c r="C20" s="172">
        <f>ROUND(VALUE(SUBSTITUTE(実質収支比率等に係る経年分析!G$47,"▲","-")),2)</f>
        <v>14.99</v>
      </c>
      <c r="D20" s="172">
        <f>ROUND(VALUE(SUBSTITUTE(実質収支比率等に係る経年分析!H$47,"▲","-")),2)</f>
        <v>15.35</v>
      </c>
      <c r="E20" s="172">
        <f>ROUND(VALUE(SUBSTITUTE(実質収支比率等に係る経年分析!I$47,"▲","-")),2)</f>
        <v>18.05</v>
      </c>
      <c r="F20" s="172">
        <f>ROUND(VALUE(SUBSTITUTE(実質収支比率等に係る経年分析!J$47,"▲","-")),2)</f>
        <v>17.09</v>
      </c>
    </row>
    <row r="21" spans="1:11" x14ac:dyDescent="0.2">
      <c r="A21" s="172" t="s">
        <v>54</v>
      </c>
      <c r="B21" s="172">
        <f>IF(ISNUMBER(VALUE(SUBSTITUTE(実質収支比率等に係る経年分析!F$49,"▲","-"))),ROUND(VALUE(SUBSTITUTE(実質収支比率等に係る経年分析!F$49,"▲","-")),2),NA())</f>
        <v>0.91</v>
      </c>
      <c r="C21" s="172">
        <f>IF(ISNUMBER(VALUE(SUBSTITUTE(実質収支比率等に係る経年分析!G$49,"▲","-"))),ROUND(VALUE(SUBSTITUTE(実質収支比率等に係る経年分析!G$49,"▲","-")),2),NA())</f>
        <v>-0.14000000000000001</v>
      </c>
      <c r="D21" s="172">
        <f>IF(ISNUMBER(VALUE(SUBSTITUTE(実質収支比率等に係る経年分析!H$49,"▲","-"))),ROUND(VALUE(SUBSTITUTE(実質収支比率等に係る経年分析!H$49,"▲","-")),2),NA())</f>
        <v>1.03</v>
      </c>
      <c r="E21" s="172">
        <f>IF(ISNUMBER(VALUE(SUBSTITUTE(実質収支比率等に係る経年分析!I$49,"▲","-"))),ROUND(VALUE(SUBSTITUTE(実質収支比率等に係る経年分析!I$49,"▲","-")),2),NA())</f>
        <v>3.05</v>
      </c>
      <c r="F21" s="172">
        <f>IF(ISNUMBER(VALUE(SUBSTITUTE(実質収支比率等に係る経年分析!J$49,"▲","-"))),ROUND(VALUE(SUBSTITUTE(実質収支比率等に係る経年分析!J$49,"▲","-")),2),NA())</f>
        <v>-0.88</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0.3</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0.32</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0.25</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0.22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0.19</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交通災害共済事業特別会計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0.18</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0.18</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0.17</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0.18</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0.18</v>
      </c>
    </row>
    <row r="30" spans="1:11" x14ac:dyDescent="0.2">
      <c r="A30" s="173" t="str">
        <f>IF(連結実質赤字比率に係る赤字・黒字の構成分析!C$40="",NA(),連結実質赤字比率に係る赤字・黒字の構成分析!C$40)</f>
        <v>火災共済事業特別会計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0.3</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0.3</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0.31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x14ac:dyDescent="0.2">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0.36</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1.19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1.29</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1.42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0.31</v>
      </c>
    </row>
    <row r="32" spans="1:11" x14ac:dyDescent="0.2">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0.32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0.35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0.34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0.4</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0.4</v>
      </c>
    </row>
    <row r="33" spans="1:16" x14ac:dyDescent="0.2">
      <c r="A33" s="173" t="str">
        <f>IF(連結実質赤字比率に係る赤字・黒字の構成分析!C$37="",NA(),連結実質赤字比率に係る赤字・黒字の構成分析!C$37)</f>
        <v>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0.36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0.85</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1.1599999999999999</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0.65</v>
      </c>
    </row>
    <row r="34" spans="1:16" x14ac:dyDescent="0.2">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2.0499999999999998</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2.2400000000000002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2.2799999999999998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3.07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2.79</v>
      </c>
    </row>
    <row r="35" spans="1:16" x14ac:dyDescent="0.2">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4.8499999999999996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4.66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5.03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4.75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4.43</v>
      </c>
    </row>
    <row r="36" spans="1:16" x14ac:dyDescent="0.2">
      <c r="A36" s="173" t="str">
        <f>IF(連結実質赤字比率に係る赤字・黒字の構成分析!C$34="",NA(),連結実質赤字比率に係る赤字・黒字の構成分析!C$34)</f>
        <v>下水道事業会計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6.52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6.85</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6.95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7.07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7.15</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22059</v>
      </c>
      <c r="E42" s="174"/>
      <c r="F42" s="174"/>
      <c r="G42" s="174">
        <f>'実質公債費比率（分子）の構造'!L$52</f>
        <v>22436</v>
      </c>
      <c r="H42" s="174"/>
      <c r="I42" s="174"/>
      <c r="J42" s="174">
        <f>'実質公債費比率（分子）の構造'!M$52</f>
        <v>22765</v>
      </c>
      <c r="K42" s="174"/>
      <c r="L42" s="174"/>
      <c r="M42" s="174">
        <f>'実質公債費比率（分子）の構造'!N$52</f>
        <v>22967</v>
      </c>
      <c r="N42" s="174"/>
      <c r="O42" s="174"/>
      <c r="P42" s="174">
        <f>'実質公債費比率（分子）の構造'!O$52</f>
        <v>22858</v>
      </c>
    </row>
    <row r="43" spans="1:16" x14ac:dyDescent="0.2">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62</v>
      </c>
      <c r="B44" s="174">
        <f>'実質公債費比率（分子）の構造'!K$50</f>
        <v>438</v>
      </c>
      <c r="C44" s="174"/>
      <c r="D44" s="174"/>
      <c r="E44" s="174">
        <f>'実質公債費比率（分子）の構造'!L$50</f>
        <v>570</v>
      </c>
      <c r="F44" s="174"/>
      <c r="G44" s="174"/>
      <c r="H44" s="174">
        <f>'実質公債費比率（分子）の構造'!M$50</f>
        <v>552</v>
      </c>
      <c r="I44" s="174"/>
      <c r="J44" s="174"/>
      <c r="K44" s="174">
        <f>'実質公債費比率（分子）の構造'!N$50</f>
        <v>613</v>
      </c>
      <c r="L44" s="174"/>
      <c r="M44" s="174"/>
      <c r="N44" s="174">
        <f>'実質公債費比率（分子）の構造'!O$50</f>
        <v>616</v>
      </c>
      <c r="O44" s="174"/>
      <c r="P44" s="174"/>
    </row>
    <row r="45" spans="1:16" x14ac:dyDescent="0.2">
      <c r="A45" s="174" t="s">
        <v>63</v>
      </c>
      <c r="B45" s="174">
        <f>'実質公債費比率（分子）の構造'!K$49</f>
        <v>368</v>
      </c>
      <c r="C45" s="174"/>
      <c r="D45" s="174"/>
      <c r="E45" s="174">
        <f>'実質公債費比率（分子）の構造'!L$49</f>
        <v>663</v>
      </c>
      <c r="F45" s="174"/>
      <c r="G45" s="174"/>
      <c r="H45" s="174">
        <f>'実質公債費比率（分子）の構造'!M$49</f>
        <v>667</v>
      </c>
      <c r="I45" s="174"/>
      <c r="J45" s="174"/>
      <c r="K45" s="174">
        <f>'実質公債費比率（分子）の構造'!N$49</f>
        <v>656</v>
      </c>
      <c r="L45" s="174"/>
      <c r="M45" s="174"/>
      <c r="N45" s="174">
        <f>'実質公債費比率（分子）の構造'!O$49</f>
        <v>683</v>
      </c>
      <c r="O45" s="174"/>
      <c r="P45" s="174"/>
    </row>
    <row r="46" spans="1:16" x14ac:dyDescent="0.2">
      <c r="A46" s="174" t="s">
        <v>64</v>
      </c>
      <c r="B46" s="174">
        <f>'実質公債費比率（分子）の構造'!K$48</f>
        <v>6731</v>
      </c>
      <c r="C46" s="174"/>
      <c r="D46" s="174"/>
      <c r="E46" s="174">
        <f>'実質公債費比率（分子）の構造'!L$48</f>
        <v>6546</v>
      </c>
      <c r="F46" s="174"/>
      <c r="G46" s="174"/>
      <c r="H46" s="174">
        <f>'実質公債費比率（分子）の構造'!M$48</f>
        <v>6407</v>
      </c>
      <c r="I46" s="174"/>
      <c r="J46" s="174"/>
      <c r="K46" s="174">
        <f>'実質公債費比率（分子）の構造'!N$48</f>
        <v>6244</v>
      </c>
      <c r="L46" s="174"/>
      <c r="M46" s="174"/>
      <c r="N46" s="174">
        <f>'実質公債費比率（分子）の構造'!O$48</f>
        <v>6089</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19201</v>
      </c>
      <c r="C49" s="174"/>
      <c r="D49" s="174"/>
      <c r="E49" s="174">
        <f>'実質公債費比率（分子）の構造'!L$45</f>
        <v>22287</v>
      </c>
      <c r="F49" s="174"/>
      <c r="G49" s="174"/>
      <c r="H49" s="174">
        <f>'実質公債費比率（分子）の構造'!M$45</f>
        <v>21865</v>
      </c>
      <c r="I49" s="174"/>
      <c r="J49" s="174"/>
      <c r="K49" s="174">
        <f>'実質公債費比率（分子）の構造'!N$45</f>
        <v>21560</v>
      </c>
      <c r="L49" s="174"/>
      <c r="M49" s="174"/>
      <c r="N49" s="174">
        <f>'実質公債費比率（分子）の構造'!O$45</f>
        <v>20279</v>
      </c>
      <c r="O49" s="174"/>
      <c r="P49" s="174"/>
    </row>
    <row r="50" spans="1:16" x14ac:dyDescent="0.2">
      <c r="A50" s="174" t="s">
        <v>67</v>
      </c>
      <c r="B50" s="174" t="e">
        <f>NA()</f>
        <v>#N/A</v>
      </c>
      <c r="C50" s="174">
        <f>IF(ISNUMBER('実質公債費比率（分子）の構造'!K$53),'実質公債費比率（分子）の構造'!K$53,NA())</f>
        <v>4679</v>
      </c>
      <c r="D50" s="174" t="e">
        <f>NA()</f>
        <v>#N/A</v>
      </c>
      <c r="E50" s="174" t="e">
        <f>NA()</f>
        <v>#N/A</v>
      </c>
      <c r="F50" s="174">
        <f>IF(ISNUMBER('実質公債費比率（分子）の構造'!L$53),'実質公債費比率（分子）の構造'!L$53,NA())</f>
        <v>7630</v>
      </c>
      <c r="G50" s="174" t="e">
        <f>NA()</f>
        <v>#N/A</v>
      </c>
      <c r="H50" s="174" t="e">
        <f>NA()</f>
        <v>#N/A</v>
      </c>
      <c r="I50" s="174">
        <f>IF(ISNUMBER('実質公債費比率（分子）の構造'!M$53),'実質公債費比率（分子）の構造'!M$53,NA())</f>
        <v>6726</v>
      </c>
      <c r="J50" s="174" t="e">
        <f>NA()</f>
        <v>#N/A</v>
      </c>
      <c r="K50" s="174" t="e">
        <f>NA()</f>
        <v>#N/A</v>
      </c>
      <c r="L50" s="174">
        <f>IF(ISNUMBER('実質公債費比率（分子）の構造'!N$53),'実質公債費比率（分子）の構造'!N$53,NA())</f>
        <v>6106</v>
      </c>
      <c r="M50" s="174" t="e">
        <f>NA()</f>
        <v>#N/A</v>
      </c>
      <c r="N50" s="174" t="e">
        <f>NA()</f>
        <v>#N/A</v>
      </c>
      <c r="O50" s="174">
        <f>IF(ISNUMBER('実質公債費比率（分子）の構造'!O$53),'実質公債費比率（分子）の構造'!O$53,NA())</f>
        <v>4809</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200501</v>
      </c>
      <c r="E56" s="173"/>
      <c r="F56" s="173"/>
      <c r="G56" s="173">
        <f>'将来負担比率（分子）の構造'!J$52</f>
        <v>197668</v>
      </c>
      <c r="H56" s="173"/>
      <c r="I56" s="173"/>
      <c r="J56" s="173">
        <f>'将来負担比率（分子）の構造'!K$52</f>
        <v>192979</v>
      </c>
      <c r="K56" s="173"/>
      <c r="L56" s="173"/>
      <c r="M56" s="173">
        <f>'将来負担比率（分子）の構造'!L$52</f>
        <v>185431</v>
      </c>
      <c r="N56" s="173"/>
      <c r="O56" s="173"/>
      <c r="P56" s="173">
        <f>'将来負担比率（分子）の構造'!M$52</f>
        <v>177501</v>
      </c>
    </row>
    <row r="57" spans="1:16" x14ac:dyDescent="0.2">
      <c r="A57" s="173" t="s">
        <v>42</v>
      </c>
      <c r="B57" s="173"/>
      <c r="C57" s="173"/>
      <c r="D57" s="173">
        <f>'将来負担比率（分子）の構造'!I$51</f>
        <v>89478</v>
      </c>
      <c r="E57" s="173"/>
      <c r="F57" s="173"/>
      <c r="G57" s="173">
        <f>'将来負担比率（分子）の構造'!J$51</f>
        <v>85791</v>
      </c>
      <c r="H57" s="173"/>
      <c r="I57" s="173"/>
      <c r="J57" s="173">
        <f>'将来負担比率（分子）の構造'!K$51</f>
        <v>84166</v>
      </c>
      <c r="K57" s="173"/>
      <c r="L57" s="173"/>
      <c r="M57" s="173">
        <f>'将来負担比率（分子）の構造'!L$51</f>
        <v>81836</v>
      </c>
      <c r="N57" s="173"/>
      <c r="O57" s="173"/>
      <c r="P57" s="173">
        <f>'将来負担比率（分子）の構造'!M$51</f>
        <v>80799</v>
      </c>
    </row>
    <row r="58" spans="1:16" x14ac:dyDescent="0.2">
      <c r="A58" s="173" t="s">
        <v>41</v>
      </c>
      <c r="B58" s="173"/>
      <c r="C58" s="173"/>
      <c r="D58" s="173">
        <f>'将来負担比率（分子）の構造'!I$50</f>
        <v>32360</v>
      </c>
      <c r="E58" s="173"/>
      <c r="F58" s="173"/>
      <c r="G58" s="173">
        <f>'将来負担比率（分子）の構造'!J$50</f>
        <v>33737</v>
      </c>
      <c r="H58" s="173"/>
      <c r="I58" s="173"/>
      <c r="J58" s="173">
        <f>'将来負担比率（分子）の構造'!K$50</f>
        <v>40210</v>
      </c>
      <c r="K58" s="173"/>
      <c r="L58" s="173"/>
      <c r="M58" s="173">
        <f>'将来負担比率（分子）の構造'!L$50</f>
        <v>46431</v>
      </c>
      <c r="N58" s="173"/>
      <c r="O58" s="173"/>
      <c r="P58" s="173">
        <f>'将来負担比率（分子）の構造'!M$50</f>
        <v>50942</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f>'将来負担比率（分子）の構造'!I$46</f>
        <v>1314</v>
      </c>
      <c r="C61" s="173"/>
      <c r="D61" s="173"/>
      <c r="E61" s="173">
        <f>'将来負担比率（分子）の構造'!J$46</f>
        <v>1052</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15224</v>
      </c>
      <c r="C62" s="173"/>
      <c r="D62" s="173"/>
      <c r="E62" s="173">
        <f>'将来負担比率（分子）の構造'!J$45</f>
        <v>14854</v>
      </c>
      <c r="F62" s="173"/>
      <c r="G62" s="173"/>
      <c r="H62" s="173">
        <f>'将来負担比率（分子）の構造'!K$45</f>
        <v>14191</v>
      </c>
      <c r="I62" s="173"/>
      <c r="J62" s="173"/>
      <c r="K62" s="173">
        <f>'将来負担比率（分子）の構造'!L$45</f>
        <v>14511</v>
      </c>
      <c r="L62" s="173"/>
      <c r="M62" s="173"/>
      <c r="N62" s="173">
        <f>'将来負担比率（分子）の構造'!M$45</f>
        <v>16508</v>
      </c>
      <c r="O62" s="173"/>
      <c r="P62" s="173"/>
    </row>
    <row r="63" spans="1:16" x14ac:dyDescent="0.2">
      <c r="A63" s="173" t="s">
        <v>34</v>
      </c>
      <c r="B63" s="173">
        <f>'将来負担比率（分子）の構造'!I$44</f>
        <v>7034</v>
      </c>
      <c r="C63" s="173"/>
      <c r="D63" s="173"/>
      <c r="E63" s="173">
        <f>'将来負担比率（分子）の構造'!J$44</f>
        <v>6498</v>
      </c>
      <c r="F63" s="173"/>
      <c r="G63" s="173"/>
      <c r="H63" s="173">
        <f>'将来負担比率（分子）の構造'!K$44</f>
        <v>5883</v>
      </c>
      <c r="I63" s="173"/>
      <c r="J63" s="173"/>
      <c r="K63" s="173">
        <f>'将来負担比率（分子）の構造'!L$44</f>
        <v>5289</v>
      </c>
      <c r="L63" s="173"/>
      <c r="M63" s="173"/>
      <c r="N63" s="173">
        <f>'将来負担比率（分子）の構造'!M$44</f>
        <v>4714</v>
      </c>
      <c r="O63" s="173"/>
      <c r="P63" s="173"/>
    </row>
    <row r="64" spans="1:16" x14ac:dyDescent="0.2">
      <c r="A64" s="173" t="s">
        <v>33</v>
      </c>
      <c r="B64" s="173">
        <f>'将来負担比率（分子）の構造'!I$43</f>
        <v>94706</v>
      </c>
      <c r="C64" s="173"/>
      <c r="D64" s="173"/>
      <c r="E64" s="173">
        <f>'将来負担比率（分子）の構造'!J$43</f>
        <v>89452</v>
      </c>
      <c r="F64" s="173"/>
      <c r="G64" s="173"/>
      <c r="H64" s="173">
        <f>'将来負担比率（分子）の構造'!K$43</f>
        <v>83830</v>
      </c>
      <c r="I64" s="173"/>
      <c r="J64" s="173"/>
      <c r="K64" s="173">
        <f>'将来負担比率（分子）の構造'!L$43</f>
        <v>78256</v>
      </c>
      <c r="L64" s="173"/>
      <c r="M64" s="173"/>
      <c r="N64" s="173">
        <f>'将来負担比率（分子）の構造'!M$43</f>
        <v>73139</v>
      </c>
      <c r="O64" s="173"/>
      <c r="P64" s="173"/>
    </row>
    <row r="65" spans="1:16" x14ac:dyDescent="0.2">
      <c r="A65" s="173" t="s">
        <v>32</v>
      </c>
      <c r="B65" s="173">
        <f>'将来負担比率（分子）の構造'!I$42</f>
        <v>5945</v>
      </c>
      <c r="C65" s="173"/>
      <c r="D65" s="173"/>
      <c r="E65" s="173">
        <f>'将来負担比率（分子）の構造'!J$42</f>
        <v>5456</v>
      </c>
      <c r="F65" s="173"/>
      <c r="G65" s="173"/>
      <c r="H65" s="173">
        <f>'将来負担比率（分子）の構造'!K$42</f>
        <v>4919</v>
      </c>
      <c r="I65" s="173"/>
      <c r="J65" s="173"/>
      <c r="K65" s="173">
        <f>'将来負担比率（分子）の構造'!L$42</f>
        <v>4811</v>
      </c>
      <c r="L65" s="173"/>
      <c r="M65" s="173"/>
      <c r="N65" s="173">
        <f>'将来負担比率（分子）の構造'!M$42</f>
        <v>4569</v>
      </c>
      <c r="O65" s="173"/>
      <c r="P65" s="173"/>
    </row>
    <row r="66" spans="1:16" x14ac:dyDescent="0.2">
      <c r="A66" s="173" t="s">
        <v>31</v>
      </c>
      <c r="B66" s="173">
        <f>'将来負担比率（分子）の構造'!I$41</f>
        <v>203317</v>
      </c>
      <c r="C66" s="173"/>
      <c r="D66" s="173"/>
      <c r="E66" s="173">
        <f>'将来負担比率（分子）の構造'!J$41</f>
        <v>193826</v>
      </c>
      <c r="F66" s="173"/>
      <c r="G66" s="173"/>
      <c r="H66" s="173">
        <f>'将来負担比率（分子）の構造'!K$41</f>
        <v>183967</v>
      </c>
      <c r="I66" s="173"/>
      <c r="J66" s="173"/>
      <c r="K66" s="173">
        <f>'将来負担比率（分子）の構造'!L$41</f>
        <v>174026</v>
      </c>
      <c r="L66" s="173"/>
      <c r="M66" s="173"/>
      <c r="N66" s="173">
        <f>'将来負担比率（分子）の構造'!M$41</f>
        <v>163387</v>
      </c>
      <c r="O66" s="173"/>
      <c r="P66" s="173"/>
    </row>
    <row r="67" spans="1:16" x14ac:dyDescent="0.2">
      <c r="A67" s="173" t="s">
        <v>71</v>
      </c>
      <c r="B67" s="173" t="e">
        <f>NA()</f>
        <v>#N/A</v>
      </c>
      <c r="C67" s="173">
        <f>IF(ISNUMBER('将来負担比率（分子）の構造'!I$53), IF('将来負担比率（分子）の構造'!I$53 &lt; 0, 0, '将来負担比率（分子）の構造'!I$53), NA())</f>
        <v>5200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17749</v>
      </c>
      <c r="C72" s="177">
        <f>基金残高に係る経年分析!G55</f>
        <v>20411</v>
      </c>
      <c r="D72" s="177">
        <f>基金残高に係る経年分析!H55</f>
        <v>19681</v>
      </c>
    </row>
    <row r="73" spans="1:16" x14ac:dyDescent="0.2">
      <c r="A73" s="176" t="s">
        <v>74</v>
      </c>
      <c r="B73" s="177">
        <f>基金残高に係る経年分析!F56</f>
        <v>5360</v>
      </c>
      <c r="C73" s="177">
        <f>基金残高に係る経年分析!G56</f>
        <v>5507</v>
      </c>
      <c r="D73" s="177">
        <f>基金残高に係る経年分析!H56</f>
        <v>7157</v>
      </c>
    </row>
    <row r="74" spans="1:16" x14ac:dyDescent="0.2">
      <c r="A74" s="176" t="s">
        <v>75</v>
      </c>
      <c r="B74" s="177">
        <f>基金残高に係る経年分析!F57</f>
        <v>9944</v>
      </c>
      <c r="C74" s="177">
        <f>基金残高に係る経年分析!G57</f>
        <v>12811</v>
      </c>
      <c r="D74" s="177">
        <f>基金残高に係る経年分析!H57</f>
        <v>15796</v>
      </c>
    </row>
  </sheetData>
  <sheetProtection algorithmName="SHA-512" hashValue="Y8DwSpId9bxeKo1AlJurbUSYelli4JpUNGsTxNaCX/ChX0paxIm/XEpjRX43gFJmuLVIwiwzzyVBqD76xNwTVA==" saltValue="7TvOWGFQi1fxkmGM289V+w==" spinCount="100000" sheet="1" objects="1" scenarios="1"/>
  <phoneticPr fontId="2"/>
  <pageMargins left="0.78700000000000003" right="0.78700000000000003" top="0.98399999999999999" bottom="0.98399999999999999" header="0.51200000000000001" footer="0.51200000000000001"/>
  <headerFooter alignWithMargins="0"/>
</worksheet>
</file>