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rv\ファイルサーバリンク\企画財政部財政課\調査\03_照会・回答\21_大阪府\財政状況の開示の推進\R3\03_回答\"/>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<sst xmlns="http://schemas.openxmlformats.org/spreadsheetml/2006/main" count="1099" uniqueCount="612">
  <si>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</si>
  <si>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</si>
  <si>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</si>
  <si>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</si>
  <si>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</si>
  <si>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</si>
  <si>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</si>
  <si>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</si>
  <si>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</si>
  <si>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</si>
  <si>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</si>
  <si>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</si>
  <si>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</si>
  <si>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</si>
  <si>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</si>
  <si>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</si>
  <si>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</si>
  <si>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</si>
  <si>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</si>
  <si>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</si>
  <si>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</si>
  <si>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</si>
  <si>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</si>
  <si>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</si>
  <si>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</si>
  <si>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</si>
  <si>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</si>
  <si>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</si>
  <si>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</si>
  <si>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</si>
  <si>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</si>
  <si>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</si>
  <si>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</si>
  <si>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</si>
  <si>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</si>
  <si>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</si>
  <si>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</si>
  <si>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</si>
  <si>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</si>
  <si>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</si>
  <si>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</si>
  <si>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</si>
  <si>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</si>
  <si>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</si>
  <si>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</si>
  <si>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</si>
  <si>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</si>
  <si>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</si>
  <si>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</si>
  <si>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</si>
  <si>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</si>
  <si>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</si>
  <si>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</si>
  <si>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</si>
  <si>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</si>
  <si>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</si>
  <si>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</si>
  <si>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</si>
  <si>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</si>
  <si>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</si>
  <si>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</si>
  <si>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</si>
  <si>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</si>
  <si>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</si>
  <si>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</si>
  <si>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</si>
  <si>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</si>
  <si>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</si>
  <si>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</si>
  <si>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</si>
  <si>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</si>
  <si>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</si>
  <si>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</si>
  <si>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</si>
  <si>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</si>
  <si>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</si>
  <si>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</si>
  <si>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</si>
  <si>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</si>
  <si>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</si>
  <si>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</si>
  <si>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</si>
  <si>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</si>
  <si>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</si>
  <si>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</si>
  <si>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</si>
  <si>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</si>
  <si>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</si>
  <si>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</si>
  <si>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</si>
  <si>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</si>
  <si>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</si>
  <si>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</si>
  <si>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</si>
  <si>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</si>
  <si>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</si>
  <si>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</si>
  <si>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東大阪市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</si>
  <si>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</si>
  <si>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</si>
  <si>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</si>
  <si>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</si>
  <si>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</si>
  <si>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</si>
  <si>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</si>
  <si>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</si>
  <si>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</si>
  <si>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</si>
  <si>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</si>
  <si>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</si>
  <si>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</si>
  <si>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</si>
  <si>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</si>
  <si>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</si>
  <si>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</si>
  <si>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</si>
  <si>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</si>
  <si>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</si>
  <si>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</si>
  <si>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</si>
  <si>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</si>
  <si>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</si>
  <si>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</si>
  <si>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</si>
  <si>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</si>
  <si>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</si>
  <si>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</si>
  <si>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</si>
  <si>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</si>
  <si>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</si>
  <si>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</si>
  <si>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</si>
  <si>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</si>
  <si>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</si>
  <si>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</si>
  <si>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</si>
  <si>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</si>
  <si>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</si>
  <si>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</si>
  <si>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</si>
  <si>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</si>
  <si>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</si>
  <si>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</si>
  <si>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</si>
  <si>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</si>
  <si>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</si>
  <si>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</si>
  <si>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</si>
  <si>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</si>
  <si>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</si>
  <si>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</si>
  <si>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</si>
  <si>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</si>
  <si>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</si>
  <si>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</si>
  <si>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</si>
  <si>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</si>
  <si>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</si>
  <si>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</si>
  <si>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</si>
  <si>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</si>
  <si>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</si>
  <si>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</si>
  <si>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</si>
  <si>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</si>
  <si>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</si>
  <si>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</si>
  <si>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</si>
  <si>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</si>
  <si>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</si>
  <si>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</si>
  <si>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</si>
  <si>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</si>
  <si>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</si>
  <si>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</si>
  <si>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</si>
  <si>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</si>
  <si>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</si>
  <si>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</si>
  <si>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</si>
  <si>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</si>
  <si>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</si>
  <si>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</si>
  <si>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</si>
  <si>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</si>
  <si>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</si>
  <si>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</si>
  <si>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</si>
  <si>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</si>
  <si>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</si>
  <si>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</si>
  <si>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</si>
  <si>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</si>
  <si>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</si>
  <si>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</si>
  <si>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</si>
  <si>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</si>
  <si>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</si>
  <si>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</si>
  <si>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</si>
  <si>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</si>
  <si>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</si>
  <si>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</si>
  <si>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</si>
  <si>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</si>
  <si>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</si>
  <si>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</si>
  <si>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</si>
  <si>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</si>
  <si>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</si>
  <si>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</si>
  <si>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</si>
  <si>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</si>
  <si>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</si>
  <si>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</si>
  <si>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大阪府東大阪市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</si>
  <si>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</si>
  <si>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</si>
  <si>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</si>
  <si>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</si>
  <si>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</si>
  <si>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</si>
  <si>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</si>
  <si>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</si>
  <si>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</si>
  <si>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</si>
  <si>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</si>
  <si>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</si>
  <si>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</si>
  <si>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</si>
  <si>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</si>
  <si>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</si>
  <si>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</si>
  <si>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</si>
  <si>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</si>
  <si>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</si>
  <si>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</si>
  <si>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</si>
  <si>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</si>
  <si>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</si>
  <si>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</si>
  <si>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</si>
  <si>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</si>
  <si>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</si>
  <si>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</si>
  <si>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</si>
  <si>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</si>
  <si>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</si>
  <si>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</si>
  <si>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</si>
  <si>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</si>
  <si>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</si>
  <si>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</si>
  <si>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</si>
  <si>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</si>
  <si>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</si>
  <si>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</si>
  <si>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</si>
  <si>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</si>
  <si>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</si>
  <si>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</si>
  <si>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</si>
  <si>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</si>
  <si>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</si>
  <si>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</si>
  <si>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</si>
  <si>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</si>
  <si>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</si>
  <si>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</si>
  <si>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</si>
  <si>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</si>
  <si>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</si>
  <si>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</si>
  <si>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</si>
  <si>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</si>
  <si>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</si>
  <si>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</si>
  <si>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</si>
  <si>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</si>
  <si>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</si>
  <si>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</si>
  <si>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</si>
  <si>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</si>
  <si>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</si>
  <si>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</si>
  <si>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</si>
  <si>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</si>
  <si>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</si>
  <si>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</si>
  <si>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</si>
  <si>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</si>
  <si>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</si>
  <si>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</si>
  <si>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</si>
  <si>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</si>
  <si>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</si>
  <si>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</si>
  <si>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</si>
  <si>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</si>
  <si>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</si>
  <si>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</si>
  <si>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</si>
  <si>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</si>
  <si>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</si>
  <si>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</si>
  <si>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</si>
  <si>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</si>
  <si>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</si>
  <si>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</si>
  <si>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</si>
  <si>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</si>
  <si>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</si>
  <si>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</si>
  <si>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</si>
  <si>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</si>
  <si>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</si>
  <si>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</si>
  <si>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</si>
  <si>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</si>
  <si>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</si>
  <si>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</si>
  <si>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</si>
  <si>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</si>
  <si>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</si>
  <si>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</si>
  <si>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</si>
  <si>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</si>
  <si>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</si>
  <si>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</si>
  <si>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</si>
  <si>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</si>
  <si>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</si>
  <si>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</si>
  <si>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</si>
  <si>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</si>
  <si>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</si>
  <si>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</si>
  <si>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</si>
  <si>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</si>
  <si>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</si>
  <si>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</si>
  <si>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</si>
  <si>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</si>
  <si>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</si>
  <si>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</si>
  <si>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</si>
  <si>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</si>
  <si>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</si>
  <si>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</si>
  <si>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</si>
  <si>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</si>
  <si>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</si>
  <si>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</si>
  <si>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</si>
  <si>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</si>
  <si>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</si>
  <si>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</si>
  <si>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</si>
  <si>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</si>
  <si>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</si>
  <si>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</si>
  <si>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</si>
  <si>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</si>
  <si>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</si>
  <si>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</si>
  <si>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</si>
  <si>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</si>
  <si>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</si>
  <si>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</si>
  <si>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大阪府東大阪市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</si>
  <si>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</si>
  <si>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</si>
  <si>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</si>
  <si>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</si>
  <si>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</si>
  <si>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</si>
  <si>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</si>
  <si>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</si>
  <si>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</si>
  <si>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</si>
  <si>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</si>
  <si>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</si>
  <si>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</si>
  <si>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</si>
  <si>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</si>
  <si>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</si>
  <si>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</si>
  <si>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</si>
  <si>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</si>
  <si>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</si>
  <si>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奨学事業特別会計</t>
    <phoneticPr fontId="5"/>
  </si>
  <si>
    <t>公共用地先行取得事業特別会計</t>
    <phoneticPr fontId="5"/>
  </si>
  <si>
    <t>火災共済事業特別会計</t>
    <phoneticPr fontId="5"/>
  </si>
  <si>
    <t>母子父子寡婦福祉資金貸付事業特別会計</t>
    <phoneticPr fontId="5"/>
  </si>
  <si>
    <t>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</si>
  <si>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</si>
  <si>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</si>
  <si>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</si>
  <si>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</si>
  <si>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</si>
  <si>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</si>
  <si>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</si>
  <si>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</si>
  <si>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</si>
  <si>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</si>
  <si>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</si>
  <si>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</si>
  <si>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</si>
  <si>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</si>
  <si>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</si>
  <si>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</si>
  <si>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交通災害共済事業特別会計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</si>
  <si>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</si>
  <si>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</si>
  <si>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</si>
  <si>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</si>
  <si>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</si>
  <si>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</si>
  <si>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</si>
  <si>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</si>
  <si>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</si>
  <si>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</si>
  <si>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</si>
  <si>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</si>
  <si>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</si>
  <si>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</si>
  <si>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</si>
  <si>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</si>
  <si>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</si>
  <si>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</si>
  <si>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</si>
  <si>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</si>
  <si>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</si>
  <si>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</si>
  <si>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</si>
  <si>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</si>
  <si>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</si>
  <si>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</si>
  <si>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</si>
  <si>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</si>
  <si>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</si>
  <si>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</si>
  <si>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</si>
  <si>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</si>
  <si>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</si>
  <si>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</si>
  <si>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</si>
  <si>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</si>
  <si>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</si>
  <si>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</si>
  <si>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</si>
  <si>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</si>
  <si>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</si>
  <si>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</si>
  <si>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</si>
  <si>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</si>
  <si>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</si>
  <si>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</si>
  <si>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</si>
  <si>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</si>
  <si>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</si>
  <si>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</si>
  <si>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</si>
  <si>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</si>
  <si>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</si>
  <si>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</si>
  <si>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</si>
  <si>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</si>
  <si>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</si>
  <si>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</si>
  <si>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</si>
  <si>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</si>
  <si>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</si>
  <si>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</si>
  <si>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</si>
  <si>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</si>
  <si>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</si>
  <si>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</si>
  <si>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</si>
  <si>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</si>
  <si>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</si>
  <si>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</si>
  <si>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</si>
  <si>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</si>
  <si>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</si>
  <si>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</si>
  <si>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</si>
  <si>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</si>
  <si>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</si>
  <si>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</si>
  <si>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</si>
  <si>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</si>
  <si>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</si>
  <si>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</si>
  <si>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</si>
  <si>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</si>
  <si>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</si>
  <si>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</si>
  <si>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</si>
  <si>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</si>
  <si>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</si>
  <si>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</si>
  <si>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</si>
  <si>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</si>
  <si>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</si>
  <si>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</si>
  <si>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</si>
  <si>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</si>
  <si>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</si>
  <si>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</si>
  <si>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</si>
  <si>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</si>
  <si>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</si>
  <si>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</si>
  <si>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</si>
  <si>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</si>
  <si>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</si>
  <si>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</si>
  <si>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</si>
  <si>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</si>
  <si>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</si>
  <si>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</si>
  <si>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</si>
  <si>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</si>
  <si>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</si>
  <si>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</si>
  <si>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</si>
  <si>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</si>
  <si>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</si>
  <si>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</si>
  <si>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</si>
  <si>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</si>
  <si>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</si>
  <si>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</si>
  <si>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</si>
  <si>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</si>
  <si>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</si>
  <si>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</si>
  <si>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</si>
  <si>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</si>
  <si>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</si>
  <si>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</si>
  <si>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</si>
  <si>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</si>
  <si>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</si>
  <si>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</si>
  <si>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</si>
  <si>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</si>
  <si>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</si>
  <si>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</si>
  <si>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</si>
  <si>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</si>
  <si>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</si>
  <si>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</si>
  <si>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</si>
  <si>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</si>
  <si>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</si>
  <si>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</si>
  <si>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</si>
  <si>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</si>
  <si>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</si>
  <si>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</si>
  <si>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</si>
  <si>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</si>
  <si>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</si>
  <si>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</si>
  <si>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</si>
  <si>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</si>
  <si>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</si>
  <si>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0.00</t>
  </si>
  <si>
    <t>▲ 0.14</t>
  </si>
  <si>
    <t>下水道事業会計</t>
  </si>
  <si>
    <t>水道事業会計</t>
  </si>
  <si>
    <t>一般会計</t>
  </si>
  <si>
    <t>国民健康保険事業特別会計</t>
  </si>
  <si>
    <t>介護保険事業特別会計</t>
  </si>
  <si>
    <t>後期高齢者医療特別会計</t>
  </si>
  <si>
    <t>火災共済事業特別会計</t>
  </si>
  <si>
    <t>交通災害共済事業特別会計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</si>
  <si>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</si>
  <si>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</si>
  <si>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</si>
  <si>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</si>
  <si>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</si>
  <si>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</si>
  <si>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</si>
  <si>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</si>
  <si>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</si>
  <si>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東大阪都市清掃施設組合（一般会計）</t>
    <rPh sb="0" eb="3">
      <t>ヒガシオオサカ</t>
    </rPh>
    <rPh sb="3" eb="5">
      <t>トシ</t>
    </rPh>
    <rPh sb="5" eb="7">
      <t>セイソウ</t>
    </rPh>
    <rPh sb="7" eb="9">
      <t>シセツ</t>
    </rPh>
    <rPh sb="9" eb="11">
      <t>クミアイ</t>
    </rPh>
    <rPh sb="12" eb="14">
      <t>イッパン</t>
    </rPh>
    <rPh sb="14" eb="16">
      <t>カイケイ</t>
    </rPh>
    <phoneticPr fontId="2"/>
  </si>
  <si>
    <t>恩智川水防事務組合（一般会計）</t>
    <rPh sb="0" eb="2">
      <t>オンジ</t>
    </rPh>
    <rPh sb="2" eb="3">
      <t>カワ</t>
    </rPh>
    <rPh sb="3" eb="5">
      <t>スイボウ</t>
    </rPh>
    <rPh sb="5" eb="7">
      <t>ジム</t>
    </rPh>
    <rPh sb="7" eb="9">
      <t>クミアイ</t>
    </rPh>
    <rPh sb="10" eb="12">
      <t>イッパン</t>
    </rPh>
    <rPh sb="12" eb="14">
      <t>カイケイ</t>
    </rPh>
    <phoneticPr fontId="2"/>
  </si>
  <si>
    <t>淀川左岸水防事務組合（一般会計）</t>
    <rPh sb="0" eb="2">
      <t>ヨドガワ</t>
    </rPh>
    <rPh sb="2" eb="4">
      <t>サガン</t>
    </rPh>
    <rPh sb="4" eb="6">
      <t>スイボウ</t>
    </rPh>
    <rPh sb="6" eb="8">
      <t>ジム</t>
    </rPh>
    <rPh sb="8" eb="10">
      <t>クミアイ</t>
    </rPh>
    <rPh sb="11" eb="13">
      <t>イッパン</t>
    </rPh>
    <rPh sb="13" eb="15">
      <t>カイケイ</t>
    </rPh>
    <phoneticPr fontId="2"/>
  </si>
  <si>
    <t>大和川右岸水防事務組合（一般会計）</t>
    <rPh sb="0" eb="3">
      <t>ヤマトガワ</t>
    </rPh>
    <rPh sb="3" eb="5">
      <t>ウガン</t>
    </rPh>
    <rPh sb="5" eb="7">
      <t>スイボウ</t>
    </rPh>
    <rPh sb="7" eb="9">
      <t>ジム</t>
    </rPh>
    <rPh sb="9" eb="11">
      <t>クミアイ</t>
    </rPh>
    <rPh sb="12" eb="14">
      <t>イッパン</t>
    </rPh>
    <rPh sb="14" eb="16">
      <t>カイケイ</t>
    </rPh>
    <phoneticPr fontId="2"/>
  </si>
  <si>
    <t>大阪府後期高齢者医療広域連合（一般会計）</t>
    <rPh sb="0" eb="3">
      <t>オオサカフ</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</si>
  <si>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</si>
  <si>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</si>
  <si>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</si>
  <si>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大阪府都市競艇企業団（モーターボート競走事業会計）</t>
    <rPh sb="0" eb="2">
      <t>オオサカ</t>
    </rPh>
    <rPh sb="2" eb="3">
      <t>フ</t>
    </rPh>
    <rPh sb="3" eb="5">
      <t>トシ</t>
    </rPh>
    <rPh sb="5" eb="7">
      <t>キョウテイ</t>
    </rPh>
    <rPh sb="7" eb="9">
      <t>キギョウ</t>
    </rPh>
    <rPh sb="9" eb="10">
      <t>ダン</t>
    </rPh>
    <rPh sb="18" eb="20">
      <t>キョウソウ</t>
    </rPh>
    <rPh sb="20" eb="22">
      <t>ジギョウ</t>
    </rPh>
    <rPh sb="22" eb="24">
      <t>カイケイ</t>
    </rPh>
    <phoneticPr fontId="2"/>
  </si>
  <si>
    <t>（公財）東大阪市公園環境協会</t>
    <rPh sb="1" eb="2">
      <t>コウ</t>
    </rPh>
    <rPh sb="2" eb="3">
      <t>ザイ</t>
    </rPh>
    <rPh sb="4" eb="8">
      <t>ヒガシオオサカシ</t>
    </rPh>
    <rPh sb="8" eb="10">
      <t>コウエン</t>
    </rPh>
    <rPh sb="10" eb="12">
      <t>カンキョウ</t>
    </rPh>
    <rPh sb="12" eb="14">
      <t>キョウカイ</t>
    </rPh>
    <phoneticPr fontId="38"/>
  </si>
  <si>
    <t>（公財）東大阪市学校給食会</t>
    <rPh sb="1" eb="2">
      <t>コウ</t>
    </rPh>
    <rPh sb="2" eb="3">
      <t>ザイ</t>
    </rPh>
    <rPh sb="4" eb="8">
      <t>ヒガシオオサカシ</t>
    </rPh>
    <rPh sb="8" eb="10">
      <t>ガッコウ</t>
    </rPh>
    <rPh sb="10" eb="12">
      <t>キュウショク</t>
    </rPh>
    <rPh sb="12" eb="13">
      <t>カイ</t>
    </rPh>
    <phoneticPr fontId="38"/>
  </si>
  <si>
    <t>（公財）東大阪市文化振興協会</t>
    <rPh sb="1" eb="2">
      <t>コウ</t>
    </rPh>
    <rPh sb="2" eb="3">
      <t>ザイ</t>
    </rPh>
    <rPh sb="4" eb="8">
      <t>ヒガシオオサカシ</t>
    </rPh>
    <rPh sb="8" eb="10">
      <t>ブンカ</t>
    </rPh>
    <rPh sb="10" eb="12">
      <t>シンコウ</t>
    </rPh>
    <rPh sb="12" eb="14">
      <t>キョウカイ</t>
    </rPh>
    <phoneticPr fontId="38"/>
  </si>
  <si>
    <t>東大阪再開発（株）</t>
    <rPh sb="0" eb="1">
      <t>ヒガシ</t>
    </rPh>
    <rPh sb="1" eb="3">
      <t>オオサカ</t>
    </rPh>
    <rPh sb="3" eb="6">
      <t>サイカイハツ</t>
    </rPh>
    <rPh sb="7" eb="8">
      <t>カブ</t>
    </rPh>
    <phoneticPr fontId="38"/>
  </si>
  <si>
    <t>（公財）東大阪市産業創造勤労者支援機構</t>
    <rPh sb="1" eb="2">
      <t>コウ</t>
    </rPh>
    <rPh sb="2" eb="3">
      <t>ザイ</t>
    </rPh>
    <rPh sb="4" eb="8">
      <t>ヒガシオオサカシ</t>
    </rPh>
    <rPh sb="8" eb="10">
      <t>サンギョウ</t>
    </rPh>
    <rPh sb="10" eb="12">
      <t>ソウゾウ</t>
    </rPh>
    <rPh sb="12" eb="15">
      <t>キンロウシャ</t>
    </rPh>
    <rPh sb="15" eb="17">
      <t>シエン</t>
    </rPh>
    <rPh sb="17" eb="19">
      <t>キコウ</t>
    </rPh>
    <phoneticPr fontId="38"/>
  </si>
  <si>
    <t>市立東大阪医療センター</t>
    <rPh sb="0" eb="2">
      <t>シリツ</t>
    </rPh>
    <rPh sb="2" eb="5">
      <t>ヒガシオオサカ</t>
    </rPh>
    <rPh sb="5" eb="7">
      <t>イリョウ</t>
    </rPh>
    <phoneticPr fontId="38"/>
  </si>
  <si>
    <t>大阪外環状線鉄道(株)</t>
    <rPh sb="0" eb="2">
      <t>オオサカ</t>
    </rPh>
    <rPh sb="2" eb="3">
      <t>ソト</t>
    </rPh>
    <rPh sb="3" eb="6">
      <t>カンジョウセン</t>
    </rPh>
    <rPh sb="6" eb="8">
      <t>テツドウ</t>
    </rPh>
    <rPh sb="8" eb="11">
      <t>カブシキガイシャ</t>
    </rPh>
    <phoneticPr fontId="38"/>
  </si>
  <si>
    <t>公共施設整備基金</t>
    <rPh sb="0" eb="8">
      <t>コウキョウシセツセイビキキン</t>
    </rPh>
    <phoneticPr fontId="5"/>
  </si>
  <si>
    <t>市営住宅整備基金</t>
    <rPh sb="0" eb="8">
      <t>シエイジュウタクセイビキキン</t>
    </rPh>
    <phoneticPr fontId="5"/>
  </si>
  <si>
    <t>ラグビーのまち東大阪基金</t>
    <rPh sb="7" eb="12">
      <t>ヒガシオオサカキキン</t>
    </rPh>
    <phoneticPr fontId="5"/>
  </si>
  <si>
    <t>愛はぐくむ子どもスクラム基金</t>
    <rPh sb="0" eb="1">
      <t>アイ</t>
    </rPh>
    <rPh sb="5" eb="6">
      <t>コ</t>
    </rPh>
    <rPh sb="12" eb="14">
      <t>キキン</t>
    </rPh>
    <phoneticPr fontId="5"/>
  </si>
  <si>
    <t>みどり基金</t>
    <rPh sb="3" eb="5">
      <t>キキン</t>
    </rPh>
    <phoneticPr fontId="5"/>
  </si>
  <si>
    <t>-</t>
    <phoneticPr fontId="2"/>
  </si>
  <si>
    <t>-</t>
    <phoneticPr fontId="2"/>
  </si>
  <si>
    <t>※8：職員の状況については、令和3年地方公務員給与実態調査に基づいている。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</si>
</sst>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47E0-4030-A5F1-9938BF4549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35695</c:v>
                </c:pt>
                <c:pt idx="1">
                  <c:v>45089</c:v>
                </c:pt>
                <c:pt idx="2">
                  <c:v>35103</c:v>
                </c:pt>
                <c:pt idx="3">
                  <c:v>21958</c:v>
                </c:pt>
                <c:pt idx="4">
                  <c:v>21774</c:v>
                </c:pt>
              </c:numCache>
            </c:numRef>
          </c:val>
          <c:smooth val="0"/>
          <c:extLst>
            <c:ext xmlns:c16="http://schemas.microsoft.com/office/drawing/2014/chart" uri="{C3380CC4-5D6E-409C-BE32-E72D297353CC}">
              <c16:uniqueId val="{00000001-47E0-4030-A5F1-9938BF45494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1.87</c:v>
                </c:pt>
                <c:pt idx="1">
                  <c:v>2.37</c:v>
                </c:pt>
                <c:pt idx="2">
                  <c:v>2.66</c:v>
                </c:pt>
                <c:pt idx="3">
                  <c:v>2.87</c:v>
                </c:pt>
                <c:pt idx="4">
                  <c:v>2.85</c:v>
                </c:pt>
              </c:numCache>
            </c:numRef>
          </c:val>
          <c:extLst>
            <c:ext xmlns:c16="http://schemas.microsoft.com/office/drawing/2014/chart" uri="{C3380CC4-5D6E-409C-BE32-E72D297353CC}">
              <c16:uniqueId val="{00000000-5BAF-4716-9626-E7A71638D4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14.2</c:v>
                </c:pt>
                <c:pt idx="1">
                  <c:v>15.11</c:v>
                </c:pt>
                <c:pt idx="2">
                  <c:v>15.64</c:v>
                </c:pt>
                <c:pt idx="3">
                  <c:v>14.99</c:v>
                </c:pt>
                <c:pt idx="4">
                  <c:v>15.35</c:v>
                </c:pt>
              </c:numCache>
            </c:numRef>
          </c:val>
          <c:extLst>
            <c:ext xmlns:c16="http://schemas.microsoft.com/office/drawing/2014/chart" uri="{C3380CC4-5D6E-409C-BE32-E72D297353CC}">
              <c16:uniqueId val="{00000001-5BAF-4716-9626-E7A71638D4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c:v>
                </c:pt>
                <c:pt idx="1">
                  <c:v>1.67</c:v>
                </c:pt>
                <c:pt idx="2">
                  <c:v>0.91</c:v>
                </c:pt>
                <c:pt idx="3">
                  <c:v>-0.14000000000000001</c:v>
                </c:pt>
                <c:pt idx="4">
                  <c:v>1.03</c:v>
                </c:pt>
              </c:numCache>
            </c:numRef>
          </c:val>
          <c:smooth val="0"/>
          <c:extLst>
            <c:ext xmlns:c16="http://schemas.microsoft.com/office/drawing/2014/chart" uri="{C3380CC4-5D6E-409C-BE32-E72D297353CC}">
              <c16:uniqueId val="{00000002-5BAF-4716-9626-E7A71638D4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0.18</c:v>
                </c:pt>
                <c:pt idx="2">
                  <c:v>#N/A</c:v>
                </c:pt>
                <c:pt idx="3">
                  <c:v>0.24</c:v>
                </c:pt>
                <c:pt idx="4">
                  <c:v>#N/A</c:v>
                </c:pt>
                <c:pt idx="5">
                  <c:v>0.3</c:v>
                </c:pt>
                <c:pt idx="6">
                  <c:v>#N/A</c:v>
                </c:pt>
                <c:pt idx="7">
                  <c:v>0.32</c:v>
                </c:pt>
                <c:pt idx="8">
                  <c:v>#N/A</c:v>
                </c:pt>
                <c:pt idx="9">
                  <c:v>0.25</c:v>
                </c:pt>
              </c:numCache>
            </c:numRef>
          </c:val>
          <c:extLst>
            <c:ext xmlns:c16="http://schemas.microsoft.com/office/drawing/2014/chart" uri="{C3380CC4-5D6E-409C-BE32-E72D297353CC}">
              <c16:uniqueId val="{00000000-4DC0-48A7-8558-2BFF19661A7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DC0-48A7-8558-2BFF19661A73}"/>
            </c:ext>
          </c:extLst>
        </c:ser>
        <c:ser>
          <c:idx val="2"/>
          <c:order val="2"/>
          <c:tx>
            <c:strRef>
              <c:f>データシート!$A$29</c:f>
              <c:strCache>
                <c:ptCount val="1"/>
                <c:pt idx="0">
                  <c:v>交通災害共済事業特別会計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0.18</c:v>
                </c:pt>
                <c:pt idx="2">
                  <c:v>#N/A</c:v>
                </c:pt>
                <c:pt idx="3">
                  <c:v>0.18</c:v>
                </c:pt>
                <c:pt idx="4">
                  <c:v>#N/A</c:v>
                </c:pt>
                <c:pt idx="5">
                  <c:v>0.18</c:v>
                </c:pt>
                <c:pt idx="6">
                  <c:v>#N/A</c:v>
                </c:pt>
                <c:pt idx="7">
                  <c:v>0.18</c:v>
                </c:pt>
                <c:pt idx="8">
                  <c:v>#N/A</c:v>
                </c:pt>
                <c:pt idx="9">
                  <c:v>0.17</c:v>
                </c:pt>
              </c:numCache>
            </c:numRef>
          </c:val>
          <c:extLst>
            <c:ext xmlns:c16="http://schemas.microsoft.com/office/drawing/2014/chart" uri="{C3380CC4-5D6E-409C-BE32-E72D297353CC}">
              <c16:uniqueId val="{00000002-4DC0-48A7-8558-2BFF19661A73}"/>
            </c:ext>
          </c:extLst>
        </c:ser>
        <c:ser>
          <c:idx val="3"/>
          <c:order val="3"/>
          <c:tx>
            <c:strRef>
              <c:f>データシート!$A$30</c:f>
              <c:strCache>
                <c:ptCount val="1"/>
                <c:pt idx="0">
                  <c:v>火災共済事業特別会計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0.3</c:v>
                </c:pt>
                <c:pt idx="2">
                  <c:v>#N/A</c:v>
                </c:pt>
                <c:pt idx="3">
                  <c:v>0.3</c:v>
                </c:pt>
                <c:pt idx="4">
                  <c:v>#N/A</c:v>
                </c:pt>
                <c:pt idx="5">
                  <c:v>0.3</c:v>
                </c:pt>
                <c:pt idx="6">
                  <c:v>#N/A</c:v>
                </c:pt>
                <c:pt idx="7">
                  <c:v>0.3</c:v>
                </c:pt>
                <c:pt idx="8">
                  <c:v>#N/A</c:v>
                </c:pt>
                <c:pt idx="9">
                  <c:v>0.3</c:v>
                </c:pt>
              </c:numCache>
            </c:numRef>
          </c:val>
          <c:extLst>
            <c:ext xmlns:c16="http://schemas.microsoft.com/office/drawing/2014/chart" uri="{C3380CC4-5D6E-409C-BE32-E72D297353CC}">
              <c16:uniqueId val="{00000003-4DC0-48A7-8558-2BFF19661A7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0.23</c:v>
                </c:pt>
                <c:pt idx="2">
                  <c:v>#N/A</c:v>
                </c:pt>
                <c:pt idx="3">
                  <c:v>0.3</c:v>
                </c:pt>
                <c:pt idx="4">
                  <c:v>#N/A</c:v>
                </c:pt>
                <c:pt idx="5">
                  <c:v>0.32</c:v>
                </c:pt>
                <c:pt idx="6">
                  <c:v>#N/A</c:v>
                </c:pt>
                <c:pt idx="7">
                  <c:v>0.35</c:v>
                </c:pt>
                <c:pt idx="8">
                  <c:v>#N/A</c:v>
                </c:pt>
                <c:pt idx="9">
                  <c:v>0.34</c:v>
                </c:pt>
              </c:numCache>
            </c:numRef>
          </c:val>
          <c:extLst>
            <c:ext xmlns:c16="http://schemas.microsoft.com/office/drawing/2014/chart" uri="{C3380CC4-5D6E-409C-BE32-E72D297353CC}">
              <c16:uniqueId val="{00000004-4DC0-48A7-8558-2BFF19661A73}"/>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0.49</c:v>
                </c:pt>
                <c:pt idx="2">
                  <c:v>#N/A</c:v>
                </c:pt>
                <c:pt idx="3">
                  <c:v>0.95</c:v>
                </c:pt>
                <c:pt idx="4">
                  <c:v>#N/A</c:v>
                </c:pt>
                <c:pt idx="5">
                  <c:v>0.36</c:v>
                </c:pt>
                <c:pt idx="6">
                  <c:v>#N/A</c:v>
                </c:pt>
                <c:pt idx="7">
                  <c:v>0.63</c:v>
                </c:pt>
                <c:pt idx="8">
                  <c:v>#N/A</c:v>
                </c:pt>
                <c:pt idx="9">
                  <c:v>0.85</c:v>
                </c:pt>
              </c:numCache>
            </c:numRef>
          </c:val>
          <c:extLst>
            <c:ext xmlns:c16="http://schemas.microsoft.com/office/drawing/2014/chart" uri="{C3380CC4-5D6E-409C-BE32-E72D297353CC}">
              <c16:uniqueId val="{00000005-4DC0-48A7-8558-2BFF19661A7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1.71</c:v>
                </c:pt>
                <c:pt idx="2">
                  <c:v>#N/A</c:v>
                </c:pt>
                <c:pt idx="3">
                  <c:v>0.37</c:v>
                </c:pt>
                <c:pt idx="4">
                  <c:v>#N/A</c:v>
                </c:pt>
                <c:pt idx="5">
                  <c:v>0.36</c:v>
                </c:pt>
                <c:pt idx="6">
                  <c:v>#N/A</c:v>
                </c:pt>
                <c:pt idx="7">
                  <c:v>1.19</c:v>
                </c:pt>
                <c:pt idx="8">
                  <c:v>#N/A</c:v>
                </c:pt>
                <c:pt idx="9">
                  <c:v>1.29</c:v>
                </c:pt>
              </c:numCache>
            </c:numRef>
          </c:val>
          <c:extLst>
            <c:ext xmlns:c16="http://schemas.microsoft.com/office/drawing/2014/chart" uri="{C3380CC4-5D6E-409C-BE32-E72D297353CC}">
              <c16:uniqueId val="{00000006-4DC0-48A7-8558-2BFF19661A7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1.38</c:v>
                </c:pt>
                <c:pt idx="2">
                  <c:v>#N/A</c:v>
                </c:pt>
                <c:pt idx="3">
                  <c:v>1.81</c:v>
                </c:pt>
                <c:pt idx="4">
                  <c:v>#N/A</c:v>
                </c:pt>
                <c:pt idx="5">
                  <c:v>2.0499999999999998</c:v>
                </c:pt>
                <c:pt idx="6">
                  <c:v>#N/A</c:v>
                </c:pt>
                <c:pt idx="7">
                  <c:v>2.2400000000000002</c:v>
                </c:pt>
                <c:pt idx="8">
                  <c:v>#N/A</c:v>
                </c:pt>
                <c:pt idx="9">
                  <c:v>2.2799999999999998</c:v>
                </c:pt>
              </c:numCache>
            </c:numRef>
          </c:val>
          <c:extLst>
            <c:ext xmlns:c16="http://schemas.microsoft.com/office/drawing/2014/chart" uri="{C3380CC4-5D6E-409C-BE32-E72D297353CC}">
              <c16:uniqueId val="{00000007-4DC0-48A7-8558-2BFF19661A7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4.87</c:v>
                </c:pt>
                <c:pt idx="2">
                  <c:v>#N/A</c:v>
                </c:pt>
                <c:pt idx="3">
                  <c:v>4.6100000000000003</c:v>
                </c:pt>
                <c:pt idx="4">
                  <c:v>#N/A</c:v>
                </c:pt>
                <c:pt idx="5">
                  <c:v>4.8499999999999996</c:v>
                </c:pt>
                <c:pt idx="6">
                  <c:v>#N/A</c:v>
                </c:pt>
                <c:pt idx="7">
                  <c:v>4.66</c:v>
                </c:pt>
                <c:pt idx="8">
                  <c:v>#N/A</c:v>
                </c:pt>
                <c:pt idx="9">
                  <c:v>5.03</c:v>
                </c:pt>
              </c:numCache>
            </c:numRef>
          </c:val>
          <c:extLst>
            <c:ext xmlns:c16="http://schemas.microsoft.com/office/drawing/2014/chart" uri="{C3380CC4-5D6E-409C-BE32-E72D297353CC}">
              <c16:uniqueId val="{00000008-4DC0-48A7-8558-2BFF19661A73}"/>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5.35</c:v>
                </c:pt>
                <c:pt idx="2">
                  <c:v>#N/A</c:v>
                </c:pt>
                <c:pt idx="3">
                  <c:v>6.08</c:v>
                </c:pt>
                <c:pt idx="4">
                  <c:v>#N/A</c:v>
                </c:pt>
                <c:pt idx="5">
                  <c:v>6.52</c:v>
                </c:pt>
                <c:pt idx="6">
                  <c:v>#N/A</c:v>
                </c:pt>
                <c:pt idx="7">
                  <c:v>6.85</c:v>
                </c:pt>
                <c:pt idx="8">
                  <c:v>#N/A</c:v>
                </c:pt>
                <c:pt idx="9">
                  <c:v>6.95</c:v>
                </c:pt>
              </c:numCache>
            </c:numRef>
          </c:val>
          <c:extLst>
            <c:ext xmlns:c16="http://schemas.microsoft.com/office/drawing/2014/chart" uri="{C3380CC4-5D6E-409C-BE32-E72D297353CC}">
              <c16:uniqueId val="{00000009-4DC0-48A7-8558-2BFF19661A7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21356</c:v>
                </c:pt>
                <c:pt idx="5">
                  <c:v>21402</c:v>
                </c:pt>
                <c:pt idx="8">
                  <c:v>22059</c:v>
                </c:pt>
                <c:pt idx="11">
                  <c:v>22436</c:v>
                </c:pt>
                <c:pt idx="14">
                  <c:v>22765</c:v>
                </c:pt>
              </c:numCache>
            </c:numRef>
          </c:val>
          <c:extLst>
            <c:ext xmlns:c16="http://schemas.microsoft.com/office/drawing/2014/chart" uri="{C3380CC4-5D6E-409C-BE32-E72D297353CC}">
              <c16:uniqueId val="{00000000-C319-4C21-A936-1E66C9D8F6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319-4C21-A936-1E66C9D8F6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400</c:v>
                </c:pt>
                <c:pt idx="3">
                  <c:v>207</c:v>
                </c:pt>
                <c:pt idx="6">
                  <c:v>438</c:v>
                </c:pt>
                <c:pt idx="9">
                  <c:v>570</c:v>
                </c:pt>
                <c:pt idx="12">
                  <c:v>552</c:v>
                </c:pt>
              </c:numCache>
            </c:numRef>
          </c:val>
          <c:extLst>
            <c:ext xmlns:c16="http://schemas.microsoft.com/office/drawing/2014/chart" uri="{C3380CC4-5D6E-409C-BE32-E72D297353CC}">
              <c16:uniqueId val="{00000002-C319-4C21-A936-1E66C9D8F6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83</c:v>
                </c:pt>
                <c:pt idx="3">
                  <c:v>193</c:v>
                </c:pt>
                <c:pt idx="6">
                  <c:v>368</c:v>
                </c:pt>
                <c:pt idx="9">
                  <c:v>663</c:v>
                </c:pt>
                <c:pt idx="12">
                  <c:v>667</c:v>
                </c:pt>
              </c:numCache>
            </c:numRef>
          </c:val>
          <c:extLst>
            <c:ext xmlns:c16="http://schemas.microsoft.com/office/drawing/2014/chart" uri="{C3380CC4-5D6E-409C-BE32-E72D297353CC}">
              <c16:uniqueId val="{00000003-C319-4C21-A936-1E66C9D8F6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7016</c:v>
                </c:pt>
                <c:pt idx="3">
                  <c:v>6873</c:v>
                </c:pt>
                <c:pt idx="6">
                  <c:v>6731</c:v>
                </c:pt>
                <c:pt idx="9">
                  <c:v>6546</c:v>
                </c:pt>
                <c:pt idx="12">
                  <c:v>6407</c:v>
                </c:pt>
              </c:numCache>
            </c:numRef>
          </c:val>
          <c:extLst>
            <c:ext xmlns:c16="http://schemas.microsoft.com/office/drawing/2014/chart" uri="{C3380CC4-5D6E-409C-BE32-E72D297353CC}">
              <c16:uniqueId val="{00000004-C319-4C21-A936-1E66C9D8F6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19-4C21-A936-1E66C9D8F6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19-4C21-A936-1E66C9D8F6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17793</c:v>
                </c:pt>
                <c:pt idx="3">
                  <c:v>20049</c:v>
                </c:pt>
                <c:pt idx="6">
                  <c:v>19201</c:v>
                </c:pt>
                <c:pt idx="9">
                  <c:v>22287</c:v>
                </c:pt>
                <c:pt idx="12">
                  <c:v>21865</c:v>
                </c:pt>
              </c:numCache>
            </c:numRef>
          </c:val>
          <c:extLst>
            <c:ext xmlns:c16="http://schemas.microsoft.com/office/drawing/2014/chart" uri="{C3380CC4-5D6E-409C-BE32-E72D297353CC}">
              <c16:uniqueId val="{00000007-C319-4C21-A936-1E66C9D8F68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3936</c:v>
                </c:pt>
                <c:pt idx="2">
                  <c:v>#N/A</c:v>
                </c:pt>
                <c:pt idx="3">
                  <c:v>#N/A</c:v>
                </c:pt>
                <c:pt idx="4">
                  <c:v>5920</c:v>
                </c:pt>
                <c:pt idx="5">
                  <c:v>#N/A</c:v>
                </c:pt>
                <c:pt idx="6">
                  <c:v>#N/A</c:v>
                </c:pt>
                <c:pt idx="7">
                  <c:v>4679</c:v>
                </c:pt>
                <c:pt idx="8">
                  <c:v>#N/A</c:v>
                </c:pt>
                <c:pt idx="9">
                  <c:v>#N/A</c:v>
                </c:pt>
                <c:pt idx="10">
                  <c:v>7630</c:v>
                </c:pt>
                <c:pt idx="11">
                  <c:v>#N/A</c:v>
                </c:pt>
                <c:pt idx="12">
                  <c:v>#N/A</c:v>
                </c:pt>
                <c:pt idx="13">
                  <c:v>6726</c:v>
                </c:pt>
                <c:pt idx="14">
                  <c:v>#N/A</c:v>
                </c:pt>
              </c:numCache>
            </c:numRef>
          </c:val>
          <c:smooth val="0"/>
          <c:extLst>
            <c:ext xmlns:c16="http://schemas.microsoft.com/office/drawing/2014/chart" uri="{C3380CC4-5D6E-409C-BE32-E72D297353CC}">
              <c16:uniqueId val="{00000008-C319-4C21-A936-1E66C9D8F68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201787</c:v>
                </c:pt>
                <c:pt idx="5">
                  <c:v>203324</c:v>
                </c:pt>
                <c:pt idx="8">
                  <c:v>200501</c:v>
                </c:pt>
                <c:pt idx="11">
                  <c:v>197668</c:v>
                </c:pt>
                <c:pt idx="14">
                  <c:v>192979</c:v>
                </c:pt>
              </c:numCache>
            </c:numRef>
          </c:val>
          <c:extLst>
            <c:ext xmlns:c16="http://schemas.microsoft.com/office/drawing/2014/chart" uri="{C3380CC4-5D6E-409C-BE32-E72D297353CC}">
              <c16:uniqueId val="{00000000-7DB9-428B-9F6D-C6FD15A362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92394</c:v>
                </c:pt>
                <c:pt idx="5">
                  <c:v>90988</c:v>
                </c:pt>
                <c:pt idx="8">
                  <c:v>89478</c:v>
                </c:pt>
                <c:pt idx="11">
                  <c:v>85791</c:v>
                </c:pt>
                <c:pt idx="14">
                  <c:v>84166</c:v>
                </c:pt>
              </c:numCache>
            </c:numRef>
          </c:val>
          <c:extLst>
            <c:ext xmlns:c16="http://schemas.microsoft.com/office/drawing/2014/chart" uri="{C3380CC4-5D6E-409C-BE32-E72D297353CC}">
              <c16:uniqueId val="{00000001-7DB9-428B-9F6D-C6FD15A362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26996</c:v>
                </c:pt>
                <c:pt idx="5">
                  <c:v>29156</c:v>
                </c:pt>
                <c:pt idx="8">
                  <c:v>32360</c:v>
                </c:pt>
                <c:pt idx="11">
                  <c:v>33737</c:v>
                </c:pt>
                <c:pt idx="14">
                  <c:v>40210</c:v>
                </c:pt>
              </c:numCache>
            </c:numRef>
          </c:val>
          <c:extLst>
            <c:ext xmlns:c16="http://schemas.microsoft.com/office/drawing/2014/chart" uri="{C3380CC4-5D6E-409C-BE32-E72D297353CC}">
              <c16:uniqueId val="{00000002-7DB9-428B-9F6D-C6FD15A362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DB9-428B-9F6D-C6FD15A362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DB9-428B-9F6D-C6FD15A362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1282</c:v>
                </c:pt>
                <c:pt idx="3">
                  <c:v>1170</c:v>
                </c:pt>
                <c:pt idx="6">
                  <c:v>1314</c:v>
                </c:pt>
                <c:pt idx="9">
                  <c:v>1052</c:v>
                </c:pt>
                <c:pt idx="12">
                  <c:v>0</c:v>
                </c:pt>
              </c:numCache>
            </c:numRef>
          </c:val>
          <c:extLst>
            <c:ext xmlns:c16="http://schemas.microsoft.com/office/drawing/2014/chart" uri="{C3380CC4-5D6E-409C-BE32-E72D297353CC}">
              <c16:uniqueId val="{00000005-7DB9-428B-9F6D-C6FD15A362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16149</c:v>
                </c:pt>
                <c:pt idx="3">
                  <c:v>15436</c:v>
                </c:pt>
                <c:pt idx="6">
                  <c:v>15224</c:v>
                </c:pt>
                <c:pt idx="9">
                  <c:v>14854</c:v>
                </c:pt>
                <c:pt idx="12">
                  <c:v>14191</c:v>
                </c:pt>
              </c:numCache>
            </c:numRef>
          </c:val>
          <c:extLst>
            <c:ext xmlns:c16="http://schemas.microsoft.com/office/drawing/2014/chart" uri="{C3380CC4-5D6E-409C-BE32-E72D297353CC}">
              <c16:uniqueId val="{00000006-7DB9-428B-9F6D-C6FD15A362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7361</c:v>
                </c:pt>
                <c:pt idx="3">
                  <c:v>7315</c:v>
                </c:pt>
                <c:pt idx="6">
                  <c:v>7034</c:v>
                </c:pt>
                <c:pt idx="9">
                  <c:v>6498</c:v>
                </c:pt>
                <c:pt idx="12">
                  <c:v>5883</c:v>
                </c:pt>
              </c:numCache>
            </c:numRef>
          </c:val>
          <c:extLst>
            <c:ext xmlns:c16="http://schemas.microsoft.com/office/drawing/2014/chart" uri="{C3380CC4-5D6E-409C-BE32-E72D297353CC}">
              <c16:uniqueId val="{00000007-7DB9-428B-9F6D-C6FD15A362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101380</c:v>
                </c:pt>
                <c:pt idx="3">
                  <c:v>99758</c:v>
                </c:pt>
                <c:pt idx="6">
                  <c:v>94706</c:v>
                </c:pt>
                <c:pt idx="9">
                  <c:v>89452</c:v>
                </c:pt>
                <c:pt idx="12">
                  <c:v>83830</c:v>
                </c:pt>
              </c:numCache>
            </c:numRef>
          </c:val>
          <c:extLst>
            <c:ext xmlns:c16="http://schemas.microsoft.com/office/drawing/2014/chart" uri="{C3380CC4-5D6E-409C-BE32-E72D297353CC}">
              <c16:uniqueId val="{00000008-7DB9-428B-9F6D-C6FD15A362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1712</c:v>
                </c:pt>
                <c:pt idx="3">
                  <c:v>1515</c:v>
                </c:pt>
                <c:pt idx="6">
                  <c:v>5945</c:v>
                </c:pt>
                <c:pt idx="9">
                  <c:v>5456</c:v>
                </c:pt>
                <c:pt idx="12">
                  <c:v>4919</c:v>
                </c:pt>
              </c:numCache>
            </c:numRef>
          </c:val>
          <c:extLst>
            <c:ext xmlns:c16="http://schemas.microsoft.com/office/drawing/2014/chart" uri="{C3380CC4-5D6E-409C-BE32-E72D297353CC}">
              <c16:uniqueId val="{00000009-7DB9-428B-9F6D-C6FD15A362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201474</c:v>
                </c:pt>
                <c:pt idx="3">
                  <c:v>204848</c:v>
                </c:pt>
                <c:pt idx="6">
                  <c:v>203317</c:v>
                </c:pt>
                <c:pt idx="9">
                  <c:v>193826</c:v>
                </c:pt>
                <c:pt idx="12">
                  <c:v>183967</c:v>
                </c:pt>
              </c:numCache>
            </c:numRef>
          </c:val>
          <c:extLst>
            <c:ext xmlns:c16="http://schemas.microsoft.com/office/drawing/2014/chart" uri="{C3380CC4-5D6E-409C-BE32-E72D297353CC}">
              <c16:uniqueId val="{0000000A-7DB9-428B-9F6D-C6FD15A3623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8180</c:v>
                </c:pt>
                <c:pt idx="2">
                  <c:v>#N/A</c:v>
                </c:pt>
                <c:pt idx="3">
                  <c:v>#N/A</c:v>
                </c:pt>
                <c:pt idx="4">
                  <c:v>6574</c:v>
                </c:pt>
                <c:pt idx="5">
                  <c:v>#N/A</c:v>
                </c:pt>
                <c:pt idx="6">
                  <c:v>#N/A</c:v>
                </c:pt>
                <c:pt idx="7">
                  <c:v>5200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DB9-428B-9F6D-C6FD15A3623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17105</c:v>
                </c:pt>
                <c:pt idx="1">
                  <c:v>16653</c:v>
                </c:pt>
                <c:pt idx="2">
                  <c:v>17749</c:v>
                </c:pt>
              </c:numCache>
            </c:numRef>
          </c:val>
          <c:extLst>
            <c:ext xmlns:c16="http://schemas.microsoft.com/office/drawing/2014/chart" uri="{C3380CC4-5D6E-409C-BE32-E72D297353CC}">
              <c16:uniqueId val="{00000000-0297-4CD5-A00C-85E4C4FFE5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4371</c:v>
                </c:pt>
                <c:pt idx="1">
                  <c:v>4805</c:v>
                </c:pt>
                <c:pt idx="2">
                  <c:v>5360</c:v>
                </c:pt>
              </c:numCache>
            </c:numRef>
          </c:val>
          <c:extLst>
            <c:ext xmlns:c16="http://schemas.microsoft.com/office/drawing/2014/chart" uri="{C3380CC4-5D6E-409C-BE32-E72D297353CC}">
              <c16:uniqueId val="{00000001-0297-4CD5-A00C-85E4C4FFE5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5259</c:v>
                </c:pt>
                <c:pt idx="1">
                  <c:v>6649</c:v>
                </c:pt>
                <c:pt idx="2">
                  <c:v>9944</c:v>
                </c:pt>
              </c:numCache>
            </c:numRef>
          </c:val>
          <c:extLst>
            <c:ext xmlns:c16="http://schemas.microsoft.com/office/drawing/2014/chart" uri="{C3380CC4-5D6E-409C-BE32-E72D297353CC}">
              <c16:uniqueId val="{00000002-0297-4CD5-A00C-85E4C4FFE50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公債費比率（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ヵ年平均）について、</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6.5</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％となり、</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ポイント悪化した。これは、</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か年の対象から外れた平成</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年度に比して令和</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年度は花園ラグビー場整備や文化創造館建設にかかる元金償還が始まったことなどにより公債費が増加しているのが主な要因である。</a:t>
          </a:r>
          <a:endPar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今後も引き続き適正な公債管理に努めたい。</a:t>
          </a:r>
          <a:endPar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該当なし</a:t>
          </a:r>
          <a:endPar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一般会計等においては、平成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花園ラグビー場の改修や文化創造館の建設事業などにより、地方債の現在高は大きく増加してい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たが、大型建設事業が一段落したため令和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年度においては減少した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事業債の償還が進んだこと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により公営企業債等繰入見込額が減少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したこともあり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、将来負担額合計は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マイナスとなった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。今後においても公営企業会計及び設立法人の将来負担額にかかる動向や影響に留意しつつ、健全な財政運営に努める。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大阪府東大阪市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33,053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百万円となり、前年度から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4,947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百万円の増加となった。財政調整基金が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1,096</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増加するとともに</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、学校施設の</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体育館空調整備に備えるため</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公共施設整備基金が</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2,617</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万円増加した。</a:t>
          </a:r>
          <a:endPar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財政調整基金、減債基金については、現行の残高を維持することにより、年度間の財源不足に備え安定した財政運営に努める。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特定目的基金については、基金の趣旨にかなうよう必要額の取り崩し、積み立てをおこなっていく。とりわけ公共施設整備基金については、学校施設の長寿命化改修に多額の投資が必要となることに加え、体育館空調の整備など災害に備えた改修もおこなっていくことから、将来の負担増に対応できるよう積み立てをおこなっ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・公共施設整備基金：</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公共施設の設置及び整備等を</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おこな</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う</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・市営住宅整備基金：市営住宅の整備事業をおこなう。</a:t>
          </a:r>
          <a:endPar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・ラグビーのまち東大阪基金：ラグビーのまち東大阪の魅力を増進するための事業をおこなう。</a:t>
          </a:r>
          <a:endPar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・愛はぐくむ子どもスクラム基金：</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子どもの安全安心育成事業を</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おこな</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う</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・みどり基金：緑化の推進及び緑の保全をおこなう。</a:t>
          </a:r>
          <a:endPar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・公共施設整備基金：学校施設の体育館空調整備対策として積み立てをおこない、</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2,617</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百万円増加した。</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・市営住宅整備基金：市営住宅の維持補修費等に充当するため取り崩しをおこない、</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45</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百万万円減少した。</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・ラグビーのまち東大阪基金：寄附金等を積み立て</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531</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百万円増加した。</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・愛はぐくむ子どもスクラム基金：ふるさと納税収入分等を積み立て</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56</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百万円増加した。</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・みどり基金：当該年度において基金の増減は生じなかった。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各基金条例に基づき、適正な積立、運用管理、処分を行う。</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17,749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百万円となり、前年度より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1,096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年度においては、障害者自立支援給付費の増加や定年退職者の増に伴う人件費の増加などがあり</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財政調整基金を取り崩すことによって、収支均衡を図ることとなった。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年度残高の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万円は、財政規模の</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％となって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おり、不測の事態に備えるための必要額を一定程度確保できていると考えている。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財政収支見込みとしては、人口減少の影響により市税収入の減少が予測されており、加えて公共施設の老朽化対策など財政需要の高まりも懸念されていることから、長期的視野に立った計画的な財政運営を行えるよう適正な残高の維持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5,360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百万円となり、前年度より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百万円の増加となった。主な要因として、</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土地売払収入を積</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み</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立</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て</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たことによるものである。</a:t>
          </a:r>
          <a:endPar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市債の償還及び適正な管理にも必要な財源を確保し、将来にわたる財政の健全な運営に向け、適正な残高の維持に努める。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482,133
463,693
61.78
233,182,226
229,635,436
3,292,045
115,592,720
174,459,881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840882" cy="425758"/>
    <xdr:sp macro="" textlink="">
      <xdr:nvSpPr>
        <xdr:cNvPr id="35" name="テキスト ボックス 34"/>
        <xdr:cNvSpPr txBox="1"/>
      </xdr:nvSpPr>
      <xdr:spPr>
        <a:xfrm>
          <a:off x="762000" y="4533900"/>
          <a:ext cx="8840882"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lang="en-US" altLang="ja-JP" sz="1000">
              <a:effectLst/>
              <a:latin typeface="ＭＳ ゴシック" panose="020B0609070205080204" pitchFamily="49" charset="-128"/>
              <a:ea typeface="ＭＳ ゴシック" panose="020B0609070205080204" pitchFamily="49" charset="-128"/>
            </a:rPr>
            <a:t>※</a:t>
          </a:r>
          <a:r>
            <a:rPr lang="ja-JP" altLang="en-US" sz="1000">
              <a:effectLst/>
              <a:latin typeface="ＭＳ ゴシック" panose="020B0609070205080204" pitchFamily="49" charset="-128"/>
              <a:ea typeface="ＭＳ ゴシック" panose="020B0609070205080204" pitchFamily="49" charset="-128"/>
            </a:rPr>
            <a:t>「定員管理の状況」の「人口</a:t>
          </a:r>
          <a:r>
            <a:rPr lang="en-US" altLang="ja-JP" sz="1000">
              <a:effectLst/>
              <a:latin typeface="ＭＳ ゴシック" panose="020B0609070205080204" pitchFamily="49" charset="-128"/>
              <a:ea typeface="ＭＳ ゴシック" panose="020B0609070205080204" pitchFamily="49" charset="-128"/>
            </a:rPr>
            <a:t>1,000</a:t>
          </a:r>
          <a:r>
            <a:rPr lang="ja-JP" altLang="en-US" sz="1000">
              <a:effectLst/>
              <a:latin typeface="ＭＳ ゴシック" panose="020B0609070205080204" pitchFamily="49" charset="-128"/>
              <a:ea typeface="ＭＳ ゴシック" panose="020B0609070205080204" pitchFamily="49" charset="-128"/>
            </a:rPr>
            <a:t>人当たり職員数」の算出に用いる職員数及び「給与水準（国との比較）」の「ラスパイレス指数」については、</a:t>
          </a:r>
          <a:br>
            <a:rPr lang="ja-JP" altLang="en-US" sz="1000">
              <a:effectLst/>
              <a:latin typeface="ＭＳ ゴシック" panose="020B0609070205080204" pitchFamily="49" charset="-128"/>
              <a:ea typeface="ＭＳ ゴシック" panose="020B0609070205080204" pitchFamily="49" charset="-128"/>
            </a:rPr>
          </a:br>
          <a:r>
            <a:rPr lang="ja-JP" altLang="en-US" sz="1000">
              <a:effectLst/>
              <a:latin typeface="ＭＳ ゴシック" panose="020B0609070205080204" pitchFamily="49" charset="-128"/>
              <a:ea typeface="ＭＳ ゴシック" panose="020B0609070205080204" pitchFamily="49" charset="-128"/>
            </a:rPr>
            <a:t>　各調査対象年度の翌年の地方公務員給与実態調査に基づいているが、令和</a:t>
          </a:r>
          <a:r>
            <a:rPr lang="en-US" altLang="ja-JP" sz="1000">
              <a:effectLst/>
              <a:latin typeface="ＭＳ ゴシック" panose="020B0609070205080204" pitchFamily="49" charset="-128"/>
              <a:ea typeface="ＭＳ ゴシック" panose="020B0609070205080204" pitchFamily="49" charset="-128"/>
            </a:rPr>
            <a:t>3</a:t>
          </a:r>
          <a:r>
            <a:rPr lang="ja-JP" altLang="en-US" sz="1000">
              <a:effectLst/>
              <a:latin typeface="ＭＳ ゴシック" panose="020B0609070205080204" pitchFamily="49" charset="-128"/>
              <a:ea typeface="ＭＳ ゴシック" panose="020B0609070205080204" pitchFamily="49" charset="-128"/>
            </a:rPr>
            <a:t>年度は令和</a:t>
          </a:r>
          <a:r>
            <a:rPr lang="en-US" altLang="ja-JP" sz="1000">
              <a:effectLst/>
              <a:latin typeface="ＭＳ ゴシック" panose="020B0609070205080204" pitchFamily="49" charset="-128"/>
              <a:ea typeface="ＭＳ ゴシック" panose="020B0609070205080204" pitchFamily="49" charset="-128"/>
            </a:rPr>
            <a:t>3</a:t>
          </a:r>
          <a:r>
            <a:rPr lang="ja-JP" altLang="en-US" sz="1000">
              <a:effectLst/>
              <a:latin typeface="ＭＳ ゴシック" panose="020B0609070205080204" pitchFamily="49" charset="-128"/>
              <a:ea typeface="ＭＳ ゴシック" panose="020B0609070205080204" pitchFamily="49" charset="-128"/>
            </a:rPr>
            <a:t>年調査の数値を引用している。</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概ね横ばいペースで推移しているところではあるが、類似団体内平均値と比較すると、やや下回っている状況にある。これは社会保障関係経費の割合が大きいことが要因といえる。今後もなお厳しい状況が見込まれることか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市税収入率の維持（</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％）や職員数の削減（</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人削減）など</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着実に行財政改革の取組をすすめ、改善を図っていく必要がある。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8165</xdr:rowOff>
    </xdr:from>
    <xdr:to>
      <xdr:col>23</xdr:col>
      <xdr:colOff>133350</xdr:colOff>
      <xdr:row>42</xdr:row>
      <xdr:rowOff>42635</xdr:rowOff>
    </xdr:to>
    <xdr:cxnSp macro="">
      <xdr:nvCxnSpPr>
        <xdr:cNvPr id="71" name="直線コネクタ 70"/>
        <xdr:cNvCxnSpPr/>
      </xdr:nvCxnSpPr>
      <xdr:spPr>
        <a:xfrm>
          <a:off x="4114800" y="720906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8165</xdr:rowOff>
    </xdr:to>
    <xdr:cxnSp macro="">
      <xdr:nvCxnSpPr>
        <xdr:cNvPr id="74" name="直線コネクタ 73"/>
        <xdr:cNvCxnSpPr/>
      </xdr:nvCxnSpPr>
      <xdr:spPr>
        <a:xfrm>
          <a:off x="3225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8165</xdr:rowOff>
    </xdr:from>
    <xdr:to>
      <xdr:col>15</xdr:col>
      <xdr:colOff>82550</xdr:colOff>
      <xdr:row>42</xdr:row>
      <xdr:rowOff>25400</xdr:rowOff>
    </xdr:to>
    <xdr:cxnSp macro="">
      <xdr:nvCxnSpPr>
        <xdr:cNvPr id="77" name="直線コネクタ 76"/>
        <xdr:cNvCxnSpPr/>
      </xdr:nvCxnSpPr>
      <xdr:spPr>
        <a:xfrm flipV="1">
          <a:off x="2336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80" name="直線コネクタ 79"/>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90" name="楕円 89"/>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135362</xdr:rowOff>
    </xdr:from>
    <xdr:ext cx="762000" cy="259045"/>
    <xdr:sp macro="" textlink="">
      <xdr:nvSpPr>
        <xdr:cNvPr id="91" name="財政力該当値テキスト"/>
        <xdr:cNvSpPr txBox="1"/>
      </xdr:nvSpPr>
      <xdr:spPr>
        <a:xfrm>
          <a:off x="5041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128815</xdr:rowOff>
    </xdr:from>
    <xdr:to>
      <xdr:col>19</xdr:col>
      <xdr:colOff>184150</xdr:colOff>
      <xdr:row>42</xdr:row>
      <xdr:rowOff>58965</xdr:rowOff>
    </xdr:to>
    <xdr:sp macro="" textlink="">
      <xdr:nvSpPr>
        <xdr:cNvPr id="92" name="楕円 91"/>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93" name="テキスト ボックス 92"/>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128815</xdr:rowOff>
    </xdr:from>
    <xdr:to>
      <xdr:col>15</xdr:col>
      <xdr:colOff>133350</xdr:colOff>
      <xdr:row>42</xdr:row>
      <xdr:rowOff>58965</xdr:rowOff>
    </xdr:to>
    <xdr:sp macro="" textlink="">
      <xdr:nvSpPr>
        <xdr:cNvPr id="94" name="楕円 93"/>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95" name="テキスト ボックス 94"/>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9" name="テキスト ボックス 98"/>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退職者数の増加による退職手当の増や障害者自立支援給付費の増、中学</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校給食の段階的実施により、人件費や物件費、扶助費において経常経費充当一般財源は増加したものの、分母となる経常一般財源総額が、</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地方交付税の増加により</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大きく増加したことにより、</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改善</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し</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93.1</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しかしながら、</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類似団体内平均値</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88.7</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％と比較</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すると</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依然高水準にあり、硬直化した財政状況にあるといえる。今後も引き続き事務事業の見直し等により歳出の抑制を図るとともに、歳入の確保に努め、一層の改善を図る。</a:t>
          </a:r>
          <a:endParaRPr kumimoji="0" lang="ja-JP" altLang="ja-JP" sz="14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71544</xdr:rowOff>
    </xdr:from>
    <xdr:to>
      <xdr:col>23</xdr:col>
      <xdr:colOff>133350</xdr:colOff>
      <xdr:row>65</xdr:row>
      <xdr:rowOff>157480</xdr:rowOff>
    </xdr:to>
    <xdr:cxnSp macro="">
      <xdr:nvCxnSpPr>
        <xdr:cNvPr id="134" name="直線コネクタ 133"/>
        <xdr:cNvCxnSpPr/>
      </xdr:nvCxnSpPr>
      <xdr:spPr>
        <a:xfrm flipV="1">
          <a:off x="4114800" y="11044344"/>
          <a:ext cx="8382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26264</xdr:rowOff>
    </xdr:from>
    <xdr:ext cx="762000" cy="259045"/>
    <xdr:sp macro="" textlink="">
      <xdr:nvSpPr>
        <xdr:cNvPr id="135" name="財政構造の弾力性平均値テキスト"/>
        <xdr:cNvSpPr txBox="1"/>
      </xdr:nvSpPr>
      <xdr:spPr>
        <a:xfrm>
          <a:off x="5041900" y="1048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85090</xdr:rowOff>
    </xdr:from>
    <xdr:to>
      <xdr:col>19</xdr:col>
      <xdr:colOff>133350</xdr:colOff>
      <xdr:row>65</xdr:row>
      <xdr:rowOff>157480</xdr:rowOff>
    </xdr:to>
    <xdr:cxnSp macro="">
      <xdr:nvCxnSpPr>
        <xdr:cNvPr id="137" name="直線コネクタ 136"/>
        <xdr:cNvCxnSpPr/>
      </xdr:nvCxnSpPr>
      <xdr:spPr>
        <a:xfrm>
          <a:off x="3225800" y="112293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39" name="テキスト ボックス 138"/>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44873</xdr:rowOff>
    </xdr:from>
    <xdr:to>
      <xdr:col>15</xdr:col>
      <xdr:colOff>82550</xdr:colOff>
      <xdr:row>65</xdr:row>
      <xdr:rowOff>85090</xdr:rowOff>
    </xdr:to>
    <xdr:cxnSp macro="">
      <xdr:nvCxnSpPr>
        <xdr:cNvPr id="140" name="直線コネクタ 139"/>
        <xdr:cNvCxnSpPr/>
      </xdr:nvCxnSpPr>
      <xdr:spPr>
        <a:xfrm>
          <a:off x="2336800" y="111891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2" name="テキスト ボックス 141"/>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44873</xdr:rowOff>
    </xdr:from>
    <xdr:to>
      <xdr:col>11</xdr:col>
      <xdr:colOff>31750</xdr:colOff>
      <xdr:row>65</xdr:row>
      <xdr:rowOff>52917</xdr:rowOff>
    </xdr:to>
    <xdr:cxnSp macro="">
      <xdr:nvCxnSpPr>
        <xdr:cNvPr id="143" name="直線コネクタ 142"/>
        <xdr:cNvCxnSpPr/>
      </xdr:nvCxnSpPr>
      <xdr:spPr>
        <a:xfrm flipV="1">
          <a:off x="1447800" y="111891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45" name="テキスト ボックス 144"/>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20744</xdr:rowOff>
    </xdr:from>
    <xdr:to>
      <xdr:col>23</xdr:col>
      <xdr:colOff>184150</xdr:colOff>
      <xdr:row>64</xdr:row>
      <xdr:rowOff>122344</xdr:rowOff>
    </xdr:to>
    <xdr:sp macro="" textlink="">
      <xdr:nvSpPr>
        <xdr:cNvPr id="153" name="楕円 152"/>
        <xdr:cNvSpPr/>
      </xdr:nvSpPr>
      <xdr:spPr>
        <a:xfrm>
          <a:off x="49022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164271</xdr:rowOff>
    </xdr:from>
    <xdr:ext cx="762000" cy="259045"/>
    <xdr:sp macro="" textlink="">
      <xdr:nvSpPr>
        <xdr:cNvPr id="154" name="財政構造の弾力性該当値テキスト"/>
        <xdr:cNvSpPr txBox="1"/>
      </xdr:nvSpPr>
      <xdr:spPr>
        <a:xfrm>
          <a:off x="5041900" y="109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106680</xdr:rowOff>
    </xdr:from>
    <xdr:to>
      <xdr:col>19</xdr:col>
      <xdr:colOff>184150</xdr:colOff>
      <xdr:row>66</xdr:row>
      <xdr:rowOff>36830</xdr:rowOff>
    </xdr:to>
    <xdr:sp macro="" textlink="">
      <xdr:nvSpPr>
        <xdr:cNvPr id="155" name="楕円 154"/>
        <xdr:cNvSpPr/>
      </xdr:nvSpPr>
      <xdr:spPr>
        <a:xfrm>
          <a:off x="4064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56" name="テキスト ボックス 155"/>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7" name="楕円 156"/>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8" name="テキスト ボックス 157"/>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165523</xdr:rowOff>
    </xdr:from>
    <xdr:to>
      <xdr:col>11</xdr:col>
      <xdr:colOff>82550</xdr:colOff>
      <xdr:row>65</xdr:row>
      <xdr:rowOff>95673</xdr:rowOff>
    </xdr:to>
    <xdr:sp macro="" textlink="">
      <xdr:nvSpPr>
        <xdr:cNvPr id="159" name="楕円 158"/>
        <xdr:cNvSpPr/>
      </xdr:nvSpPr>
      <xdr:spPr>
        <a:xfrm>
          <a:off x="2286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80450</xdr:rowOff>
    </xdr:from>
    <xdr:ext cx="762000" cy="259045"/>
    <xdr:sp macro="" textlink="">
      <xdr:nvSpPr>
        <xdr:cNvPr id="160" name="テキスト ボックス 159"/>
        <xdr:cNvSpPr txBox="1"/>
      </xdr:nvSpPr>
      <xdr:spPr>
        <a:xfrm>
          <a:off x="1955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2117</xdr:rowOff>
    </xdr:from>
    <xdr:to>
      <xdr:col>7</xdr:col>
      <xdr:colOff>31750</xdr:colOff>
      <xdr:row>65</xdr:row>
      <xdr:rowOff>103717</xdr:rowOff>
    </xdr:to>
    <xdr:sp macro="" textlink="">
      <xdr:nvSpPr>
        <xdr:cNvPr id="161" name="楕円 160"/>
        <xdr:cNvSpPr/>
      </xdr:nvSpPr>
      <xdr:spPr>
        <a:xfrm>
          <a:off x="1397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88494</xdr:rowOff>
    </xdr:from>
    <xdr:ext cx="762000" cy="259045"/>
    <xdr:sp macro="" textlink="">
      <xdr:nvSpPr>
        <xdr:cNvPr id="162" name="テキスト ボックス 161"/>
        <xdr:cNvSpPr txBox="1"/>
      </xdr:nvSpPr>
      <xdr:spPr>
        <a:xfrm>
          <a:off x="1066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行財政改革プランに基づく職員数計画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の実行に加え、職員の削減後も安易にアルバイトの雇用や委託に頼ることなく、創意工夫により、業務効率の向上を図った結果、類似団体内順位でも上位の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112,137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円となった。今後も民間で実施可能な事業については委託化を進めるなど、新たな行財政改革プランを実行し、引き続きコストの縮減を図っていく方針である。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153615</xdr:rowOff>
    </xdr:from>
    <xdr:to>
      <xdr:col>23</xdr:col>
      <xdr:colOff>133350</xdr:colOff>
      <xdr:row>88</xdr:row>
      <xdr:rowOff>129457</xdr:rowOff>
    </xdr:to>
    <xdr:cxnSp macro="">
      <xdr:nvCxnSpPr>
        <xdr:cNvPr id="194" name="直線コネクタ 193"/>
        <xdr:cNvCxnSpPr/>
      </xdr:nvCxnSpPr>
      <xdr:spPr>
        <a:xfrm flipV="1">
          <a:off x="4953000" y="14041065"/>
          <a:ext cx="0" cy="1175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101534</xdr:rowOff>
    </xdr:from>
    <xdr:ext cx="762000" cy="259045"/>
    <xdr:sp macro="" textlink="">
      <xdr:nvSpPr>
        <xdr:cNvPr id="195" name="人件費・物件費等の状況最小値テキスト"/>
        <xdr:cNvSpPr txBox="1"/>
      </xdr:nvSpPr>
      <xdr:spPr>
        <a:xfrm>
          <a:off x="5041900" y="1518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129457</xdr:rowOff>
    </xdr:from>
    <xdr:to>
      <xdr:col>24</xdr:col>
      <xdr:colOff>12700</xdr:colOff>
      <xdr:row>88</xdr:row>
      <xdr:rowOff>129457</xdr:rowOff>
    </xdr:to>
    <xdr:cxnSp macro="">
      <xdr:nvCxnSpPr>
        <xdr:cNvPr id="196" name="直線コネクタ 195"/>
        <xdr:cNvCxnSpPr/>
      </xdr:nvCxnSpPr>
      <xdr:spPr>
        <a:xfrm>
          <a:off x="4864100" y="1521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68542</xdr:rowOff>
    </xdr:from>
    <xdr:ext cx="762000" cy="259045"/>
    <xdr:sp macro="" textlink="">
      <xdr:nvSpPr>
        <xdr:cNvPr id="197" name="人件費・物件費等の状況最大値テキスト"/>
        <xdr:cNvSpPr txBox="1"/>
      </xdr:nvSpPr>
      <xdr:spPr>
        <a:xfrm>
          <a:off x="5041900" y="1378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153615</xdr:rowOff>
    </xdr:from>
    <xdr:to>
      <xdr:col>24</xdr:col>
      <xdr:colOff>12700</xdr:colOff>
      <xdr:row>81</xdr:row>
      <xdr:rowOff>153615</xdr:rowOff>
    </xdr:to>
    <xdr:cxnSp macro="">
      <xdr:nvCxnSpPr>
        <xdr:cNvPr id="198" name="直線コネクタ 197"/>
        <xdr:cNvCxnSpPr/>
      </xdr:nvCxnSpPr>
      <xdr:spPr>
        <a:xfrm>
          <a:off x="4864100" y="1404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45472</xdr:rowOff>
    </xdr:from>
    <xdr:to>
      <xdr:col>23</xdr:col>
      <xdr:colOff>133350</xdr:colOff>
      <xdr:row>83</xdr:row>
      <xdr:rowOff>66768</xdr:rowOff>
    </xdr:to>
    <xdr:cxnSp macro="">
      <xdr:nvCxnSpPr>
        <xdr:cNvPr id="199" name="直線コネクタ 198"/>
        <xdr:cNvCxnSpPr/>
      </xdr:nvCxnSpPr>
      <xdr:spPr>
        <a:xfrm>
          <a:off x="4114800" y="14104372"/>
          <a:ext cx="838200" cy="19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79439</xdr:rowOff>
    </xdr:from>
    <xdr:ext cx="762000" cy="259045"/>
    <xdr:sp macro="" textlink="">
      <xdr:nvSpPr>
        <xdr:cNvPr id="200" name="人件費・物件費等の状況平均値テキスト"/>
        <xdr:cNvSpPr txBox="1"/>
      </xdr:nvSpPr>
      <xdr:spPr>
        <a:xfrm>
          <a:off x="5041900" y="14481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107362</xdr:rowOff>
    </xdr:from>
    <xdr:to>
      <xdr:col>23</xdr:col>
      <xdr:colOff>184150</xdr:colOff>
      <xdr:row>85</xdr:row>
      <xdr:rowOff>37512</xdr:rowOff>
    </xdr:to>
    <xdr:sp macro="" textlink="">
      <xdr:nvSpPr>
        <xdr:cNvPr id="201" name="フローチャート: 判断 200"/>
        <xdr:cNvSpPr/>
      </xdr:nvSpPr>
      <xdr:spPr>
        <a:xfrm>
          <a:off x="4902200" y="1450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78018</xdr:rowOff>
    </xdr:from>
    <xdr:to>
      <xdr:col>19</xdr:col>
      <xdr:colOff>133350</xdr:colOff>
      <xdr:row>82</xdr:row>
      <xdr:rowOff>45472</xdr:rowOff>
    </xdr:to>
    <xdr:cxnSp macro="">
      <xdr:nvCxnSpPr>
        <xdr:cNvPr id="202" name="直線コネクタ 201"/>
        <xdr:cNvCxnSpPr/>
      </xdr:nvCxnSpPr>
      <xdr:spPr>
        <a:xfrm>
          <a:off x="3225800" y="13965468"/>
          <a:ext cx="889000" cy="1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140911</xdr:rowOff>
    </xdr:from>
    <xdr:to>
      <xdr:col>19</xdr:col>
      <xdr:colOff>184150</xdr:colOff>
      <xdr:row>84</xdr:row>
      <xdr:rowOff>71061</xdr:rowOff>
    </xdr:to>
    <xdr:sp macro="" textlink="">
      <xdr:nvSpPr>
        <xdr:cNvPr id="203" name="フローチャート: 判断 202"/>
        <xdr:cNvSpPr/>
      </xdr:nvSpPr>
      <xdr:spPr>
        <a:xfrm>
          <a:off x="40640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55838</xdr:rowOff>
    </xdr:from>
    <xdr:ext cx="736600" cy="259045"/>
    <xdr:sp macro="" textlink="">
      <xdr:nvSpPr>
        <xdr:cNvPr id="204" name="テキスト ボックス 203"/>
        <xdr:cNvSpPr txBox="1"/>
      </xdr:nvSpPr>
      <xdr:spPr>
        <a:xfrm>
          <a:off x="3733800" y="14457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16436</xdr:rowOff>
    </xdr:from>
    <xdr:to>
      <xdr:col>15</xdr:col>
      <xdr:colOff>82550</xdr:colOff>
      <xdr:row>81</xdr:row>
      <xdr:rowOff>78018</xdr:rowOff>
    </xdr:to>
    <xdr:cxnSp macro="">
      <xdr:nvCxnSpPr>
        <xdr:cNvPr id="205" name="直線コネクタ 204"/>
        <xdr:cNvCxnSpPr/>
      </xdr:nvCxnSpPr>
      <xdr:spPr>
        <a:xfrm>
          <a:off x="2336800" y="13903886"/>
          <a:ext cx="889000" cy="6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698</xdr:rowOff>
    </xdr:from>
    <xdr:to>
      <xdr:col>15</xdr:col>
      <xdr:colOff>133350</xdr:colOff>
      <xdr:row>83</xdr:row>
      <xdr:rowOff>102298</xdr:rowOff>
    </xdr:to>
    <xdr:sp macro="" textlink="">
      <xdr:nvSpPr>
        <xdr:cNvPr id="206" name="フローチャート: 判断 205"/>
        <xdr:cNvSpPr/>
      </xdr:nvSpPr>
      <xdr:spPr>
        <a:xfrm>
          <a:off x="3175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87075</xdr:rowOff>
    </xdr:from>
    <xdr:ext cx="762000" cy="259045"/>
    <xdr:sp macro="" textlink="">
      <xdr:nvSpPr>
        <xdr:cNvPr id="207" name="テキスト ボックス 206"/>
        <xdr:cNvSpPr txBox="1"/>
      </xdr:nvSpPr>
      <xdr:spPr>
        <a:xfrm>
          <a:off x="2844800" y="1431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164117</xdr:rowOff>
    </xdr:from>
    <xdr:to>
      <xdr:col>11</xdr:col>
      <xdr:colOff>31750</xdr:colOff>
      <xdr:row>81</xdr:row>
      <xdr:rowOff>16436</xdr:rowOff>
    </xdr:to>
    <xdr:cxnSp macro="">
      <xdr:nvCxnSpPr>
        <xdr:cNvPr id="208" name="直線コネクタ 207"/>
        <xdr:cNvCxnSpPr/>
      </xdr:nvCxnSpPr>
      <xdr:spPr>
        <a:xfrm>
          <a:off x="1447800" y="13880117"/>
          <a:ext cx="889000" cy="2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127834</xdr:rowOff>
    </xdr:from>
    <xdr:to>
      <xdr:col>11</xdr:col>
      <xdr:colOff>82550</xdr:colOff>
      <xdr:row>83</xdr:row>
      <xdr:rowOff>57984</xdr:rowOff>
    </xdr:to>
    <xdr:sp macro="" textlink="">
      <xdr:nvSpPr>
        <xdr:cNvPr id="209" name="フローチャート: 判断 208"/>
        <xdr:cNvSpPr/>
      </xdr:nvSpPr>
      <xdr:spPr>
        <a:xfrm>
          <a:off x="2286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42761</xdr:rowOff>
    </xdr:from>
    <xdr:ext cx="762000" cy="259045"/>
    <xdr:sp macro="" textlink="">
      <xdr:nvSpPr>
        <xdr:cNvPr id="210" name="テキスト ボックス 209"/>
        <xdr:cNvSpPr txBox="1"/>
      </xdr:nvSpPr>
      <xdr:spPr>
        <a:xfrm>
          <a:off x="1955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82074</xdr:rowOff>
    </xdr:from>
    <xdr:to>
      <xdr:col>7</xdr:col>
      <xdr:colOff>31750</xdr:colOff>
      <xdr:row>83</xdr:row>
      <xdr:rowOff>12224</xdr:rowOff>
    </xdr:to>
    <xdr:sp macro="" textlink="">
      <xdr:nvSpPr>
        <xdr:cNvPr id="211" name="フローチャート: 判断 210"/>
        <xdr:cNvSpPr/>
      </xdr:nvSpPr>
      <xdr:spPr>
        <a:xfrm>
          <a:off x="1397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168451</xdr:rowOff>
    </xdr:from>
    <xdr:ext cx="762000" cy="259045"/>
    <xdr:sp macro="" textlink="">
      <xdr:nvSpPr>
        <xdr:cNvPr id="212" name="テキスト ボックス 211"/>
        <xdr:cNvSpPr txBox="1"/>
      </xdr:nvSpPr>
      <xdr:spPr>
        <a:xfrm>
          <a:off x="1066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15968</xdr:rowOff>
    </xdr:from>
    <xdr:to>
      <xdr:col>23</xdr:col>
      <xdr:colOff>184150</xdr:colOff>
      <xdr:row>83</xdr:row>
      <xdr:rowOff>117568</xdr:rowOff>
    </xdr:to>
    <xdr:sp macro="" textlink="">
      <xdr:nvSpPr>
        <xdr:cNvPr id="218" name="楕円 217"/>
        <xdr:cNvSpPr/>
      </xdr:nvSpPr>
      <xdr:spPr>
        <a:xfrm>
          <a:off x="4902200" y="1424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32495</xdr:rowOff>
    </xdr:from>
    <xdr:ext cx="762000" cy="259045"/>
    <xdr:sp macro="" textlink="">
      <xdr:nvSpPr>
        <xdr:cNvPr id="219" name="人件費・物件費等の状況該当値テキスト"/>
        <xdr:cNvSpPr txBox="1"/>
      </xdr:nvSpPr>
      <xdr:spPr>
        <a:xfrm>
          <a:off x="5041900" y="1409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166122</xdr:rowOff>
    </xdr:from>
    <xdr:to>
      <xdr:col>19</xdr:col>
      <xdr:colOff>184150</xdr:colOff>
      <xdr:row>82</xdr:row>
      <xdr:rowOff>96272</xdr:rowOff>
    </xdr:to>
    <xdr:sp macro="" textlink="">
      <xdr:nvSpPr>
        <xdr:cNvPr id="220" name="楕円 219"/>
        <xdr:cNvSpPr/>
      </xdr:nvSpPr>
      <xdr:spPr>
        <a:xfrm>
          <a:off x="4064000" y="1405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106449</xdr:rowOff>
    </xdr:from>
    <xdr:ext cx="736600" cy="259045"/>
    <xdr:sp macro="" textlink="">
      <xdr:nvSpPr>
        <xdr:cNvPr id="221" name="テキスト ボックス 220"/>
        <xdr:cNvSpPr txBox="1"/>
      </xdr:nvSpPr>
      <xdr:spPr>
        <a:xfrm>
          <a:off x="3733800" y="13822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27218</xdr:rowOff>
    </xdr:from>
    <xdr:to>
      <xdr:col>15</xdr:col>
      <xdr:colOff>133350</xdr:colOff>
      <xdr:row>81</xdr:row>
      <xdr:rowOff>128818</xdr:rowOff>
    </xdr:to>
    <xdr:sp macro="" textlink="">
      <xdr:nvSpPr>
        <xdr:cNvPr id="222" name="楕円 221"/>
        <xdr:cNvSpPr/>
      </xdr:nvSpPr>
      <xdr:spPr>
        <a:xfrm>
          <a:off x="3175000" y="139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138995</xdr:rowOff>
    </xdr:from>
    <xdr:ext cx="762000" cy="259045"/>
    <xdr:sp macro="" textlink="">
      <xdr:nvSpPr>
        <xdr:cNvPr id="223" name="テキスト ボックス 222"/>
        <xdr:cNvSpPr txBox="1"/>
      </xdr:nvSpPr>
      <xdr:spPr>
        <a:xfrm>
          <a:off x="2844800" y="136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137086</xdr:rowOff>
    </xdr:from>
    <xdr:to>
      <xdr:col>11</xdr:col>
      <xdr:colOff>82550</xdr:colOff>
      <xdr:row>81</xdr:row>
      <xdr:rowOff>67236</xdr:rowOff>
    </xdr:to>
    <xdr:sp macro="" textlink="">
      <xdr:nvSpPr>
        <xdr:cNvPr id="224" name="楕円 223"/>
        <xdr:cNvSpPr/>
      </xdr:nvSpPr>
      <xdr:spPr>
        <a:xfrm>
          <a:off x="2286000" y="138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77413</xdr:rowOff>
    </xdr:from>
    <xdr:ext cx="762000" cy="259045"/>
    <xdr:sp macro="" textlink="">
      <xdr:nvSpPr>
        <xdr:cNvPr id="225" name="テキスト ボックス 224"/>
        <xdr:cNvSpPr txBox="1"/>
      </xdr:nvSpPr>
      <xdr:spPr>
        <a:xfrm>
          <a:off x="1955800" y="1362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113317</xdr:rowOff>
    </xdr:from>
    <xdr:to>
      <xdr:col>7</xdr:col>
      <xdr:colOff>31750</xdr:colOff>
      <xdr:row>81</xdr:row>
      <xdr:rowOff>43467</xdr:rowOff>
    </xdr:to>
    <xdr:sp macro="" textlink="">
      <xdr:nvSpPr>
        <xdr:cNvPr id="226" name="楕円 225"/>
        <xdr:cNvSpPr/>
      </xdr:nvSpPr>
      <xdr:spPr>
        <a:xfrm>
          <a:off x="1397000" y="138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53644</xdr:rowOff>
    </xdr:from>
    <xdr:ext cx="762000" cy="259045"/>
    <xdr:sp macro="" textlink="">
      <xdr:nvSpPr>
        <xdr:cNvPr id="227" name="テキスト ボックス 226"/>
        <xdr:cNvSpPr txBox="1"/>
      </xdr:nvSpPr>
      <xdr:spPr>
        <a:xfrm>
          <a:off x="1066800" y="1359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年及び平成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年に給料表の独自見直し（水準引き下げ）を行い、また、同年に初任給基準の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給引き下げ及びそれに伴う在職者調整（昇給抑制）を実施した。これらの見直しにより中長期的には効果が表れると見込んでいるが、依然として全国市平均を上回っている状況にあり、今後も適正な給与水準の確保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8" name="直線コネクタ 257"/>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9"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60" name="直線コネクタ 259"/>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61"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2" name="直線コネクタ 261"/>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86</xdr:row>
      <xdr:rowOff>118836</xdr:rowOff>
    </xdr:to>
    <xdr:cxnSp macro="">
      <xdr:nvCxnSpPr>
        <xdr:cNvPr id="263" name="直線コネクタ 262"/>
        <xdr:cNvCxnSpPr/>
      </xdr:nvCxnSpPr>
      <xdr:spPr>
        <a:xfrm>
          <a:off x="16179800" y="148635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4"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5" name="フローチャート: 判断 264"/>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118836</xdr:rowOff>
    </xdr:from>
    <xdr:to>
      <xdr:col>77</xdr:col>
      <xdr:colOff>44450</xdr:colOff>
      <xdr:row>88</xdr:row>
      <xdr:rowOff>17236</xdr:rowOff>
    </xdr:to>
    <xdr:cxnSp macro="">
      <xdr:nvCxnSpPr>
        <xdr:cNvPr id="266" name="直線コネクタ 265"/>
        <xdr:cNvCxnSpPr/>
      </xdr:nvCxnSpPr>
      <xdr:spPr>
        <a:xfrm flipV="1">
          <a:off x="15290800" y="1486353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7" name="フローチャート: 判断 266"/>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8" name="テキスト ボックス 267"/>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17236</xdr:rowOff>
    </xdr:from>
    <xdr:to>
      <xdr:col>72</xdr:col>
      <xdr:colOff>203200</xdr:colOff>
      <xdr:row>88</xdr:row>
      <xdr:rowOff>68943</xdr:rowOff>
    </xdr:to>
    <xdr:cxnSp macro="">
      <xdr:nvCxnSpPr>
        <xdr:cNvPr id="269" name="直線コネクタ 268"/>
        <xdr:cNvCxnSpPr/>
      </xdr:nvCxnSpPr>
      <xdr:spPr>
        <a:xfrm flipV="1">
          <a:off x="14401800" y="151048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70" name="フローチャート: 判断 269"/>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71" name="テキスト ボックス 270"/>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68943</xdr:rowOff>
    </xdr:to>
    <xdr:cxnSp macro="">
      <xdr:nvCxnSpPr>
        <xdr:cNvPr id="272" name="直線コネクタ 271"/>
        <xdr:cNvCxnSpPr/>
      </xdr:nvCxnSpPr>
      <xdr:spPr>
        <a:xfrm>
          <a:off x="13512800" y="150876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3" name="フローチャート: 判断 272"/>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4" name="テキスト ボックス 273"/>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5" name="フローチャート: 判断 274"/>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6" name="テキスト ボックス 275"/>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82" name="楕円 281"/>
        <xdr:cNvSpPr/>
      </xdr:nvSpPr>
      <xdr:spPr>
        <a:xfrm>
          <a:off x="169672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83" name="給与水準   （国との比較）該当値テキスト"/>
        <xdr:cNvSpPr txBox="1"/>
      </xdr:nvSpPr>
      <xdr:spPr>
        <a:xfrm>
          <a:off x="1710690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68036</xdr:rowOff>
    </xdr:from>
    <xdr:to>
      <xdr:col>77</xdr:col>
      <xdr:colOff>95250</xdr:colOff>
      <xdr:row>86</xdr:row>
      <xdr:rowOff>169636</xdr:rowOff>
    </xdr:to>
    <xdr:sp macro="" textlink="">
      <xdr:nvSpPr>
        <xdr:cNvPr id="284" name="楕円 283"/>
        <xdr:cNvSpPr/>
      </xdr:nvSpPr>
      <xdr:spPr>
        <a:xfrm>
          <a:off x="16129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85" name="テキスト ボックス 284"/>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137886</xdr:rowOff>
    </xdr:from>
    <xdr:to>
      <xdr:col>73</xdr:col>
      <xdr:colOff>44450</xdr:colOff>
      <xdr:row>88</xdr:row>
      <xdr:rowOff>68036</xdr:rowOff>
    </xdr:to>
    <xdr:sp macro="" textlink="">
      <xdr:nvSpPr>
        <xdr:cNvPr id="286" name="楕円 285"/>
        <xdr:cNvSpPr/>
      </xdr:nvSpPr>
      <xdr:spPr>
        <a:xfrm>
          <a:off x="15240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52813</xdr:rowOff>
    </xdr:from>
    <xdr:ext cx="762000" cy="259045"/>
    <xdr:sp macro="" textlink="">
      <xdr:nvSpPr>
        <xdr:cNvPr id="287" name="テキスト ボックス 286"/>
        <xdr:cNvSpPr txBox="1"/>
      </xdr:nvSpPr>
      <xdr:spPr>
        <a:xfrm>
          <a:off x="14909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18143</xdr:rowOff>
    </xdr:from>
    <xdr:to>
      <xdr:col>68</xdr:col>
      <xdr:colOff>203200</xdr:colOff>
      <xdr:row>88</xdr:row>
      <xdr:rowOff>119743</xdr:rowOff>
    </xdr:to>
    <xdr:sp macro="" textlink="">
      <xdr:nvSpPr>
        <xdr:cNvPr id="288" name="楕円 287"/>
        <xdr:cNvSpPr/>
      </xdr:nvSpPr>
      <xdr:spPr>
        <a:xfrm>
          <a:off x="14351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104520</xdr:rowOff>
    </xdr:from>
    <xdr:ext cx="762000" cy="259045"/>
    <xdr:sp macro="" textlink="">
      <xdr:nvSpPr>
        <xdr:cNvPr id="289" name="テキスト ボックス 288"/>
        <xdr:cNvSpPr txBox="1"/>
      </xdr:nvSpPr>
      <xdr:spPr>
        <a:xfrm>
          <a:off x="14020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90" name="楕円 289"/>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91" name="テキスト ボックス 290"/>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これまで行財政改革の一環として、職員数の削減など人件費の総量抑制を進めてきた。また、現在も行財政改革プランに基づき職員数計画を策定し、着実に定員管理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人削減）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っている。職員数計画は、現業職種職員を除き、現在の執行体制の水準を維持することを基本とし、新たな行政課題等への対応については、民間活力の活用などを図った上で、必要な調整を加えることと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21" name="直線コネクタ 320"/>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2"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3" name="直線コネクタ 322"/>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4"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5" name="直線コネクタ 324"/>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160655</xdr:rowOff>
    </xdr:from>
    <xdr:to>
      <xdr:col>81</xdr:col>
      <xdr:colOff>44450</xdr:colOff>
      <xdr:row>60</xdr:row>
      <xdr:rowOff>5292</xdr:rowOff>
    </xdr:to>
    <xdr:cxnSp macro="">
      <xdr:nvCxnSpPr>
        <xdr:cNvPr id="326" name="直線コネクタ 325"/>
        <xdr:cNvCxnSpPr/>
      </xdr:nvCxnSpPr>
      <xdr:spPr>
        <a:xfrm>
          <a:off x="16179800" y="1027620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7" name="定員管理の状況平均値テキスト"/>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8" name="フローチャート: 判断 327"/>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100330</xdr:rowOff>
    </xdr:from>
    <xdr:to>
      <xdr:col>77</xdr:col>
      <xdr:colOff>44450</xdr:colOff>
      <xdr:row>59</xdr:row>
      <xdr:rowOff>160655</xdr:rowOff>
    </xdr:to>
    <xdr:cxnSp macro="">
      <xdr:nvCxnSpPr>
        <xdr:cNvPr id="329" name="直線コネクタ 328"/>
        <xdr:cNvCxnSpPr/>
      </xdr:nvCxnSpPr>
      <xdr:spPr>
        <a:xfrm>
          <a:off x="15290800" y="1021588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30" name="フローチャート: 判断 329"/>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31" name="テキスト ボックス 330"/>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48048</xdr:rowOff>
    </xdr:from>
    <xdr:to>
      <xdr:col>72</xdr:col>
      <xdr:colOff>203200</xdr:colOff>
      <xdr:row>59</xdr:row>
      <xdr:rowOff>100330</xdr:rowOff>
    </xdr:to>
    <xdr:cxnSp macro="">
      <xdr:nvCxnSpPr>
        <xdr:cNvPr id="332" name="直線コネクタ 331"/>
        <xdr:cNvCxnSpPr/>
      </xdr:nvCxnSpPr>
      <xdr:spPr>
        <a:xfrm>
          <a:off x="14401800" y="10163598"/>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3" name="フローチャート: 判断 332"/>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98654</xdr:rowOff>
    </xdr:from>
    <xdr:ext cx="762000" cy="259045"/>
    <xdr:sp macro="" textlink="">
      <xdr:nvSpPr>
        <xdr:cNvPr id="334" name="テキスト ボックス 333"/>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48048</xdr:rowOff>
    </xdr:from>
    <xdr:to>
      <xdr:col>68</xdr:col>
      <xdr:colOff>152400</xdr:colOff>
      <xdr:row>59</xdr:row>
      <xdr:rowOff>52070</xdr:rowOff>
    </xdr:to>
    <xdr:cxnSp macro="">
      <xdr:nvCxnSpPr>
        <xdr:cNvPr id="335" name="直線コネクタ 334"/>
        <xdr:cNvCxnSpPr/>
      </xdr:nvCxnSpPr>
      <xdr:spPr>
        <a:xfrm flipV="1">
          <a:off x="13512800" y="1016359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6" name="フローチャート: 判断 335"/>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37" name="テキスト ボックス 336"/>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8" name="フローチャート: 判断 337"/>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54415</xdr:rowOff>
    </xdr:from>
    <xdr:ext cx="762000" cy="259045"/>
    <xdr:sp macro="" textlink="">
      <xdr:nvSpPr>
        <xdr:cNvPr id="339" name="テキスト ボックス 338"/>
        <xdr:cNvSpPr txBox="1"/>
      </xdr:nvSpPr>
      <xdr:spPr>
        <a:xfrm>
          <a:off x="13131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125942</xdr:rowOff>
    </xdr:from>
    <xdr:to>
      <xdr:col>81</xdr:col>
      <xdr:colOff>95250</xdr:colOff>
      <xdr:row>60</xdr:row>
      <xdr:rowOff>56092</xdr:rowOff>
    </xdr:to>
    <xdr:sp macro="" textlink="">
      <xdr:nvSpPr>
        <xdr:cNvPr id="345" name="楕円 344"/>
        <xdr:cNvSpPr/>
      </xdr:nvSpPr>
      <xdr:spPr>
        <a:xfrm>
          <a:off x="169672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142469</xdr:rowOff>
    </xdr:from>
    <xdr:ext cx="762000" cy="259045"/>
    <xdr:sp macro="" textlink="">
      <xdr:nvSpPr>
        <xdr:cNvPr id="346" name="定員管理の状況該当値テキスト"/>
        <xdr:cNvSpPr txBox="1"/>
      </xdr:nvSpPr>
      <xdr:spPr>
        <a:xfrm>
          <a:off x="17106900" y="1008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109855</xdr:rowOff>
    </xdr:from>
    <xdr:to>
      <xdr:col>77</xdr:col>
      <xdr:colOff>95250</xdr:colOff>
      <xdr:row>60</xdr:row>
      <xdr:rowOff>40005</xdr:rowOff>
    </xdr:to>
    <xdr:sp macro="" textlink="">
      <xdr:nvSpPr>
        <xdr:cNvPr id="347" name="楕円 346"/>
        <xdr:cNvSpPr/>
      </xdr:nvSpPr>
      <xdr:spPr>
        <a:xfrm>
          <a:off x="16129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50182</xdr:rowOff>
    </xdr:from>
    <xdr:ext cx="736600" cy="259045"/>
    <xdr:sp macro="" textlink="">
      <xdr:nvSpPr>
        <xdr:cNvPr id="348" name="テキスト ボックス 347"/>
        <xdr:cNvSpPr txBox="1"/>
      </xdr:nvSpPr>
      <xdr:spPr>
        <a:xfrm>
          <a:off x="15798800" y="999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49530</xdr:rowOff>
    </xdr:from>
    <xdr:to>
      <xdr:col>73</xdr:col>
      <xdr:colOff>44450</xdr:colOff>
      <xdr:row>59</xdr:row>
      <xdr:rowOff>151130</xdr:rowOff>
    </xdr:to>
    <xdr:sp macro="" textlink="">
      <xdr:nvSpPr>
        <xdr:cNvPr id="349" name="楕円 348"/>
        <xdr:cNvSpPr/>
      </xdr:nvSpPr>
      <xdr:spPr>
        <a:xfrm>
          <a:off x="15240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161307</xdr:rowOff>
    </xdr:from>
    <xdr:ext cx="762000" cy="259045"/>
    <xdr:sp macro="" textlink="">
      <xdr:nvSpPr>
        <xdr:cNvPr id="350" name="テキスト ボックス 349"/>
        <xdr:cNvSpPr txBox="1"/>
      </xdr:nvSpPr>
      <xdr:spPr>
        <a:xfrm>
          <a:off x="14909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168698</xdr:rowOff>
    </xdr:from>
    <xdr:to>
      <xdr:col>68</xdr:col>
      <xdr:colOff>203200</xdr:colOff>
      <xdr:row>59</xdr:row>
      <xdr:rowOff>98848</xdr:rowOff>
    </xdr:to>
    <xdr:sp macro="" textlink="">
      <xdr:nvSpPr>
        <xdr:cNvPr id="351" name="楕円 350"/>
        <xdr:cNvSpPr/>
      </xdr:nvSpPr>
      <xdr:spPr>
        <a:xfrm>
          <a:off x="14351000" y="101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109025</xdr:rowOff>
    </xdr:from>
    <xdr:ext cx="762000" cy="259045"/>
    <xdr:sp macro="" textlink="">
      <xdr:nvSpPr>
        <xdr:cNvPr id="352" name="テキスト ボックス 351"/>
        <xdr:cNvSpPr txBox="1"/>
      </xdr:nvSpPr>
      <xdr:spPr>
        <a:xfrm>
          <a:off x="14020800" y="988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1270</xdr:rowOff>
    </xdr:from>
    <xdr:to>
      <xdr:col>64</xdr:col>
      <xdr:colOff>152400</xdr:colOff>
      <xdr:row>59</xdr:row>
      <xdr:rowOff>102870</xdr:rowOff>
    </xdr:to>
    <xdr:sp macro="" textlink="">
      <xdr:nvSpPr>
        <xdr:cNvPr id="353" name="楕円 352"/>
        <xdr:cNvSpPr/>
      </xdr:nvSpPr>
      <xdr:spPr>
        <a:xfrm>
          <a:off x="13462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113047</xdr:rowOff>
    </xdr:from>
    <xdr:ext cx="762000" cy="259045"/>
    <xdr:sp macro="" textlink="">
      <xdr:nvSpPr>
        <xdr:cNvPr id="354" name="テキスト ボックス 353"/>
        <xdr:cNvSpPr txBox="1"/>
      </xdr:nvSpPr>
      <xdr:spPr>
        <a:xfrm>
          <a:off x="1313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実質公債費比率について、令和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した。要因としては、令和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年度の花園ラグビー場整備や文化創造館建設といった大型建設事業の元金償還が始まったことにより公債費が増加したことである。</a:t>
          </a:r>
          <a:endParaRPr kumimoji="0" lang="ja-JP"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類似団体内平均値と比べ</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やや高い</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数値となっているが、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今後とも、緊急度・住民ニーズを的確に把握した事業の選択により、起債に大きく頼ることのない財政運営に努める。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2" name="テキスト ボックス 38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3" name="直線コネクタ 382"/>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6" name="直線コネクタ 385"/>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7"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8" name="直線コネクタ 387"/>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9"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90" name="直線コネクタ 389"/>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157163</xdr:rowOff>
    </xdr:from>
    <xdr:to>
      <xdr:col>81</xdr:col>
      <xdr:colOff>44450</xdr:colOff>
      <xdr:row>41</xdr:row>
      <xdr:rowOff>5821</xdr:rowOff>
    </xdr:to>
    <xdr:cxnSp macro="">
      <xdr:nvCxnSpPr>
        <xdr:cNvPr id="391" name="直線コネクタ 390"/>
        <xdr:cNvCxnSpPr/>
      </xdr:nvCxnSpPr>
      <xdr:spPr>
        <a:xfrm>
          <a:off x="16179800" y="7015163"/>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92" name="公債費負担の状況平均値テキスト"/>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3" name="フローチャート: 判断 392"/>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36513</xdr:rowOff>
    </xdr:from>
    <xdr:to>
      <xdr:col>77</xdr:col>
      <xdr:colOff>44450</xdr:colOff>
      <xdr:row>40</xdr:row>
      <xdr:rowOff>157163</xdr:rowOff>
    </xdr:to>
    <xdr:cxnSp macro="">
      <xdr:nvCxnSpPr>
        <xdr:cNvPr id="394" name="直線コネクタ 393"/>
        <xdr:cNvCxnSpPr/>
      </xdr:nvCxnSpPr>
      <xdr:spPr>
        <a:xfrm>
          <a:off x="15290800" y="689451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5" name="フローチャート: 判断 394"/>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macro="" textlink="">
      <xdr:nvSpPr>
        <xdr:cNvPr id="396" name="テキスト ボックス 395"/>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26458</xdr:rowOff>
    </xdr:from>
    <xdr:to>
      <xdr:col>72</xdr:col>
      <xdr:colOff>203200</xdr:colOff>
      <xdr:row>40</xdr:row>
      <xdr:rowOff>36513</xdr:rowOff>
    </xdr:to>
    <xdr:cxnSp macro="">
      <xdr:nvCxnSpPr>
        <xdr:cNvPr id="397" name="直線コネクタ 396"/>
        <xdr:cNvCxnSpPr/>
      </xdr:nvCxnSpPr>
      <xdr:spPr>
        <a:xfrm>
          <a:off x="14401800" y="688445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8" name="フローチャート: 判断 397"/>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399" name="テキスト ボックス 398"/>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137583</xdr:rowOff>
    </xdr:from>
    <xdr:to>
      <xdr:col>68</xdr:col>
      <xdr:colOff>152400</xdr:colOff>
      <xdr:row>40</xdr:row>
      <xdr:rowOff>26458</xdr:rowOff>
    </xdr:to>
    <xdr:cxnSp macro="">
      <xdr:nvCxnSpPr>
        <xdr:cNvPr id="400" name="直線コネクタ 399"/>
        <xdr:cNvCxnSpPr/>
      </xdr:nvCxnSpPr>
      <xdr:spPr>
        <a:xfrm>
          <a:off x="13512800" y="68241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401" name="フローチャート: 判断 400"/>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152523</xdr:rowOff>
    </xdr:from>
    <xdr:ext cx="762000" cy="259045"/>
    <xdr:sp macro="" textlink="">
      <xdr:nvSpPr>
        <xdr:cNvPr id="402" name="テキスト ボックス 401"/>
        <xdr:cNvSpPr txBox="1"/>
      </xdr:nvSpPr>
      <xdr:spPr>
        <a:xfrm>
          <a:off x="14020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4" name="テキスト ボックス 403"/>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126471</xdr:rowOff>
    </xdr:from>
    <xdr:to>
      <xdr:col>81</xdr:col>
      <xdr:colOff>95250</xdr:colOff>
      <xdr:row>41</xdr:row>
      <xdr:rowOff>56621</xdr:rowOff>
    </xdr:to>
    <xdr:sp macro="" textlink="">
      <xdr:nvSpPr>
        <xdr:cNvPr id="410" name="楕円 409"/>
        <xdr:cNvSpPr/>
      </xdr:nvSpPr>
      <xdr:spPr>
        <a:xfrm>
          <a:off x="16967200" y="698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98548</xdr:rowOff>
    </xdr:from>
    <xdr:ext cx="762000" cy="259045"/>
    <xdr:sp macro="" textlink="">
      <xdr:nvSpPr>
        <xdr:cNvPr id="411" name="公債費負担の状況該当値テキスト"/>
        <xdr:cNvSpPr txBox="1"/>
      </xdr:nvSpPr>
      <xdr:spPr>
        <a:xfrm>
          <a:off x="17106900" y="695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106363</xdr:rowOff>
    </xdr:from>
    <xdr:to>
      <xdr:col>77</xdr:col>
      <xdr:colOff>95250</xdr:colOff>
      <xdr:row>41</xdr:row>
      <xdr:rowOff>36513</xdr:rowOff>
    </xdr:to>
    <xdr:sp macro="" textlink="">
      <xdr:nvSpPr>
        <xdr:cNvPr id="412" name="楕円 411"/>
        <xdr:cNvSpPr/>
      </xdr:nvSpPr>
      <xdr:spPr>
        <a:xfrm>
          <a:off x="16129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21290</xdr:rowOff>
    </xdr:from>
    <xdr:ext cx="736600" cy="259045"/>
    <xdr:sp macro="" textlink="">
      <xdr:nvSpPr>
        <xdr:cNvPr id="413" name="テキスト ボックス 412"/>
        <xdr:cNvSpPr txBox="1"/>
      </xdr:nvSpPr>
      <xdr:spPr>
        <a:xfrm>
          <a:off x="15798800" y="705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157163</xdr:rowOff>
    </xdr:from>
    <xdr:to>
      <xdr:col>73</xdr:col>
      <xdr:colOff>44450</xdr:colOff>
      <xdr:row>40</xdr:row>
      <xdr:rowOff>87313</xdr:rowOff>
    </xdr:to>
    <xdr:sp macro="" textlink="">
      <xdr:nvSpPr>
        <xdr:cNvPr id="414" name="楕円 413"/>
        <xdr:cNvSpPr/>
      </xdr:nvSpPr>
      <xdr:spPr>
        <a:xfrm>
          <a:off x="15240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97490</xdr:rowOff>
    </xdr:from>
    <xdr:ext cx="762000" cy="259045"/>
    <xdr:sp macro="" textlink="">
      <xdr:nvSpPr>
        <xdr:cNvPr id="415" name="テキスト ボックス 414"/>
        <xdr:cNvSpPr txBox="1"/>
      </xdr:nvSpPr>
      <xdr:spPr>
        <a:xfrm>
          <a:off x="14909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147108</xdr:rowOff>
    </xdr:from>
    <xdr:to>
      <xdr:col>68</xdr:col>
      <xdr:colOff>203200</xdr:colOff>
      <xdr:row>40</xdr:row>
      <xdr:rowOff>77258</xdr:rowOff>
    </xdr:to>
    <xdr:sp macro="" textlink="">
      <xdr:nvSpPr>
        <xdr:cNvPr id="416" name="楕円 415"/>
        <xdr:cNvSpPr/>
      </xdr:nvSpPr>
      <xdr:spPr>
        <a:xfrm>
          <a:off x="14351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87435</xdr:rowOff>
    </xdr:from>
    <xdr:ext cx="762000" cy="259045"/>
    <xdr:sp macro="" textlink="">
      <xdr:nvSpPr>
        <xdr:cNvPr id="417" name="テキスト ボックス 416"/>
        <xdr:cNvSpPr txBox="1"/>
      </xdr:nvSpPr>
      <xdr:spPr>
        <a:xfrm>
          <a:off x="14020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18" name="楕円 417"/>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19" name="テキスト ボックス 418"/>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地方債残高や公営企業繰出見込額の減少により、将来負担比率は前年度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に引き続き「</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も将来世代への負担が増加することのないよう健全な財政運営に努める。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8" name="直線コネクタ 447"/>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9" name="将来負担の状況最小値テキスト"/>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50" name="直線コネクタ 449"/>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13801</xdr:rowOff>
    </xdr:from>
    <xdr:to>
      <xdr:col>72</xdr:col>
      <xdr:colOff>203200</xdr:colOff>
      <xdr:row>14</xdr:row>
      <xdr:rowOff>25866</xdr:rowOff>
    </xdr:to>
    <xdr:cxnSp macro="">
      <xdr:nvCxnSpPr>
        <xdr:cNvPr id="453" name="直線コネクタ 452"/>
        <xdr:cNvCxnSpPr/>
      </xdr:nvCxnSpPr>
      <xdr:spPr>
        <a:xfrm flipV="1">
          <a:off x="14401800" y="241410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79858</xdr:rowOff>
    </xdr:from>
    <xdr:ext cx="762000" cy="259045"/>
    <xdr:sp macro="" textlink="">
      <xdr:nvSpPr>
        <xdr:cNvPr id="454" name="将来負担の状況平均値テキスト"/>
        <xdr:cNvSpPr txBox="1"/>
      </xdr:nvSpPr>
      <xdr:spPr>
        <a:xfrm>
          <a:off x="17106900" y="2480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5" name="フローチャート: 判断 454"/>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25866</xdr:rowOff>
    </xdr:from>
    <xdr:to>
      <xdr:col>68</xdr:col>
      <xdr:colOff>152400</xdr:colOff>
      <xdr:row>14</xdr:row>
      <xdr:rowOff>40344</xdr:rowOff>
    </xdr:to>
    <xdr:cxnSp macro="">
      <xdr:nvCxnSpPr>
        <xdr:cNvPr id="456" name="直線コネクタ 455"/>
        <xdr:cNvCxnSpPr/>
      </xdr:nvCxnSpPr>
      <xdr:spPr>
        <a:xfrm flipV="1">
          <a:off x="13512800" y="242616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7" name="フローチャート: 判断 456"/>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8" name="テキスト ボックス 457"/>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20786</xdr:rowOff>
    </xdr:from>
    <xdr:to>
      <xdr:col>73</xdr:col>
      <xdr:colOff>44450</xdr:colOff>
      <xdr:row>15</xdr:row>
      <xdr:rowOff>122386</xdr:rowOff>
    </xdr:to>
    <xdr:sp macro="" textlink="">
      <xdr:nvSpPr>
        <xdr:cNvPr id="459" name="フローチャート: 判断 458"/>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107163</xdr:rowOff>
    </xdr:from>
    <xdr:ext cx="762000" cy="259045"/>
    <xdr:sp macro="" textlink="">
      <xdr:nvSpPr>
        <xdr:cNvPr id="460" name="テキスト ボックス 459"/>
        <xdr:cNvSpPr txBox="1"/>
      </xdr:nvSpPr>
      <xdr:spPr>
        <a:xfrm>
          <a:off x="14909800" y="267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21590</xdr:rowOff>
    </xdr:from>
    <xdr:to>
      <xdr:col>68</xdr:col>
      <xdr:colOff>203200</xdr:colOff>
      <xdr:row>15</xdr:row>
      <xdr:rowOff>123190</xdr:rowOff>
    </xdr:to>
    <xdr:sp macro="" textlink="">
      <xdr:nvSpPr>
        <xdr:cNvPr id="461" name="フローチャート: 判断 460"/>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107967</xdr:rowOff>
    </xdr:from>
    <xdr:ext cx="762000" cy="259045"/>
    <xdr:sp macro="" textlink="">
      <xdr:nvSpPr>
        <xdr:cNvPr id="462" name="テキスト ボックス 461"/>
        <xdr:cNvSpPr txBox="1"/>
      </xdr:nvSpPr>
      <xdr:spPr>
        <a:xfrm>
          <a:off x="14020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63" name="フローチャート: 判断 462"/>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136923</xdr:rowOff>
    </xdr:from>
    <xdr:ext cx="762000" cy="259045"/>
    <xdr:sp macro="" textlink="">
      <xdr:nvSpPr>
        <xdr:cNvPr id="464" name="テキスト ボックス 463"/>
        <xdr:cNvSpPr txBox="1"/>
      </xdr:nvSpPr>
      <xdr:spPr>
        <a:xfrm>
          <a:off x="13131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134451</xdr:rowOff>
    </xdr:from>
    <xdr:to>
      <xdr:col>73</xdr:col>
      <xdr:colOff>44450</xdr:colOff>
      <xdr:row>14</xdr:row>
      <xdr:rowOff>64601</xdr:rowOff>
    </xdr:to>
    <xdr:sp macro="" textlink="">
      <xdr:nvSpPr>
        <xdr:cNvPr id="470" name="楕円 469"/>
        <xdr:cNvSpPr/>
      </xdr:nvSpPr>
      <xdr:spPr>
        <a:xfrm>
          <a:off x="15240000" y="236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74778</xdr:rowOff>
    </xdr:from>
    <xdr:ext cx="762000" cy="259045"/>
    <xdr:sp macro="" textlink="">
      <xdr:nvSpPr>
        <xdr:cNvPr id="471" name="テキスト ボックス 470"/>
        <xdr:cNvSpPr txBox="1"/>
      </xdr:nvSpPr>
      <xdr:spPr>
        <a:xfrm>
          <a:off x="14909800" y="2132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146516</xdr:rowOff>
    </xdr:from>
    <xdr:to>
      <xdr:col>68</xdr:col>
      <xdr:colOff>203200</xdr:colOff>
      <xdr:row>14</xdr:row>
      <xdr:rowOff>76666</xdr:rowOff>
    </xdr:to>
    <xdr:sp macro="" textlink="">
      <xdr:nvSpPr>
        <xdr:cNvPr id="472" name="楕円 471"/>
        <xdr:cNvSpPr/>
      </xdr:nvSpPr>
      <xdr:spPr>
        <a:xfrm>
          <a:off x="14351000" y="23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86843</xdr:rowOff>
    </xdr:from>
    <xdr:ext cx="762000" cy="259045"/>
    <xdr:sp macro="" textlink="">
      <xdr:nvSpPr>
        <xdr:cNvPr id="473" name="テキスト ボックス 472"/>
        <xdr:cNvSpPr txBox="1"/>
      </xdr:nvSpPr>
      <xdr:spPr>
        <a:xfrm>
          <a:off x="14020800" y="2144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160994</xdr:rowOff>
    </xdr:from>
    <xdr:to>
      <xdr:col>64</xdr:col>
      <xdr:colOff>152400</xdr:colOff>
      <xdr:row>14</xdr:row>
      <xdr:rowOff>91144</xdr:rowOff>
    </xdr:to>
    <xdr:sp macro="" textlink="">
      <xdr:nvSpPr>
        <xdr:cNvPr id="474" name="楕円 473"/>
        <xdr:cNvSpPr/>
      </xdr:nvSpPr>
      <xdr:spPr>
        <a:xfrm>
          <a:off x="13462000" y="238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101321</xdr:rowOff>
    </xdr:from>
    <xdr:ext cx="762000" cy="259045"/>
    <xdr:sp macro="" textlink="">
      <xdr:nvSpPr>
        <xdr:cNvPr id="475" name="テキスト ボックス 474"/>
        <xdr:cNvSpPr txBox="1"/>
      </xdr:nvSpPr>
      <xdr:spPr>
        <a:xfrm>
          <a:off x="13131800" y="215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482,133
463,693
61.78
233,182,226
229,635,436
3,292,045
115,592,720
174,459,881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定年退職者数の増により、人件費の経常経費充当一般財源は増加したものの、分母となる経常一般財源総額が、</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地方交付税の増加により</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大きく増加したことにより、人件費にかかる経常収支比率は前年度より</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22.1</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今後も民間でも実施可能な業務については委託化を進めるなど、一層の行財政改革により、人件費の抑制に努める。</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88900</xdr:rowOff>
    </xdr:to>
    <xdr:cxnSp macro="">
      <xdr:nvCxnSpPr>
        <xdr:cNvPr id="66" name="直線コネクタ 65"/>
        <xdr:cNvCxnSpPr/>
      </xdr:nvCxnSpPr>
      <xdr:spPr>
        <a:xfrm flipV="1">
          <a:off x="3987800" y="61925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88900</xdr:rowOff>
    </xdr:to>
    <xdr:cxnSp macro="">
      <xdr:nvCxnSpPr>
        <xdr:cNvPr id="69" name="直線コネクタ 68"/>
        <xdr:cNvCxnSpPr/>
      </xdr:nvCxnSpPr>
      <xdr:spPr>
        <a:xfrm>
          <a:off x="3098800" y="6200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43180</xdr:rowOff>
    </xdr:to>
    <xdr:cxnSp macro="">
      <xdr:nvCxnSpPr>
        <xdr:cNvPr id="72" name="直線コネクタ 71"/>
        <xdr:cNvCxnSpPr/>
      </xdr:nvCxnSpPr>
      <xdr:spPr>
        <a:xfrm flipV="1">
          <a:off x="2209800" y="620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88900</xdr:rowOff>
    </xdr:to>
    <xdr:cxnSp macro="">
      <xdr:nvCxnSpPr>
        <xdr:cNvPr id="75" name="直線コネクタ 74"/>
        <xdr:cNvCxnSpPr/>
      </xdr:nvCxnSpPr>
      <xdr:spPr>
        <a:xfrm flipV="1">
          <a:off x="1320800" y="621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140970</xdr:rowOff>
    </xdr:from>
    <xdr:to>
      <xdr:col>24</xdr:col>
      <xdr:colOff>76200</xdr:colOff>
      <xdr:row>36</xdr:row>
      <xdr:rowOff>71120</xdr:rowOff>
    </xdr:to>
    <xdr:sp macro="" textlink="">
      <xdr:nvSpPr>
        <xdr:cNvPr id="85" name="楕円 84"/>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157497</xdr:rowOff>
    </xdr:from>
    <xdr:ext cx="762000" cy="259045"/>
    <xdr:sp macro="" textlink="">
      <xdr:nvSpPr>
        <xdr:cNvPr id="86" name="人件費該当値テキスト"/>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90" name="テキスト ボックス 89"/>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92" name="テキスト ボックス 91"/>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物件費にかかる経常収支比率については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ポイント悪化した。これは中学校給食の段階的実施などによるものである。一方で</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行財政改革プランの着実な実行などにより類似団体内平均値の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今後も更なる事務事業の見直しを行い、経費の削減に取り組んでいく。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29029</xdr:rowOff>
    </xdr:from>
    <xdr:to>
      <xdr:col>82</xdr:col>
      <xdr:colOff>107950</xdr:colOff>
      <xdr:row>14</xdr:row>
      <xdr:rowOff>39914</xdr:rowOff>
    </xdr:to>
    <xdr:cxnSp macro="">
      <xdr:nvCxnSpPr>
        <xdr:cNvPr id="129" name="直線コネクタ 128"/>
        <xdr:cNvCxnSpPr/>
      </xdr:nvCxnSpPr>
      <xdr:spPr>
        <a:xfrm>
          <a:off x="15671800" y="24293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116313</xdr:rowOff>
    </xdr:from>
    <xdr:ext cx="762000" cy="259045"/>
    <xdr:sp macro="" textlink="">
      <xdr:nvSpPr>
        <xdr:cNvPr id="130" name="物件費平均値テキスト"/>
        <xdr:cNvSpPr txBox="1"/>
      </xdr:nvSpPr>
      <xdr:spPr>
        <a:xfrm>
          <a:off x="16598900" y="268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29029</xdr:rowOff>
    </xdr:from>
    <xdr:to>
      <xdr:col>78</xdr:col>
      <xdr:colOff>69850</xdr:colOff>
      <xdr:row>14</xdr:row>
      <xdr:rowOff>127000</xdr:rowOff>
    </xdr:to>
    <xdr:cxnSp macro="">
      <xdr:nvCxnSpPr>
        <xdr:cNvPr id="132" name="直線コネクタ 131"/>
        <xdr:cNvCxnSpPr/>
      </xdr:nvCxnSpPr>
      <xdr:spPr>
        <a:xfrm flipV="1">
          <a:off x="14782800" y="24293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83457</xdr:rowOff>
    </xdr:from>
    <xdr:to>
      <xdr:col>73</xdr:col>
      <xdr:colOff>180975</xdr:colOff>
      <xdr:row>14</xdr:row>
      <xdr:rowOff>127000</xdr:rowOff>
    </xdr:to>
    <xdr:cxnSp macro="">
      <xdr:nvCxnSpPr>
        <xdr:cNvPr id="135" name="直線コネクタ 134"/>
        <xdr:cNvCxnSpPr/>
      </xdr:nvCxnSpPr>
      <xdr:spPr>
        <a:xfrm>
          <a:off x="13893800" y="2483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7" name="テキスト ボックス 136"/>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83457</xdr:rowOff>
    </xdr:to>
    <xdr:cxnSp macro="">
      <xdr:nvCxnSpPr>
        <xdr:cNvPr id="138" name="直線コネクタ 137"/>
        <xdr:cNvCxnSpPr/>
      </xdr:nvCxnSpPr>
      <xdr:spPr>
        <a:xfrm>
          <a:off x="13004800" y="2451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40" name="テキスト ボックス 139"/>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42" name="テキスト ボックス 141"/>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160564</xdr:rowOff>
    </xdr:from>
    <xdr:to>
      <xdr:col>82</xdr:col>
      <xdr:colOff>158750</xdr:colOff>
      <xdr:row>14</xdr:row>
      <xdr:rowOff>90714</xdr:rowOff>
    </xdr:to>
    <xdr:sp macro="" textlink="">
      <xdr:nvSpPr>
        <xdr:cNvPr id="148" name="楕円 147"/>
        <xdr:cNvSpPr/>
      </xdr:nvSpPr>
      <xdr:spPr>
        <a:xfrm>
          <a:off x="164592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5641</xdr:rowOff>
    </xdr:from>
    <xdr:ext cx="762000" cy="259045"/>
    <xdr:sp macro="" textlink="">
      <xdr:nvSpPr>
        <xdr:cNvPr id="149" name="物件費該当値テキスト"/>
        <xdr:cNvSpPr txBox="1"/>
      </xdr:nvSpPr>
      <xdr:spPr>
        <a:xfrm>
          <a:off x="165989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149679</xdr:rowOff>
    </xdr:from>
    <xdr:to>
      <xdr:col>78</xdr:col>
      <xdr:colOff>120650</xdr:colOff>
      <xdr:row>14</xdr:row>
      <xdr:rowOff>79829</xdr:rowOff>
    </xdr:to>
    <xdr:sp macro="" textlink="">
      <xdr:nvSpPr>
        <xdr:cNvPr id="150" name="楕円 149"/>
        <xdr:cNvSpPr/>
      </xdr:nvSpPr>
      <xdr:spPr>
        <a:xfrm>
          <a:off x="15621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90006</xdr:rowOff>
    </xdr:from>
    <xdr:ext cx="736600" cy="259045"/>
    <xdr:sp macro="" textlink="">
      <xdr:nvSpPr>
        <xdr:cNvPr id="151" name="テキスト ボックス 150"/>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2" name="楕円 151"/>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3" name="テキスト ボックス 152"/>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32657</xdr:rowOff>
    </xdr:from>
    <xdr:to>
      <xdr:col>69</xdr:col>
      <xdr:colOff>142875</xdr:colOff>
      <xdr:row>14</xdr:row>
      <xdr:rowOff>134257</xdr:rowOff>
    </xdr:to>
    <xdr:sp macro="" textlink="">
      <xdr:nvSpPr>
        <xdr:cNvPr id="154" name="楕円 153"/>
        <xdr:cNvSpPr/>
      </xdr:nvSpPr>
      <xdr:spPr>
        <a:xfrm>
          <a:off x="13843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144434</xdr:rowOff>
    </xdr:from>
    <xdr:ext cx="762000" cy="259045"/>
    <xdr:sp macro="" textlink="">
      <xdr:nvSpPr>
        <xdr:cNvPr id="155" name="テキスト ボックス 154"/>
        <xdr:cNvSpPr txBox="1"/>
      </xdr:nvSpPr>
      <xdr:spPr>
        <a:xfrm>
          <a:off x="13512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6" name="楕円 155"/>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7" name="テキスト ボックス 156"/>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tx1"/>
              </a:solidFill>
              <a:effectLst/>
              <a:latin typeface="+mn-lt"/>
              <a:ea typeface="+mn-ea"/>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障害者自立支援給付費の増などによる事業費の増加に加え年度間のずれにより特定財源が減少したことにより、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扶助費にかかる経常収支比率は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0.7</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ポイント悪化</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17.6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類似団体内平均値と比較すると依然として比率は高くなっており、本市財政状況の硬直化の大きな要因となっているため、今後もより一層の適正化に努めていく必要がある。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139700</xdr:rowOff>
    </xdr:from>
    <xdr:to>
      <xdr:col>24</xdr:col>
      <xdr:colOff>25400</xdr:colOff>
      <xdr:row>59</xdr:row>
      <xdr:rowOff>57150</xdr:rowOff>
    </xdr:to>
    <xdr:cxnSp macro="">
      <xdr:nvCxnSpPr>
        <xdr:cNvPr id="190" name="直線コネクタ 189"/>
        <xdr:cNvCxnSpPr/>
      </xdr:nvCxnSpPr>
      <xdr:spPr>
        <a:xfrm>
          <a:off x="3987800" y="100838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1" name="扶助費平均値テキスト"/>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139700</xdr:rowOff>
    </xdr:from>
    <xdr:to>
      <xdr:col>19</xdr:col>
      <xdr:colOff>187325</xdr:colOff>
      <xdr:row>60</xdr:row>
      <xdr:rowOff>139700</xdr:rowOff>
    </xdr:to>
    <xdr:cxnSp macro="">
      <xdr:nvCxnSpPr>
        <xdr:cNvPr id="193" name="直線コネクタ 192"/>
        <xdr:cNvCxnSpPr/>
      </xdr:nvCxnSpPr>
      <xdr:spPr>
        <a:xfrm flipV="1">
          <a:off x="3098800" y="10083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50800</xdr:rowOff>
    </xdr:from>
    <xdr:to>
      <xdr:col>15</xdr:col>
      <xdr:colOff>98425</xdr:colOff>
      <xdr:row>60</xdr:row>
      <xdr:rowOff>139700</xdr:rowOff>
    </xdr:to>
    <xdr:cxnSp macro="">
      <xdr:nvCxnSpPr>
        <xdr:cNvPr id="196" name="直線コネクタ 195"/>
        <xdr:cNvCxnSpPr/>
      </xdr:nvCxnSpPr>
      <xdr:spPr>
        <a:xfrm>
          <a:off x="2209800" y="10337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8" name="テキスト ボックス 197"/>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50800</xdr:rowOff>
    </xdr:from>
    <xdr:to>
      <xdr:col>11</xdr:col>
      <xdr:colOff>9525</xdr:colOff>
      <xdr:row>60</xdr:row>
      <xdr:rowOff>127000</xdr:rowOff>
    </xdr:to>
    <xdr:cxnSp macro="">
      <xdr:nvCxnSpPr>
        <xdr:cNvPr id="199" name="直線コネクタ 198"/>
        <xdr:cNvCxnSpPr/>
      </xdr:nvCxnSpPr>
      <xdr:spPr>
        <a:xfrm flipV="1">
          <a:off x="1320800" y="1033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6350</xdr:rowOff>
    </xdr:from>
    <xdr:to>
      <xdr:col>24</xdr:col>
      <xdr:colOff>76200</xdr:colOff>
      <xdr:row>59</xdr:row>
      <xdr:rowOff>107950</xdr:rowOff>
    </xdr:to>
    <xdr:sp macro="" textlink="">
      <xdr:nvSpPr>
        <xdr:cNvPr id="209" name="楕円 208"/>
        <xdr:cNvSpPr/>
      </xdr:nvSpPr>
      <xdr:spPr>
        <a:xfrm>
          <a:off x="47752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149877</xdr:rowOff>
    </xdr:from>
    <xdr:ext cx="762000" cy="259045"/>
    <xdr:sp macro="" textlink="">
      <xdr:nvSpPr>
        <xdr:cNvPr id="210" name="扶助費該当値テキスト"/>
        <xdr:cNvSpPr txBox="1"/>
      </xdr:nvSpPr>
      <xdr:spPr>
        <a:xfrm>
          <a:off x="49149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88900</xdr:rowOff>
    </xdr:from>
    <xdr:to>
      <xdr:col>20</xdr:col>
      <xdr:colOff>38100</xdr:colOff>
      <xdr:row>59</xdr:row>
      <xdr:rowOff>19050</xdr:rowOff>
    </xdr:to>
    <xdr:sp macro="" textlink="">
      <xdr:nvSpPr>
        <xdr:cNvPr id="211" name="楕円 210"/>
        <xdr:cNvSpPr/>
      </xdr:nvSpPr>
      <xdr:spPr>
        <a:xfrm>
          <a:off x="3937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3827</xdr:rowOff>
    </xdr:from>
    <xdr:ext cx="736600" cy="259045"/>
    <xdr:sp macro="" textlink="">
      <xdr:nvSpPr>
        <xdr:cNvPr id="212" name="テキスト ボックス 211"/>
        <xdr:cNvSpPr txBox="1"/>
      </xdr:nvSpPr>
      <xdr:spPr>
        <a:xfrm>
          <a:off x="3606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88900</xdr:rowOff>
    </xdr:from>
    <xdr:to>
      <xdr:col>15</xdr:col>
      <xdr:colOff>149225</xdr:colOff>
      <xdr:row>61</xdr:row>
      <xdr:rowOff>19050</xdr:rowOff>
    </xdr:to>
    <xdr:sp macro="" textlink="">
      <xdr:nvSpPr>
        <xdr:cNvPr id="213" name="楕円 212"/>
        <xdr:cNvSpPr/>
      </xdr:nvSpPr>
      <xdr:spPr>
        <a:xfrm>
          <a:off x="3048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3827</xdr:rowOff>
    </xdr:from>
    <xdr:ext cx="762000" cy="259045"/>
    <xdr:sp macro="" textlink="">
      <xdr:nvSpPr>
        <xdr:cNvPr id="214" name="テキスト ボックス 213"/>
        <xdr:cNvSpPr txBox="1"/>
      </xdr:nvSpPr>
      <xdr:spPr>
        <a:xfrm>
          <a:off x="27178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0</xdr:rowOff>
    </xdr:from>
    <xdr:to>
      <xdr:col>11</xdr:col>
      <xdr:colOff>60325</xdr:colOff>
      <xdr:row>60</xdr:row>
      <xdr:rowOff>101600</xdr:rowOff>
    </xdr:to>
    <xdr:sp macro="" textlink="">
      <xdr:nvSpPr>
        <xdr:cNvPr id="215" name="楕円 214"/>
        <xdr:cNvSpPr/>
      </xdr:nvSpPr>
      <xdr:spPr>
        <a:xfrm>
          <a:off x="2159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86377</xdr:rowOff>
    </xdr:from>
    <xdr:ext cx="762000" cy="259045"/>
    <xdr:sp macro="" textlink="">
      <xdr:nvSpPr>
        <xdr:cNvPr id="216" name="テキスト ボックス 215"/>
        <xdr:cNvSpPr txBox="1"/>
      </xdr:nvSpPr>
      <xdr:spPr>
        <a:xfrm>
          <a:off x="1828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76200</xdr:rowOff>
    </xdr:from>
    <xdr:to>
      <xdr:col>6</xdr:col>
      <xdr:colOff>171450</xdr:colOff>
      <xdr:row>61</xdr:row>
      <xdr:rowOff>6350</xdr:rowOff>
    </xdr:to>
    <xdr:sp macro="" textlink="">
      <xdr:nvSpPr>
        <xdr:cNvPr id="217" name="楕円 216"/>
        <xdr:cNvSpPr/>
      </xdr:nvSpPr>
      <xdr:spPr>
        <a:xfrm>
          <a:off x="1270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162577</xdr:rowOff>
    </xdr:from>
    <xdr:ext cx="762000" cy="259045"/>
    <xdr:sp macro="" textlink="">
      <xdr:nvSpPr>
        <xdr:cNvPr id="218" name="テキスト ボックス 217"/>
        <xdr:cNvSpPr txBox="1"/>
      </xdr:nvSpPr>
      <xdr:spPr>
        <a:xfrm>
          <a:off x="939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その他の経常収支比率については、類似団体内平均値</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と同値の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今後も、これまでに整備した施設等の老朽化に伴い維持補修費の増加が見込まれることもあり、引き続き計画的な保全に努める。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127000</xdr:rowOff>
    </xdr:to>
    <xdr:cxnSp macro="">
      <xdr:nvCxnSpPr>
        <xdr:cNvPr id="251" name="直線コネクタ 250"/>
        <xdr:cNvCxnSpPr/>
      </xdr:nvCxnSpPr>
      <xdr:spPr>
        <a:xfrm flipV="1">
          <a:off x="15671800" y="9956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2"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38100</xdr:rowOff>
    </xdr:from>
    <xdr:to>
      <xdr:col>78</xdr:col>
      <xdr:colOff>69850</xdr:colOff>
      <xdr:row>58</xdr:row>
      <xdr:rowOff>127000</xdr:rowOff>
    </xdr:to>
    <xdr:cxnSp macro="">
      <xdr:nvCxnSpPr>
        <xdr:cNvPr id="254" name="直線コネクタ 253"/>
        <xdr:cNvCxnSpPr/>
      </xdr:nvCxnSpPr>
      <xdr:spPr>
        <a:xfrm>
          <a:off x="14782800" y="9982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120650</xdr:rowOff>
    </xdr:from>
    <xdr:to>
      <xdr:col>73</xdr:col>
      <xdr:colOff>180975</xdr:colOff>
      <xdr:row>58</xdr:row>
      <xdr:rowOff>38100</xdr:rowOff>
    </xdr:to>
    <xdr:cxnSp macro="">
      <xdr:nvCxnSpPr>
        <xdr:cNvPr id="257" name="直線コネクタ 256"/>
        <xdr:cNvCxnSpPr/>
      </xdr:nvCxnSpPr>
      <xdr:spPr>
        <a:xfrm>
          <a:off x="13893800" y="9893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120650</xdr:rowOff>
    </xdr:from>
    <xdr:to>
      <xdr:col>69</xdr:col>
      <xdr:colOff>92075</xdr:colOff>
      <xdr:row>58</xdr:row>
      <xdr:rowOff>0</xdr:rowOff>
    </xdr:to>
    <xdr:cxnSp macro="">
      <xdr:nvCxnSpPr>
        <xdr:cNvPr id="260" name="直線コネクタ 259"/>
        <xdr:cNvCxnSpPr/>
      </xdr:nvCxnSpPr>
      <xdr:spPr>
        <a:xfrm flipV="1">
          <a:off x="13004800" y="9893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70" name="楕円 269"/>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71"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2" name="楕円 271"/>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3" name="テキスト ボックス 272"/>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158750</xdr:rowOff>
    </xdr:from>
    <xdr:to>
      <xdr:col>74</xdr:col>
      <xdr:colOff>31750</xdr:colOff>
      <xdr:row>58</xdr:row>
      <xdr:rowOff>88900</xdr:rowOff>
    </xdr:to>
    <xdr:sp macro="" textlink="">
      <xdr:nvSpPr>
        <xdr:cNvPr id="274" name="楕円 273"/>
        <xdr:cNvSpPr/>
      </xdr:nvSpPr>
      <xdr:spPr>
        <a:xfrm>
          <a:off x="14732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75" name="テキスト ボックス 274"/>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69850</xdr:rowOff>
    </xdr:from>
    <xdr:to>
      <xdr:col>69</xdr:col>
      <xdr:colOff>142875</xdr:colOff>
      <xdr:row>58</xdr:row>
      <xdr:rowOff>0</xdr:rowOff>
    </xdr:to>
    <xdr:sp macro="" textlink="">
      <xdr:nvSpPr>
        <xdr:cNvPr id="276" name="楕円 275"/>
        <xdr:cNvSpPr/>
      </xdr:nvSpPr>
      <xdr:spPr>
        <a:xfrm>
          <a:off x="13843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10177</xdr:rowOff>
    </xdr:from>
    <xdr:ext cx="762000" cy="259045"/>
    <xdr:sp macro="" textlink="">
      <xdr:nvSpPr>
        <xdr:cNvPr id="277" name="テキスト ボックス 276"/>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78" name="楕円 277"/>
        <xdr:cNvSpPr/>
      </xdr:nvSpPr>
      <xdr:spPr>
        <a:xfrm>
          <a:off x="12954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60977</xdr:rowOff>
    </xdr:from>
    <xdr:ext cx="762000" cy="259045"/>
    <xdr:sp macro="" textlink="">
      <xdr:nvSpPr>
        <xdr:cNvPr id="279" name="テキスト ボックス 278"/>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補助費等にかかる経常収支比率については、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分母となる経常一般財源総額が、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地方交付税の増加により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大きく増加したことにより</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依然として類似団体内平均値との乖離幅が大きいため、今後もより一層の適正化に努めていく必要がある。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60706</xdr:rowOff>
    </xdr:from>
    <xdr:to>
      <xdr:col>82</xdr:col>
      <xdr:colOff>107950</xdr:colOff>
      <xdr:row>37</xdr:row>
      <xdr:rowOff>124714</xdr:rowOff>
    </xdr:to>
    <xdr:cxnSp macro="">
      <xdr:nvCxnSpPr>
        <xdr:cNvPr id="310" name="直線コネクタ 309"/>
        <xdr:cNvCxnSpPr/>
      </xdr:nvCxnSpPr>
      <xdr:spPr>
        <a:xfrm flipV="1">
          <a:off x="15671800" y="640435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165879</xdr:rowOff>
    </xdr:from>
    <xdr:ext cx="762000" cy="259045"/>
    <xdr:sp macro="" textlink="">
      <xdr:nvSpPr>
        <xdr:cNvPr id="311" name="補助費等平均値テキスト"/>
        <xdr:cNvSpPr txBox="1"/>
      </xdr:nvSpPr>
      <xdr:spPr>
        <a:xfrm>
          <a:off x="16598900" y="582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37</xdr:row>
      <xdr:rowOff>124714</xdr:rowOff>
    </xdr:to>
    <xdr:cxnSp macro="">
      <xdr:nvCxnSpPr>
        <xdr:cNvPr id="313" name="直線コネクタ 312"/>
        <xdr:cNvCxnSpPr/>
      </xdr:nvCxnSpPr>
      <xdr:spPr>
        <a:xfrm>
          <a:off x="14782800" y="64317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15" name="テキスト ボックス 314"/>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88138</xdr:rowOff>
    </xdr:to>
    <xdr:cxnSp macro="">
      <xdr:nvCxnSpPr>
        <xdr:cNvPr id="316" name="直線コネクタ 315"/>
        <xdr:cNvCxnSpPr/>
      </xdr:nvCxnSpPr>
      <xdr:spPr>
        <a:xfrm>
          <a:off x="13893800" y="64226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18" name="テキスト ボックス 317"/>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133858</xdr:rowOff>
    </xdr:to>
    <xdr:cxnSp macro="">
      <xdr:nvCxnSpPr>
        <xdr:cNvPr id="319" name="直線コネクタ 318"/>
        <xdr:cNvCxnSpPr/>
      </xdr:nvCxnSpPr>
      <xdr:spPr>
        <a:xfrm flipV="1">
          <a:off x="13004800" y="6422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21" name="テキスト ボックス 320"/>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3" name="テキスト ボックス 322"/>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29" name="楕円 328"/>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153433</xdr:rowOff>
    </xdr:from>
    <xdr:ext cx="762000" cy="259045"/>
    <xdr:sp macro="" textlink="">
      <xdr:nvSpPr>
        <xdr:cNvPr id="330" name="補助費等該当値テキスト"/>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73914</xdr:rowOff>
    </xdr:from>
    <xdr:to>
      <xdr:col>78</xdr:col>
      <xdr:colOff>120650</xdr:colOff>
      <xdr:row>38</xdr:row>
      <xdr:rowOff>4064</xdr:rowOff>
    </xdr:to>
    <xdr:sp macro="" textlink="">
      <xdr:nvSpPr>
        <xdr:cNvPr id="331" name="楕円 330"/>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160291</xdr:rowOff>
    </xdr:from>
    <xdr:ext cx="736600" cy="259045"/>
    <xdr:sp macro="" textlink="">
      <xdr:nvSpPr>
        <xdr:cNvPr id="332" name="テキスト ボックス 331"/>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33" name="楕円 332"/>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34" name="テキスト ボックス 333"/>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35" name="楕円 334"/>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36" name="テキスト ボックス 335"/>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37" name="楕円 336"/>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38" name="テキスト ボックス 337"/>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％となった。将来世代への負担圧縮を見据えた借換債の発行抑制を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年以来</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行っ</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ているが、</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借換債の対象額が</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したことが大きな要因である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。花園ラグビー場の整備や文化創造館の建設等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の大規模事業が一段落したため、現時点では今後の公債費は減少傾向であるが、令和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年度以降に体育館空調の導入など新たな大規模建設事業が予定されているため、再度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公債費の負担が増加すること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も考えられる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。後年度世代に過度な負担を強いることのない市債の管理に努めていく必要がある。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20320</xdr:rowOff>
    </xdr:from>
    <xdr:to>
      <xdr:col>24</xdr:col>
      <xdr:colOff>25400</xdr:colOff>
      <xdr:row>78</xdr:row>
      <xdr:rowOff>134620</xdr:rowOff>
    </xdr:to>
    <xdr:cxnSp macro="">
      <xdr:nvCxnSpPr>
        <xdr:cNvPr id="371" name="直線コネクタ 370"/>
        <xdr:cNvCxnSpPr/>
      </xdr:nvCxnSpPr>
      <xdr:spPr>
        <a:xfrm flipV="1">
          <a:off x="3987800" y="133934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27957</xdr:rowOff>
    </xdr:from>
    <xdr:ext cx="762000" cy="259045"/>
    <xdr:sp macro="" textlink="">
      <xdr:nvSpPr>
        <xdr:cNvPr id="372" name="公債費平均値テキスト"/>
        <xdr:cNvSpPr txBox="1"/>
      </xdr:nvSpPr>
      <xdr:spPr>
        <a:xfrm>
          <a:off x="4914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78</xdr:row>
      <xdr:rowOff>134620</xdr:rowOff>
    </xdr:to>
    <xdr:cxnSp macro="">
      <xdr:nvCxnSpPr>
        <xdr:cNvPr id="374" name="直線コネクタ 373"/>
        <xdr:cNvCxnSpPr/>
      </xdr:nvCxnSpPr>
      <xdr:spPr>
        <a:xfrm>
          <a:off x="3098800" y="133096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76" name="テキスト ボックス 375"/>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78</xdr:row>
      <xdr:rowOff>27939</xdr:rowOff>
    </xdr:to>
    <xdr:cxnSp macro="">
      <xdr:nvCxnSpPr>
        <xdr:cNvPr id="377" name="直線コネクタ 376"/>
        <xdr:cNvCxnSpPr/>
      </xdr:nvCxnSpPr>
      <xdr:spPr>
        <a:xfrm flipV="1">
          <a:off x="2209800" y="133096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79" name="テキスト ボックス 378"/>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62230</xdr:rowOff>
    </xdr:from>
    <xdr:to>
      <xdr:col>11</xdr:col>
      <xdr:colOff>9525</xdr:colOff>
      <xdr:row>78</xdr:row>
      <xdr:rowOff>27939</xdr:rowOff>
    </xdr:to>
    <xdr:cxnSp macro="">
      <xdr:nvCxnSpPr>
        <xdr:cNvPr id="380" name="直線コネクタ 379"/>
        <xdr:cNvCxnSpPr/>
      </xdr:nvCxnSpPr>
      <xdr:spPr>
        <a:xfrm>
          <a:off x="1320800" y="132638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2" name="テキスト ボックス 381"/>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4" name="テキスト ボックス 383"/>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90" name="楕円 389"/>
        <xdr:cNvSpPr/>
      </xdr:nvSpPr>
      <xdr:spPr>
        <a:xfrm>
          <a:off x="4775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113047</xdr:rowOff>
    </xdr:from>
    <xdr:ext cx="762000" cy="259045"/>
    <xdr:sp macro="" textlink="">
      <xdr:nvSpPr>
        <xdr:cNvPr id="391" name="公債費該当値テキスト"/>
        <xdr:cNvSpPr txBox="1"/>
      </xdr:nvSpPr>
      <xdr:spPr>
        <a:xfrm>
          <a:off x="4914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83820</xdr:rowOff>
    </xdr:from>
    <xdr:to>
      <xdr:col>20</xdr:col>
      <xdr:colOff>38100</xdr:colOff>
      <xdr:row>79</xdr:row>
      <xdr:rowOff>13970</xdr:rowOff>
    </xdr:to>
    <xdr:sp macro="" textlink="">
      <xdr:nvSpPr>
        <xdr:cNvPr id="392" name="楕円 391"/>
        <xdr:cNvSpPr/>
      </xdr:nvSpPr>
      <xdr:spPr>
        <a:xfrm>
          <a:off x="3937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170197</xdr:rowOff>
    </xdr:from>
    <xdr:ext cx="736600" cy="259045"/>
    <xdr:sp macro="" textlink="">
      <xdr:nvSpPr>
        <xdr:cNvPr id="393" name="テキスト ボックス 392"/>
        <xdr:cNvSpPr txBox="1"/>
      </xdr:nvSpPr>
      <xdr:spPr>
        <a:xfrm>
          <a:off x="3606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94" name="楕円 393"/>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168927</xdr:rowOff>
    </xdr:from>
    <xdr:ext cx="762000" cy="259045"/>
    <xdr:sp macro="" textlink="">
      <xdr:nvSpPr>
        <xdr:cNvPr id="395" name="テキスト ボックス 394"/>
        <xdr:cNvSpPr txBox="1"/>
      </xdr:nvSpPr>
      <xdr:spPr>
        <a:xfrm>
          <a:off x="2717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148589</xdr:rowOff>
    </xdr:from>
    <xdr:to>
      <xdr:col>11</xdr:col>
      <xdr:colOff>60325</xdr:colOff>
      <xdr:row>78</xdr:row>
      <xdr:rowOff>78739</xdr:rowOff>
    </xdr:to>
    <xdr:sp macro="" textlink="">
      <xdr:nvSpPr>
        <xdr:cNvPr id="396" name="楕円 395"/>
        <xdr:cNvSpPr/>
      </xdr:nvSpPr>
      <xdr:spPr>
        <a:xfrm>
          <a:off x="2159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63516</xdr:rowOff>
    </xdr:from>
    <xdr:ext cx="762000" cy="259045"/>
    <xdr:sp macro="" textlink="">
      <xdr:nvSpPr>
        <xdr:cNvPr id="397" name="テキスト ボックス 396"/>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xdr:rowOff>
    </xdr:from>
    <xdr:to>
      <xdr:col>6</xdr:col>
      <xdr:colOff>171450</xdr:colOff>
      <xdr:row>77</xdr:row>
      <xdr:rowOff>113030</xdr:rowOff>
    </xdr:to>
    <xdr:sp macro="" textlink="">
      <xdr:nvSpPr>
        <xdr:cNvPr id="398" name="楕円 397"/>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123207</xdr:rowOff>
    </xdr:from>
    <xdr:ext cx="762000" cy="259045"/>
    <xdr:sp macro="" textlink="">
      <xdr:nvSpPr>
        <xdr:cNvPr id="399" name="テキスト ボックス 398"/>
        <xdr:cNvSpPr txBox="1"/>
      </xdr:nvSpPr>
      <xdr:spPr>
        <a:xfrm>
          <a:off x="939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公債費以外の経常収支比率については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たものの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％と比較しても依然高水準で硬直した状態であるといえる。主な内容として</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人件費、扶助費、補助費等の合計で</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52.1</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％となっており、前年度と比較して人件費は</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改善</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扶助</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費は</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悪化</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、補助費等は</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改善</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となり、今後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もより一層の行財政改革の推進に努める。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78</xdr:row>
      <xdr:rowOff>44704</xdr:rowOff>
    </xdr:to>
    <xdr:cxnSp macro="">
      <xdr:nvCxnSpPr>
        <xdr:cNvPr id="430" name="直線コネクタ 429"/>
        <xdr:cNvCxnSpPr/>
      </xdr:nvCxnSpPr>
      <xdr:spPr>
        <a:xfrm flipV="1">
          <a:off x="15671800" y="1334008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152164</xdr:rowOff>
    </xdr:from>
    <xdr:ext cx="762000" cy="259045"/>
    <xdr:sp macro="" textlink="">
      <xdr:nvSpPr>
        <xdr:cNvPr id="431" name="公債費以外平均値テキスト"/>
        <xdr:cNvSpPr txBox="1"/>
      </xdr:nvSpPr>
      <xdr:spPr>
        <a:xfrm>
          <a:off x="16598900" y="13010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44704</xdr:rowOff>
    </xdr:from>
    <xdr:to>
      <xdr:col>78</xdr:col>
      <xdr:colOff>69850</xdr:colOff>
      <xdr:row>78</xdr:row>
      <xdr:rowOff>122428</xdr:rowOff>
    </xdr:to>
    <xdr:cxnSp macro="">
      <xdr:nvCxnSpPr>
        <xdr:cNvPr id="433" name="直線コネクタ 432"/>
        <xdr:cNvCxnSpPr/>
      </xdr:nvCxnSpPr>
      <xdr:spPr>
        <a:xfrm flipV="1">
          <a:off x="14782800" y="134178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5" name="テキスト ボックス 434"/>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44704</xdr:rowOff>
    </xdr:from>
    <xdr:to>
      <xdr:col>73</xdr:col>
      <xdr:colOff>180975</xdr:colOff>
      <xdr:row>78</xdr:row>
      <xdr:rowOff>122428</xdr:rowOff>
    </xdr:to>
    <xdr:cxnSp macro="">
      <xdr:nvCxnSpPr>
        <xdr:cNvPr id="436" name="直線コネクタ 435"/>
        <xdr:cNvCxnSpPr/>
      </xdr:nvCxnSpPr>
      <xdr:spPr>
        <a:xfrm>
          <a:off x="13893800" y="134178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8" name="テキスト ボックス 437"/>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44704</xdr:rowOff>
    </xdr:from>
    <xdr:to>
      <xdr:col>69</xdr:col>
      <xdr:colOff>92075</xdr:colOff>
      <xdr:row>78</xdr:row>
      <xdr:rowOff>131572</xdr:rowOff>
    </xdr:to>
    <xdr:cxnSp macro="">
      <xdr:nvCxnSpPr>
        <xdr:cNvPr id="439" name="直線コネクタ 438"/>
        <xdr:cNvCxnSpPr/>
      </xdr:nvCxnSpPr>
      <xdr:spPr>
        <a:xfrm flipV="1">
          <a:off x="13004800" y="134178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1" name="テキスト ボックス 440"/>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43" name="テキスト ボックス 442"/>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49" name="楕円 448"/>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59707</xdr:rowOff>
    </xdr:from>
    <xdr:ext cx="762000" cy="259045"/>
    <xdr:sp macro="" textlink="">
      <xdr:nvSpPr>
        <xdr:cNvPr id="450" name="公債費以外該当値テキスト"/>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165354</xdr:rowOff>
    </xdr:from>
    <xdr:to>
      <xdr:col>78</xdr:col>
      <xdr:colOff>120650</xdr:colOff>
      <xdr:row>78</xdr:row>
      <xdr:rowOff>95504</xdr:rowOff>
    </xdr:to>
    <xdr:sp macro="" textlink="">
      <xdr:nvSpPr>
        <xdr:cNvPr id="451" name="楕円 450"/>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80281</xdr:rowOff>
    </xdr:from>
    <xdr:ext cx="736600" cy="259045"/>
    <xdr:sp macro="" textlink="">
      <xdr:nvSpPr>
        <xdr:cNvPr id="452" name="テキスト ボックス 451"/>
        <xdr:cNvSpPr txBox="1"/>
      </xdr:nvSpPr>
      <xdr:spPr>
        <a:xfrm>
          <a:off x="15290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71628</xdr:rowOff>
    </xdr:from>
    <xdr:to>
      <xdr:col>74</xdr:col>
      <xdr:colOff>31750</xdr:colOff>
      <xdr:row>79</xdr:row>
      <xdr:rowOff>1778</xdr:rowOff>
    </xdr:to>
    <xdr:sp macro="" textlink="">
      <xdr:nvSpPr>
        <xdr:cNvPr id="453" name="楕円 452"/>
        <xdr:cNvSpPr/>
      </xdr:nvSpPr>
      <xdr:spPr>
        <a:xfrm>
          <a:off x="14732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158005</xdr:rowOff>
    </xdr:from>
    <xdr:ext cx="762000" cy="259045"/>
    <xdr:sp macro="" textlink="">
      <xdr:nvSpPr>
        <xdr:cNvPr id="454" name="テキスト ボックス 453"/>
        <xdr:cNvSpPr txBox="1"/>
      </xdr:nvSpPr>
      <xdr:spPr>
        <a:xfrm>
          <a:off x="14401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165354</xdr:rowOff>
    </xdr:from>
    <xdr:to>
      <xdr:col>69</xdr:col>
      <xdr:colOff>142875</xdr:colOff>
      <xdr:row>78</xdr:row>
      <xdr:rowOff>95504</xdr:rowOff>
    </xdr:to>
    <xdr:sp macro="" textlink="">
      <xdr:nvSpPr>
        <xdr:cNvPr id="455" name="楕円 454"/>
        <xdr:cNvSpPr/>
      </xdr:nvSpPr>
      <xdr:spPr>
        <a:xfrm>
          <a:off x="13843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80281</xdr:rowOff>
    </xdr:from>
    <xdr:ext cx="762000" cy="259045"/>
    <xdr:sp macro="" textlink="">
      <xdr:nvSpPr>
        <xdr:cNvPr id="456" name="テキスト ボックス 455"/>
        <xdr:cNvSpPr txBox="1"/>
      </xdr:nvSpPr>
      <xdr:spPr>
        <a:xfrm>
          <a:off x="13512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80772</xdr:rowOff>
    </xdr:from>
    <xdr:to>
      <xdr:col>65</xdr:col>
      <xdr:colOff>53975</xdr:colOff>
      <xdr:row>79</xdr:row>
      <xdr:rowOff>10922</xdr:rowOff>
    </xdr:to>
    <xdr:sp macro="" textlink="">
      <xdr:nvSpPr>
        <xdr:cNvPr id="457" name="楕円 456"/>
        <xdr:cNvSpPr/>
      </xdr:nvSpPr>
      <xdr:spPr>
        <a:xfrm>
          <a:off x="12954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167149</xdr:rowOff>
    </xdr:from>
    <xdr:ext cx="762000" cy="259045"/>
    <xdr:sp macro="" textlink="">
      <xdr:nvSpPr>
        <xdr:cNvPr id="458" name="テキスト ボックス 457"/>
        <xdr:cNvSpPr txBox="1"/>
      </xdr:nvSpPr>
      <xdr:spPr>
        <a:xfrm>
          <a:off x="12623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102296</xdr:rowOff>
    </xdr:from>
    <xdr:to>
      <xdr:col>29</xdr:col>
      <xdr:colOff>127000</xdr:colOff>
      <xdr:row>17</xdr:row>
      <xdr:rowOff>157800</xdr:rowOff>
    </xdr:to>
    <xdr:cxnSp macro="">
      <xdr:nvCxnSpPr>
        <xdr:cNvPr id="48" name="直線コネクタ 47"/>
        <xdr:cNvCxnSpPr/>
      </xdr:nvCxnSpPr>
      <xdr:spPr bwMode="auto">
        <a:xfrm flipV="1">
          <a:off x="5003800" y="3064571"/>
          <a:ext cx="647700" cy="55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150959</xdr:rowOff>
    </xdr:from>
    <xdr:ext cx="762000" cy="259045"/>
    <xdr:sp macro="" textlink="">
      <xdr:nvSpPr>
        <xdr:cNvPr id="49" name="人口1人当たり決算額の推移平均値テキスト130"/>
        <xdr:cNvSpPr txBox="1"/>
      </xdr:nvSpPr>
      <xdr:spPr>
        <a:xfrm>
          <a:off x="5740400" y="259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157800</xdr:rowOff>
    </xdr:from>
    <xdr:to>
      <xdr:col>26</xdr:col>
      <xdr:colOff>50800</xdr:colOff>
      <xdr:row>18</xdr:row>
      <xdr:rowOff>59319</xdr:rowOff>
    </xdr:to>
    <xdr:cxnSp macro="">
      <xdr:nvCxnSpPr>
        <xdr:cNvPr id="51" name="直線コネクタ 50"/>
        <xdr:cNvCxnSpPr/>
      </xdr:nvCxnSpPr>
      <xdr:spPr bwMode="auto">
        <a:xfrm flipV="1">
          <a:off x="4305300" y="3120075"/>
          <a:ext cx="698500" cy="72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104843</xdr:rowOff>
    </xdr:from>
    <xdr:ext cx="736600" cy="259045"/>
    <xdr:sp macro="" textlink="">
      <xdr:nvSpPr>
        <xdr:cNvPr id="53" name="テキスト ボックス 52"/>
        <xdr:cNvSpPr txBox="1"/>
      </xdr:nvSpPr>
      <xdr:spPr>
        <a:xfrm>
          <a:off x="4622800" y="255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59319</xdr:rowOff>
    </xdr:from>
    <xdr:to>
      <xdr:col>22</xdr:col>
      <xdr:colOff>114300</xdr:colOff>
      <xdr:row>18</xdr:row>
      <xdr:rowOff>95804</xdr:rowOff>
    </xdr:to>
    <xdr:cxnSp macro="">
      <xdr:nvCxnSpPr>
        <xdr:cNvPr id="54" name="直線コネクタ 53"/>
        <xdr:cNvCxnSpPr/>
      </xdr:nvCxnSpPr>
      <xdr:spPr bwMode="auto">
        <a:xfrm flipV="1">
          <a:off x="3606800" y="3193044"/>
          <a:ext cx="698500" cy="36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784</xdr:rowOff>
    </xdr:from>
    <xdr:ext cx="762000" cy="259045"/>
    <xdr:sp macro="" textlink="">
      <xdr:nvSpPr>
        <xdr:cNvPr id="56" name="テキスト ボックス 55"/>
        <xdr:cNvSpPr txBox="1"/>
      </xdr:nvSpPr>
      <xdr:spPr>
        <a:xfrm>
          <a:off x="3924300" y="26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79390</xdr:rowOff>
    </xdr:from>
    <xdr:to>
      <xdr:col>18</xdr:col>
      <xdr:colOff>177800</xdr:colOff>
      <xdr:row>18</xdr:row>
      <xdr:rowOff>95804</xdr:rowOff>
    </xdr:to>
    <xdr:cxnSp macro="">
      <xdr:nvCxnSpPr>
        <xdr:cNvPr id="57" name="直線コネクタ 56"/>
        <xdr:cNvCxnSpPr/>
      </xdr:nvCxnSpPr>
      <xdr:spPr bwMode="auto">
        <a:xfrm>
          <a:off x="2908300" y="3213115"/>
          <a:ext cx="698500" cy="16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47830</xdr:rowOff>
    </xdr:from>
    <xdr:ext cx="762000" cy="259045"/>
    <xdr:sp macro="" textlink="">
      <xdr:nvSpPr>
        <xdr:cNvPr id="59" name="テキスト ボックス 58"/>
        <xdr:cNvSpPr txBox="1"/>
      </xdr:nvSpPr>
      <xdr:spPr>
        <a:xfrm>
          <a:off x="32258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67124</xdr:rowOff>
    </xdr:from>
    <xdr:ext cx="762000" cy="259045"/>
    <xdr:sp macro="" textlink="">
      <xdr:nvSpPr>
        <xdr:cNvPr id="61" name="テキスト ボックス 60"/>
        <xdr:cNvSpPr txBox="1"/>
      </xdr:nvSpPr>
      <xdr:spPr>
        <a:xfrm>
          <a:off x="2527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51496</xdr:rowOff>
    </xdr:from>
    <xdr:to>
      <xdr:col>29</xdr:col>
      <xdr:colOff>177800</xdr:colOff>
      <xdr:row>17</xdr:row>
      <xdr:rowOff>153096</xdr:rowOff>
    </xdr:to>
    <xdr:sp macro="" textlink="">
      <xdr:nvSpPr>
        <xdr:cNvPr id="67" name="楕円 66"/>
        <xdr:cNvSpPr/>
      </xdr:nvSpPr>
      <xdr:spPr bwMode="auto">
        <a:xfrm>
          <a:off x="5600700" y="3013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23573</xdr:rowOff>
    </xdr:from>
    <xdr:ext cx="762000" cy="259045"/>
    <xdr:sp macro="" textlink="">
      <xdr:nvSpPr>
        <xdr:cNvPr id="68" name="人口1人当たり決算額の推移該当値テキスト130"/>
        <xdr:cNvSpPr txBox="1"/>
      </xdr:nvSpPr>
      <xdr:spPr>
        <a:xfrm>
          <a:off x="5740400" y="298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107000</xdr:rowOff>
    </xdr:from>
    <xdr:to>
      <xdr:col>26</xdr:col>
      <xdr:colOff>101600</xdr:colOff>
      <xdr:row>18</xdr:row>
      <xdr:rowOff>37150</xdr:rowOff>
    </xdr:to>
    <xdr:sp macro="" textlink="">
      <xdr:nvSpPr>
        <xdr:cNvPr id="69" name="楕円 68"/>
        <xdr:cNvSpPr/>
      </xdr:nvSpPr>
      <xdr:spPr bwMode="auto">
        <a:xfrm>
          <a:off x="4953000" y="3069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21927</xdr:rowOff>
    </xdr:from>
    <xdr:ext cx="736600" cy="259045"/>
    <xdr:sp macro="" textlink="">
      <xdr:nvSpPr>
        <xdr:cNvPr id="70" name="テキスト ボックス 69"/>
        <xdr:cNvSpPr txBox="1"/>
      </xdr:nvSpPr>
      <xdr:spPr>
        <a:xfrm>
          <a:off x="4622800" y="3155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8519</xdr:rowOff>
    </xdr:from>
    <xdr:to>
      <xdr:col>22</xdr:col>
      <xdr:colOff>165100</xdr:colOff>
      <xdr:row>18</xdr:row>
      <xdr:rowOff>110119</xdr:rowOff>
    </xdr:to>
    <xdr:sp macro="" textlink="">
      <xdr:nvSpPr>
        <xdr:cNvPr id="71" name="楕円 70"/>
        <xdr:cNvSpPr/>
      </xdr:nvSpPr>
      <xdr:spPr bwMode="auto">
        <a:xfrm>
          <a:off x="4254500" y="3142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94896</xdr:rowOff>
    </xdr:from>
    <xdr:ext cx="762000" cy="259045"/>
    <xdr:sp macro="" textlink="">
      <xdr:nvSpPr>
        <xdr:cNvPr id="72" name="テキスト ボックス 71"/>
        <xdr:cNvSpPr txBox="1"/>
      </xdr:nvSpPr>
      <xdr:spPr>
        <a:xfrm>
          <a:off x="3924300" y="32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45004</xdr:rowOff>
    </xdr:from>
    <xdr:to>
      <xdr:col>19</xdr:col>
      <xdr:colOff>38100</xdr:colOff>
      <xdr:row>18</xdr:row>
      <xdr:rowOff>146603</xdr:rowOff>
    </xdr:to>
    <xdr:sp macro="" textlink="">
      <xdr:nvSpPr>
        <xdr:cNvPr id="73" name="楕円 72"/>
        <xdr:cNvSpPr/>
      </xdr:nvSpPr>
      <xdr:spPr bwMode="auto">
        <a:xfrm>
          <a:off x="3556000" y="317872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131381</xdr:rowOff>
    </xdr:from>
    <xdr:ext cx="762000" cy="259045"/>
    <xdr:sp macro="" textlink="">
      <xdr:nvSpPr>
        <xdr:cNvPr id="74" name="テキスト ボックス 73"/>
        <xdr:cNvSpPr txBox="1"/>
      </xdr:nvSpPr>
      <xdr:spPr>
        <a:xfrm>
          <a:off x="3225800" y="326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28590</xdr:rowOff>
    </xdr:from>
    <xdr:to>
      <xdr:col>15</xdr:col>
      <xdr:colOff>101600</xdr:colOff>
      <xdr:row>18</xdr:row>
      <xdr:rowOff>130191</xdr:rowOff>
    </xdr:to>
    <xdr:sp macro="" textlink="">
      <xdr:nvSpPr>
        <xdr:cNvPr id="75" name="楕円 74"/>
        <xdr:cNvSpPr/>
      </xdr:nvSpPr>
      <xdr:spPr bwMode="auto">
        <a:xfrm>
          <a:off x="2857500" y="316231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114967</xdr:rowOff>
    </xdr:from>
    <xdr:ext cx="762000" cy="259045"/>
    <xdr:sp macro="" textlink="">
      <xdr:nvSpPr>
        <xdr:cNvPr id="76" name="テキスト ボックス 75"/>
        <xdr:cNvSpPr txBox="1"/>
      </xdr:nvSpPr>
      <xdr:spPr>
        <a:xfrm>
          <a:off x="2527300" y="324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309728</xdr:rowOff>
    </xdr:from>
    <xdr:to>
      <xdr:col>29</xdr:col>
      <xdr:colOff>127000</xdr:colOff>
      <xdr:row>35</xdr:row>
      <xdr:rowOff>33655</xdr:rowOff>
    </xdr:to>
    <xdr:cxnSp macro="">
      <xdr:nvCxnSpPr>
        <xdr:cNvPr id="109" name="直線コネクタ 108"/>
        <xdr:cNvCxnSpPr/>
      </xdr:nvCxnSpPr>
      <xdr:spPr bwMode="auto">
        <a:xfrm>
          <a:off x="5003800" y="6577178"/>
          <a:ext cx="647700" cy="66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94873</xdr:rowOff>
    </xdr:from>
    <xdr:ext cx="762000" cy="259045"/>
    <xdr:sp macro="" textlink="">
      <xdr:nvSpPr>
        <xdr:cNvPr id="110" name="人口1人当たり決算額の推移平均値テキスト445"/>
        <xdr:cNvSpPr txBox="1"/>
      </xdr:nvSpPr>
      <xdr:spPr>
        <a:xfrm>
          <a:off x="5740400" y="670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309728</xdr:rowOff>
    </xdr:from>
    <xdr:to>
      <xdr:col>26</xdr:col>
      <xdr:colOff>50800</xdr:colOff>
      <xdr:row>35</xdr:row>
      <xdr:rowOff>200343</xdr:rowOff>
    </xdr:to>
    <xdr:cxnSp macro="">
      <xdr:nvCxnSpPr>
        <xdr:cNvPr id="112" name="直線コネクタ 111"/>
        <xdr:cNvCxnSpPr/>
      </xdr:nvCxnSpPr>
      <xdr:spPr bwMode="auto">
        <a:xfrm flipV="1">
          <a:off x="4305300" y="6577178"/>
          <a:ext cx="698500" cy="233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215955</xdr:rowOff>
    </xdr:from>
    <xdr:ext cx="736600" cy="259045"/>
    <xdr:sp macro="" textlink="">
      <xdr:nvSpPr>
        <xdr:cNvPr id="114" name="テキスト ボックス 113"/>
        <xdr:cNvSpPr txBox="1"/>
      </xdr:nvSpPr>
      <xdr:spPr>
        <a:xfrm>
          <a:off x="4622800" y="682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105054</xdr:rowOff>
    </xdr:from>
    <xdr:to>
      <xdr:col>22</xdr:col>
      <xdr:colOff>114300</xdr:colOff>
      <xdr:row>35</xdr:row>
      <xdr:rowOff>200343</xdr:rowOff>
    </xdr:to>
    <xdr:cxnSp macro="">
      <xdr:nvCxnSpPr>
        <xdr:cNvPr id="115" name="直線コネクタ 114"/>
        <xdr:cNvCxnSpPr/>
      </xdr:nvCxnSpPr>
      <xdr:spPr bwMode="auto">
        <a:xfrm>
          <a:off x="3606800" y="6715404"/>
          <a:ext cx="698500" cy="95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229240</xdr:rowOff>
    </xdr:from>
    <xdr:ext cx="762000" cy="259045"/>
    <xdr:sp macro="" textlink="">
      <xdr:nvSpPr>
        <xdr:cNvPr id="117" name="テキスト ボックス 116"/>
        <xdr:cNvSpPr txBox="1"/>
      </xdr:nvSpPr>
      <xdr:spPr>
        <a:xfrm>
          <a:off x="39243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105054</xdr:rowOff>
    </xdr:from>
    <xdr:to>
      <xdr:col>18</xdr:col>
      <xdr:colOff>177800</xdr:colOff>
      <xdr:row>35</xdr:row>
      <xdr:rowOff>260236</xdr:rowOff>
    </xdr:to>
    <xdr:cxnSp macro="">
      <xdr:nvCxnSpPr>
        <xdr:cNvPr id="118" name="直線コネクタ 117"/>
        <xdr:cNvCxnSpPr/>
      </xdr:nvCxnSpPr>
      <xdr:spPr bwMode="auto">
        <a:xfrm flipV="1">
          <a:off x="2908300" y="6715404"/>
          <a:ext cx="698500" cy="155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199382</xdr:rowOff>
    </xdr:from>
    <xdr:ext cx="762000" cy="259045"/>
    <xdr:sp macro="" textlink="">
      <xdr:nvSpPr>
        <xdr:cNvPr id="120" name="テキスト ボックス 119"/>
        <xdr:cNvSpPr txBox="1"/>
      </xdr:nvSpPr>
      <xdr:spPr>
        <a:xfrm>
          <a:off x="32258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219753</xdr:rowOff>
    </xdr:from>
    <xdr:ext cx="762000" cy="259045"/>
    <xdr:sp macro="" textlink="">
      <xdr:nvSpPr>
        <xdr:cNvPr id="122" name="テキスト ボックス 121"/>
        <xdr:cNvSpPr txBox="1"/>
      </xdr:nvSpPr>
      <xdr:spPr>
        <a:xfrm>
          <a:off x="25273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325755</xdr:rowOff>
    </xdr:from>
    <xdr:to>
      <xdr:col>29</xdr:col>
      <xdr:colOff>177800</xdr:colOff>
      <xdr:row>35</xdr:row>
      <xdr:rowOff>84455</xdr:rowOff>
    </xdr:to>
    <xdr:sp macro="" textlink="">
      <xdr:nvSpPr>
        <xdr:cNvPr id="128" name="楕円 127"/>
        <xdr:cNvSpPr/>
      </xdr:nvSpPr>
      <xdr:spPr bwMode="auto">
        <a:xfrm>
          <a:off x="5600700" y="6593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170832</xdr:rowOff>
    </xdr:from>
    <xdr:ext cx="762000" cy="259045"/>
    <xdr:sp macro="" textlink="">
      <xdr:nvSpPr>
        <xdr:cNvPr id="129" name="人口1人当たり決算額の推移該当値テキスト445"/>
        <xdr:cNvSpPr txBox="1"/>
      </xdr:nvSpPr>
      <xdr:spPr>
        <a:xfrm>
          <a:off x="5740400" y="643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258928</xdr:rowOff>
    </xdr:from>
    <xdr:to>
      <xdr:col>26</xdr:col>
      <xdr:colOff>101600</xdr:colOff>
      <xdr:row>35</xdr:row>
      <xdr:rowOff>17628</xdr:rowOff>
    </xdr:to>
    <xdr:sp macro="" textlink="">
      <xdr:nvSpPr>
        <xdr:cNvPr id="130" name="楕円 129"/>
        <xdr:cNvSpPr/>
      </xdr:nvSpPr>
      <xdr:spPr bwMode="auto">
        <a:xfrm>
          <a:off x="4953000" y="6526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27805</xdr:rowOff>
    </xdr:from>
    <xdr:ext cx="736600" cy="259045"/>
    <xdr:sp macro="" textlink="">
      <xdr:nvSpPr>
        <xdr:cNvPr id="131" name="テキスト ボックス 130"/>
        <xdr:cNvSpPr txBox="1"/>
      </xdr:nvSpPr>
      <xdr:spPr>
        <a:xfrm>
          <a:off x="4622800" y="629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149543</xdr:rowOff>
    </xdr:from>
    <xdr:to>
      <xdr:col>22</xdr:col>
      <xdr:colOff>165100</xdr:colOff>
      <xdr:row>35</xdr:row>
      <xdr:rowOff>251143</xdr:rowOff>
    </xdr:to>
    <xdr:sp macro="" textlink="">
      <xdr:nvSpPr>
        <xdr:cNvPr id="132" name="楕円 131"/>
        <xdr:cNvSpPr/>
      </xdr:nvSpPr>
      <xdr:spPr bwMode="auto">
        <a:xfrm>
          <a:off x="4254500" y="6759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235920</xdr:rowOff>
    </xdr:from>
    <xdr:ext cx="762000" cy="259045"/>
    <xdr:sp macro="" textlink="">
      <xdr:nvSpPr>
        <xdr:cNvPr id="133" name="テキスト ボックス 132"/>
        <xdr:cNvSpPr txBox="1"/>
      </xdr:nvSpPr>
      <xdr:spPr>
        <a:xfrm>
          <a:off x="3924300" y="684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54254</xdr:rowOff>
    </xdr:from>
    <xdr:to>
      <xdr:col>19</xdr:col>
      <xdr:colOff>38100</xdr:colOff>
      <xdr:row>35</xdr:row>
      <xdr:rowOff>155854</xdr:rowOff>
    </xdr:to>
    <xdr:sp macro="" textlink="">
      <xdr:nvSpPr>
        <xdr:cNvPr id="134" name="楕円 133"/>
        <xdr:cNvSpPr/>
      </xdr:nvSpPr>
      <xdr:spPr bwMode="auto">
        <a:xfrm>
          <a:off x="3556000" y="6664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166031</xdr:rowOff>
    </xdr:from>
    <xdr:ext cx="762000" cy="259045"/>
    <xdr:sp macro="" textlink="">
      <xdr:nvSpPr>
        <xdr:cNvPr id="135" name="テキスト ボックス 134"/>
        <xdr:cNvSpPr txBox="1"/>
      </xdr:nvSpPr>
      <xdr:spPr>
        <a:xfrm>
          <a:off x="3225800" y="643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209436</xdr:rowOff>
    </xdr:from>
    <xdr:to>
      <xdr:col>15</xdr:col>
      <xdr:colOff>101600</xdr:colOff>
      <xdr:row>35</xdr:row>
      <xdr:rowOff>311036</xdr:rowOff>
    </xdr:to>
    <xdr:sp macro="" textlink="">
      <xdr:nvSpPr>
        <xdr:cNvPr id="136" name="楕円 135"/>
        <xdr:cNvSpPr/>
      </xdr:nvSpPr>
      <xdr:spPr bwMode="auto">
        <a:xfrm>
          <a:off x="2857500" y="6819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295813</xdr:rowOff>
    </xdr:from>
    <xdr:ext cx="762000" cy="259045"/>
    <xdr:sp macro="" textlink="">
      <xdr:nvSpPr>
        <xdr:cNvPr id="137" name="テキスト ボックス 136"/>
        <xdr:cNvSpPr txBox="1"/>
      </xdr:nvSpPr>
      <xdr:spPr>
        <a:xfrm>
          <a:off x="2527300" y="690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482,133
463,693
61.78
233,182,226
229,635,436
3,292,045
115,592,720
174,459,881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166936</xdr:rowOff>
    </xdr:from>
    <xdr:to>
      <xdr:col>24</xdr:col>
      <xdr:colOff>63500</xdr:colOff>
      <xdr:row>36</xdr:row>
      <xdr:rowOff>67103</xdr:rowOff>
    </xdr:to>
    <xdr:cxnSp macro="">
      <xdr:nvCxnSpPr>
        <xdr:cNvPr id="63" name="直線コネクタ 62"/>
        <xdr:cNvCxnSpPr/>
      </xdr:nvCxnSpPr>
      <xdr:spPr>
        <a:xfrm flipV="1">
          <a:off x="3797300" y="6167686"/>
          <a:ext cx="838200" cy="7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xdr:rowOff>
    </xdr:from>
    <xdr:ext cx="534377" cy="259045"/>
    <xdr:sp macro="" textlink="">
      <xdr:nvSpPr>
        <xdr:cNvPr id="64" name="人件費平均値テキスト"/>
        <xdr:cNvSpPr txBox="1"/>
      </xdr:nvSpPr>
      <xdr:spPr>
        <a:xfrm>
          <a:off x="4686300" y="5836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67103</xdr:rowOff>
    </xdr:from>
    <xdr:to>
      <xdr:col>19</xdr:col>
      <xdr:colOff>177800</xdr:colOff>
      <xdr:row>36</xdr:row>
      <xdr:rowOff>139635</xdr:rowOff>
    </xdr:to>
    <xdr:cxnSp macro="">
      <xdr:nvCxnSpPr>
        <xdr:cNvPr id="66" name="直線コネクタ 65"/>
        <xdr:cNvCxnSpPr/>
      </xdr:nvCxnSpPr>
      <xdr:spPr>
        <a:xfrm flipV="1">
          <a:off x="2908300" y="6239303"/>
          <a:ext cx="889000" cy="7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124894</xdr:rowOff>
    </xdr:from>
    <xdr:ext cx="534377" cy="259045"/>
    <xdr:sp macro="" textlink="">
      <xdr:nvSpPr>
        <xdr:cNvPr id="68" name="テキスト ボックス 67"/>
        <xdr:cNvSpPr txBox="1"/>
      </xdr:nvSpPr>
      <xdr:spPr>
        <a:xfrm>
          <a:off x="3530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139635</xdr:rowOff>
    </xdr:from>
    <xdr:to>
      <xdr:col>15</xdr:col>
      <xdr:colOff>50800</xdr:colOff>
      <xdr:row>36</xdr:row>
      <xdr:rowOff>153416</xdr:rowOff>
    </xdr:to>
    <xdr:cxnSp macro="">
      <xdr:nvCxnSpPr>
        <xdr:cNvPr id="69" name="直線コネクタ 68"/>
        <xdr:cNvCxnSpPr/>
      </xdr:nvCxnSpPr>
      <xdr:spPr>
        <a:xfrm flipV="1">
          <a:off x="2019300" y="6311835"/>
          <a:ext cx="889000" cy="1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90343</xdr:rowOff>
    </xdr:from>
    <xdr:ext cx="534377" cy="259045"/>
    <xdr:sp macro="" textlink="">
      <xdr:nvSpPr>
        <xdr:cNvPr id="71" name="テキスト ボックス 70"/>
        <xdr:cNvSpPr txBox="1"/>
      </xdr:nvSpPr>
      <xdr:spPr>
        <a:xfrm>
          <a:off x="2641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136892</xdr:rowOff>
    </xdr:from>
    <xdr:to>
      <xdr:col>10</xdr:col>
      <xdr:colOff>114300</xdr:colOff>
      <xdr:row>36</xdr:row>
      <xdr:rowOff>153416</xdr:rowOff>
    </xdr:to>
    <xdr:cxnSp macro="">
      <xdr:nvCxnSpPr>
        <xdr:cNvPr id="72" name="直線コネクタ 71"/>
        <xdr:cNvCxnSpPr/>
      </xdr:nvCxnSpPr>
      <xdr:spPr>
        <a:xfrm>
          <a:off x="1130300" y="6309092"/>
          <a:ext cx="889000" cy="1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95242</xdr:rowOff>
    </xdr:from>
    <xdr:ext cx="534377" cy="259045"/>
    <xdr:sp macro="" textlink="">
      <xdr:nvSpPr>
        <xdr:cNvPr id="74" name="テキスト ボックス 73"/>
        <xdr:cNvSpPr txBox="1"/>
      </xdr:nvSpPr>
      <xdr:spPr>
        <a:xfrm>
          <a:off x="1752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99258</xdr:rowOff>
    </xdr:from>
    <xdr:ext cx="534377" cy="259045"/>
    <xdr:sp macro="" textlink="">
      <xdr:nvSpPr>
        <xdr:cNvPr id="76" name="テキスト ボックス 75"/>
        <xdr:cNvSpPr txBox="1"/>
      </xdr:nvSpPr>
      <xdr:spPr>
        <a:xfrm>
          <a:off x="863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116136</xdr:rowOff>
    </xdr:from>
    <xdr:to>
      <xdr:col>24</xdr:col>
      <xdr:colOff>114300</xdr:colOff>
      <xdr:row>36</xdr:row>
      <xdr:rowOff>46286</xdr:rowOff>
    </xdr:to>
    <xdr:sp macro="" textlink="">
      <xdr:nvSpPr>
        <xdr:cNvPr id="82" name="楕円 81"/>
        <xdr:cNvSpPr/>
      </xdr:nvSpPr>
      <xdr:spPr>
        <a:xfrm>
          <a:off x="4584700" y="611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94563</xdr:rowOff>
    </xdr:from>
    <xdr:ext cx="534377" cy="259045"/>
    <xdr:sp macro="" textlink="">
      <xdr:nvSpPr>
        <xdr:cNvPr id="83" name="人件費該当値テキスト"/>
        <xdr:cNvSpPr txBox="1"/>
      </xdr:nvSpPr>
      <xdr:spPr>
        <a:xfrm>
          <a:off x="4686300" y="609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16303</xdr:rowOff>
    </xdr:from>
    <xdr:to>
      <xdr:col>20</xdr:col>
      <xdr:colOff>38100</xdr:colOff>
      <xdr:row>36</xdr:row>
      <xdr:rowOff>117903</xdr:rowOff>
    </xdr:to>
    <xdr:sp macro="" textlink="">
      <xdr:nvSpPr>
        <xdr:cNvPr id="84" name="楕円 83"/>
        <xdr:cNvSpPr/>
      </xdr:nvSpPr>
      <xdr:spPr>
        <a:xfrm>
          <a:off x="3746500" y="618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109030</xdr:rowOff>
    </xdr:from>
    <xdr:ext cx="534377" cy="259045"/>
    <xdr:sp macro="" textlink="">
      <xdr:nvSpPr>
        <xdr:cNvPr id="85" name="テキスト ボックス 84"/>
        <xdr:cNvSpPr txBox="1"/>
      </xdr:nvSpPr>
      <xdr:spPr>
        <a:xfrm>
          <a:off x="3530111" y="628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88835</xdr:rowOff>
    </xdr:from>
    <xdr:to>
      <xdr:col>15</xdr:col>
      <xdr:colOff>101600</xdr:colOff>
      <xdr:row>37</xdr:row>
      <xdr:rowOff>18985</xdr:rowOff>
    </xdr:to>
    <xdr:sp macro="" textlink="">
      <xdr:nvSpPr>
        <xdr:cNvPr id="86" name="楕円 85"/>
        <xdr:cNvSpPr/>
      </xdr:nvSpPr>
      <xdr:spPr>
        <a:xfrm>
          <a:off x="2857500" y="62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10112</xdr:rowOff>
    </xdr:from>
    <xdr:ext cx="534377" cy="259045"/>
    <xdr:sp macro="" textlink="">
      <xdr:nvSpPr>
        <xdr:cNvPr id="87" name="テキスト ボックス 86"/>
        <xdr:cNvSpPr txBox="1"/>
      </xdr:nvSpPr>
      <xdr:spPr>
        <a:xfrm>
          <a:off x="2641111" y="635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102616</xdr:rowOff>
    </xdr:from>
    <xdr:to>
      <xdr:col>10</xdr:col>
      <xdr:colOff>165100</xdr:colOff>
      <xdr:row>37</xdr:row>
      <xdr:rowOff>32766</xdr:rowOff>
    </xdr:to>
    <xdr:sp macro="" textlink="">
      <xdr:nvSpPr>
        <xdr:cNvPr id="88" name="楕円 87"/>
        <xdr:cNvSpPr/>
      </xdr:nvSpPr>
      <xdr:spPr>
        <a:xfrm>
          <a:off x="1968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23893</xdr:rowOff>
    </xdr:from>
    <xdr:ext cx="534377" cy="259045"/>
    <xdr:sp macro="" textlink="">
      <xdr:nvSpPr>
        <xdr:cNvPr id="89" name="テキスト ボックス 88"/>
        <xdr:cNvSpPr txBox="1"/>
      </xdr:nvSpPr>
      <xdr:spPr>
        <a:xfrm>
          <a:off x="1752111" y="636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86092</xdr:rowOff>
    </xdr:from>
    <xdr:to>
      <xdr:col>6</xdr:col>
      <xdr:colOff>38100</xdr:colOff>
      <xdr:row>37</xdr:row>
      <xdr:rowOff>16242</xdr:rowOff>
    </xdr:to>
    <xdr:sp macro="" textlink="">
      <xdr:nvSpPr>
        <xdr:cNvPr id="90" name="楕円 89"/>
        <xdr:cNvSpPr/>
      </xdr:nvSpPr>
      <xdr:spPr>
        <a:xfrm>
          <a:off x="1079500" y="625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7369</xdr:rowOff>
    </xdr:from>
    <xdr:ext cx="534377" cy="259045"/>
    <xdr:sp macro="" textlink="">
      <xdr:nvSpPr>
        <xdr:cNvPr id="91" name="テキスト ボックス 90"/>
        <xdr:cNvSpPr txBox="1"/>
      </xdr:nvSpPr>
      <xdr:spPr>
        <a:xfrm>
          <a:off x="863111" y="635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44412</xdr:rowOff>
    </xdr:from>
    <xdr:to>
      <xdr:col>24</xdr:col>
      <xdr:colOff>62865</xdr:colOff>
      <xdr:row>56</xdr:row>
      <xdr:rowOff>68644</xdr:rowOff>
    </xdr:to>
    <xdr:cxnSp macro="">
      <xdr:nvCxnSpPr>
        <xdr:cNvPr id="116" name="直線コネクタ 115"/>
        <xdr:cNvCxnSpPr/>
      </xdr:nvCxnSpPr>
      <xdr:spPr>
        <a:xfrm flipV="1">
          <a:off x="4633595" y="8788362"/>
          <a:ext cx="1270" cy="88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72471</xdr:rowOff>
    </xdr:from>
    <xdr:ext cx="534377" cy="259045"/>
    <xdr:sp macro="" textlink="">
      <xdr:nvSpPr>
        <xdr:cNvPr id="117" name="物件費最小値テキスト"/>
        <xdr:cNvSpPr txBox="1"/>
      </xdr:nvSpPr>
      <xdr:spPr>
        <a:xfrm>
          <a:off x="4686300" y="967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68644</xdr:rowOff>
    </xdr:from>
    <xdr:to>
      <xdr:col>24</xdr:col>
      <xdr:colOff>152400</xdr:colOff>
      <xdr:row>56</xdr:row>
      <xdr:rowOff>68644</xdr:rowOff>
    </xdr:to>
    <xdr:cxnSp macro="">
      <xdr:nvCxnSpPr>
        <xdr:cNvPr id="118" name="直線コネクタ 117"/>
        <xdr:cNvCxnSpPr/>
      </xdr:nvCxnSpPr>
      <xdr:spPr>
        <a:xfrm>
          <a:off x="4546600" y="96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162539</xdr:rowOff>
    </xdr:from>
    <xdr:ext cx="534377" cy="259045"/>
    <xdr:sp macro="" textlink="">
      <xdr:nvSpPr>
        <xdr:cNvPr id="119" name="物件費最大値テキスト"/>
        <xdr:cNvSpPr txBox="1"/>
      </xdr:nvSpPr>
      <xdr:spPr>
        <a:xfrm>
          <a:off x="4686300" y="856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44412</xdr:rowOff>
    </xdr:from>
    <xdr:to>
      <xdr:col>24</xdr:col>
      <xdr:colOff>152400</xdr:colOff>
      <xdr:row>51</xdr:row>
      <xdr:rowOff>44412</xdr:rowOff>
    </xdr:to>
    <xdr:cxnSp macro="">
      <xdr:nvCxnSpPr>
        <xdr:cNvPr id="120" name="直線コネクタ 119"/>
        <xdr:cNvCxnSpPr/>
      </xdr:nvCxnSpPr>
      <xdr:spPr>
        <a:xfrm>
          <a:off x="4546600" y="878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79826</xdr:rowOff>
    </xdr:from>
    <xdr:to>
      <xdr:col>24</xdr:col>
      <xdr:colOff>63500</xdr:colOff>
      <xdr:row>56</xdr:row>
      <xdr:rowOff>97637</xdr:rowOff>
    </xdr:to>
    <xdr:cxnSp macro="">
      <xdr:nvCxnSpPr>
        <xdr:cNvPr id="121" name="直線コネクタ 120"/>
        <xdr:cNvCxnSpPr/>
      </xdr:nvCxnSpPr>
      <xdr:spPr>
        <a:xfrm flipV="1">
          <a:off x="3797300" y="9509576"/>
          <a:ext cx="838200" cy="18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76192</xdr:rowOff>
    </xdr:from>
    <xdr:ext cx="534377" cy="259045"/>
    <xdr:sp macro="" textlink="">
      <xdr:nvSpPr>
        <xdr:cNvPr id="122" name="物件費平均値テキスト"/>
        <xdr:cNvSpPr txBox="1"/>
      </xdr:nvSpPr>
      <xdr:spPr>
        <a:xfrm>
          <a:off x="4686300" y="916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53315</xdr:rowOff>
    </xdr:from>
    <xdr:to>
      <xdr:col>24</xdr:col>
      <xdr:colOff>114300</xdr:colOff>
      <xdr:row>54</xdr:row>
      <xdr:rowOff>154915</xdr:rowOff>
    </xdr:to>
    <xdr:sp macro="" textlink="">
      <xdr:nvSpPr>
        <xdr:cNvPr id="123" name="フローチャート: 判断 122"/>
        <xdr:cNvSpPr/>
      </xdr:nvSpPr>
      <xdr:spPr>
        <a:xfrm>
          <a:off x="4584700" y="931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97637</xdr:rowOff>
    </xdr:from>
    <xdr:to>
      <xdr:col>19</xdr:col>
      <xdr:colOff>177800</xdr:colOff>
      <xdr:row>57</xdr:row>
      <xdr:rowOff>49403</xdr:rowOff>
    </xdr:to>
    <xdr:cxnSp macro="">
      <xdr:nvCxnSpPr>
        <xdr:cNvPr id="124" name="直線コネクタ 123"/>
        <xdr:cNvCxnSpPr/>
      </xdr:nvCxnSpPr>
      <xdr:spPr>
        <a:xfrm flipV="1">
          <a:off x="2908300" y="9698837"/>
          <a:ext cx="889000" cy="1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17844</xdr:rowOff>
    </xdr:from>
    <xdr:to>
      <xdr:col>20</xdr:col>
      <xdr:colOff>38100</xdr:colOff>
      <xdr:row>55</xdr:row>
      <xdr:rowOff>119444</xdr:rowOff>
    </xdr:to>
    <xdr:sp macro="" textlink="">
      <xdr:nvSpPr>
        <xdr:cNvPr id="125" name="フローチャート: 判断 124"/>
        <xdr:cNvSpPr/>
      </xdr:nvSpPr>
      <xdr:spPr>
        <a:xfrm>
          <a:off x="3746500" y="944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135971</xdr:rowOff>
    </xdr:from>
    <xdr:ext cx="534377" cy="259045"/>
    <xdr:sp macro="" textlink="">
      <xdr:nvSpPr>
        <xdr:cNvPr id="126" name="テキスト ボックス 125"/>
        <xdr:cNvSpPr txBox="1"/>
      </xdr:nvSpPr>
      <xdr:spPr>
        <a:xfrm>
          <a:off x="3530111" y="922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49403</xdr:rowOff>
    </xdr:from>
    <xdr:to>
      <xdr:col>15</xdr:col>
      <xdr:colOff>50800</xdr:colOff>
      <xdr:row>57</xdr:row>
      <xdr:rowOff>101924</xdr:rowOff>
    </xdr:to>
    <xdr:cxnSp macro="">
      <xdr:nvCxnSpPr>
        <xdr:cNvPr id="127" name="直線コネクタ 126"/>
        <xdr:cNvCxnSpPr/>
      </xdr:nvCxnSpPr>
      <xdr:spPr>
        <a:xfrm flipV="1">
          <a:off x="2019300" y="9822053"/>
          <a:ext cx="889000" cy="5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77203</xdr:rowOff>
    </xdr:from>
    <xdr:to>
      <xdr:col>15</xdr:col>
      <xdr:colOff>101600</xdr:colOff>
      <xdr:row>56</xdr:row>
      <xdr:rowOff>7353</xdr:rowOff>
    </xdr:to>
    <xdr:sp macro="" textlink="">
      <xdr:nvSpPr>
        <xdr:cNvPr id="128" name="フローチャート: 判断 127"/>
        <xdr:cNvSpPr/>
      </xdr:nvSpPr>
      <xdr:spPr>
        <a:xfrm>
          <a:off x="28575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23880</xdr:rowOff>
    </xdr:from>
    <xdr:ext cx="534377" cy="259045"/>
    <xdr:sp macro="" textlink="">
      <xdr:nvSpPr>
        <xdr:cNvPr id="129" name="テキスト ボックス 128"/>
        <xdr:cNvSpPr txBox="1"/>
      </xdr:nvSpPr>
      <xdr:spPr>
        <a:xfrm>
          <a:off x="2641111" y="928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101924</xdr:rowOff>
    </xdr:from>
    <xdr:to>
      <xdr:col>10</xdr:col>
      <xdr:colOff>114300</xdr:colOff>
      <xdr:row>57</xdr:row>
      <xdr:rowOff>131928</xdr:rowOff>
    </xdr:to>
    <xdr:cxnSp macro="">
      <xdr:nvCxnSpPr>
        <xdr:cNvPr id="130" name="直線コネクタ 129"/>
        <xdr:cNvCxnSpPr/>
      </xdr:nvCxnSpPr>
      <xdr:spPr>
        <a:xfrm flipV="1">
          <a:off x="1130300" y="9874574"/>
          <a:ext cx="889000" cy="3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118370</xdr:rowOff>
    </xdr:from>
    <xdr:to>
      <xdr:col>10</xdr:col>
      <xdr:colOff>165100</xdr:colOff>
      <xdr:row>56</xdr:row>
      <xdr:rowOff>48520</xdr:rowOff>
    </xdr:to>
    <xdr:sp macro="" textlink="">
      <xdr:nvSpPr>
        <xdr:cNvPr id="131" name="フローチャート: 判断 130"/>
        <xdr:cNvSpPr/>
      </xdr:nvSpPr>
      <xdr:spPr>
        <a:xfrm>
          <a:off x="1968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65047</xdr:rowOff>
    </xdr:from>
    <xdr:ext cx="534377" cy="259045"/>
    <xdr:sp macro="" textlink="">
      <xdr:nvSpPr>
        <xdr:cNvPr id="132" name="テキスト ボックス 131"/>
        <xdr:cNvSpPr txBox="1"/>
      </xdr:nvSpPr>
      <xdr:spPr>
        <a:xfrm>
          <a:off x="1752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162147</xdr:rowOff>
    </xdr:from>
    <xdr:to>
      <xdr:col>6</xdr:col>
      <xdr:colOff>38100</xdr:colOff>
      <xdr:row>56</xdr:row>
      <xdr:rowOff>92297</xdr:rowOff>
    </xdr:to>
    <xdr:sp macro="" textlink="">
      <xdr:nvSpPr>
        <xdr:cNvPr id="133" name="フローチャート: 判断 132"/>
        <xdr:cNvSpPr/>
      </xdr:nvSpPr>
      <xdr:spPr>
        <a:xfrm>
          <a:off x="1079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108824</xdr:rowOff>
    </xdr:from>
    <xdr:ext cx="534377" cy="259045"/>
    <xdr:sp macro="" textlink="">
      <xdr:nvSpPr>
        <xdr:cNvPr id="134" name="テキスト ボックス 133"/>
        <xdr:cNvSpPr txBox="1"/>
      </xdr:nvSpPr>
      <xdr:spPr>
        <a:xfrm>
          <a:off x="863111" y="93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29026</xdr:rowOff>
    </xdr:from>
    <xdr:to>
      <xdr:col>24</xdr:col>
      <xdr:colOff>114300</xdr:colOff>
      <xdr:row>55</xdr:row>
      <xdr:rowOff>130626</xdr:rowOff>
    </xdr:to>
    <xdr:sp macro="" textlink="">
      <xdr:nvSpPr>
        <xdr:cNvPr id="140" name="楕円 139"/>
        <xdr:cNvSpPr/>
      </xdr:nvSpPr>
      <xdr:spPr>
        <a:xfrm>
          <a:off x="4584700" y="945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7453</xdr:rowOff>
    </xdr:from>
    <xdr:ext cx="534377" cy="259045"/>
    <xdr:sp macro="" textlink="">
      <xdr:nvSpPr>
        <xdr:cNvPr id="141" name="物件費該当値テキスト"/>
        <xdr:cNvSpPr txBox="1"/>
      </xdr:nvSpPr>
      <xdr:spPr>
        <a:xfrm>
          <a:off x="4686300" y="94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46837</xdr:rowOff>
    </xdr:from>
    <xdr:to>
      <xdr:col>20</xdr:col>
      <xdr:colOff>38100</xdr:colOff>
      <xdr:row>56</xdr:row>
      <xdr:rowOff>148437</xdr:rowOff>
    </xdr:to>
    <xdr:sp macro="" textlink="">
      <xdr:nvSpPr>
        <xdr:cNvPr id="142" name="楕円 141"/>
        <xdr:cNvSpPr/>
      </xdr:nvSpPr>
      <xdr:spPr>
        <a:xfrm>
          <a:off x="3746500" y="96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139564</xdr:rowOff>
    </xdr:from>
    <xdr:ext cx="534377" cy="259045"/>
    <xdr:sp macro="" textlink="">
      <xdr:nvSpPr>
        <xdr:cNvPr id="143" name="テキスト ボックス 142"/>
        <xdr:cNvSpPr txBox="1"/>
      </xdr:nvSpPr>
      <xdr:spPr>
        <a:xfrm>
          <a:off x="3530111" y="974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170053</xdr:rowOff>
    </xdr:from>
    <xdr:to>
      <xdr:col>15</xdr:col>
      <xdr:colOff>101600</xdr:colOff>
      <xdr:row>57</xdr:row>
      <xdr:rowOff>100203</xdr:rowOff>
    </xdr:to>
    <xdr:sp macro="" textlink="">
      <xdr:nvSpPr>
        <xdr:cNvPr id="144" name="楕円 143"/>
        <xdr:cNvSpPr/>
      </xdr:nvSpPr>
      <xdr:spPr>
        <a:xfrm>
          <a:off x="2857500" y="977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91330</xdr:rowOff>
    </xdr:from>
    <xdr:ext cx="534377" cy="259045"/>
    <xdr:sp macro="" textlink="">
      <xdr:nvSpPr>
        <xdr:cNvPr id="145" name="テキスト ボックス 144"/>
        <xdr:cNvSpPr txBox="1"/>
      </xdr:nvSpPr>
      <xdr:spPr>
        <a:xfrm>
          <a:off x="2641111" y="986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51124</xdr:rowOff>
    </xdr:from>
    <xdr:to>
      <xdr:col>10</xdr:col>
      <xdr:colOff>165100</xdr:colOff>
      <xdr:row>57</xdr:row>
      <xdr:rowOff>152724</xdr:rowOff>
    </xdr:to>
    <xdr:sp macro="" textlink="">
      <xdr:nvSpPr>
        <xdr:cNvPr id="146" name="楕円 145"/>
        <xdr:cNvSpPr/>
      </xdr:nvSpPr>
      <xdr:spPr>
        <a:xfrm>
          <a:off x="1968500" y="982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143851</xdr:rowOff>
    </xdr:from>
    <xdr:ext cx="534377" cy="259045"/>
    <xdr:sp macro="" textlink="">
      <xdr:nvSpPr>
        <xdr:cNvPr id="147" name="テキスト ボックス 146"/>
        <xdr:cNvSpPr txBox="1"/>
      </xdr:nvSpPr>
      <xdr:spPr>
        <a:xfrm>
          <a:off x="1752111" y="99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81128</xdr:rowOff>
    </xdr:from>
    <xdr:to>
      <xdr:col>6</xdr:col>
      <xdr:colOff>38100</xdr:colOff>
      <xdr:row>58</xdr:row>
      <xdr:rowOff>11278</xdr:rowOff>
    </xdr:to>
    <xdr:sp macro="" textlink="">
      <xdr:nvSpPr>
        <xdr:cNvPr id="148" name="楕円 147"/>
        <xdr:cNvSpPr/>
      </xdr:nvSpPr>
      <xdr:spPr>
        <a:xfrm>
          <a:off x="1079500" y="985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2405</xdr:rowOff>
    </xdr:from>
    <xdr:ext cx="534377" cy="259045"/>
    <xdr:sp macro="" textlink="">
      <xdr:nvSpPr>
        <xdr:cNvPr id="149" name="テキスト ボックス 148"/>
        <xdr:cNvSpPr txBox="1"/>
      </xdr:nvSpPr>
      <xdr:spPr>
        <a:xfrm>
          <a:off x="863111" y="994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1" name="直線コネクタ 170"/>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2" name="維持補修費最小値テキスト"/>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3" name="直線コネクタ 172"/>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4" name="維持補修費最大値テキスト"/>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5" name="直線コネクタ 174"/>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163063</xdr:rowOff>
    </xdr:from>
    <xdr:to>
      <xdr:col>24</xdr:col>
      <xdr:colOff>63500</xdr:colOff>
      <xdr:row>77</xdr:row>
      <xdr:rowOff>165624</xdr:rowOff>
    </xdr:to>
    <xdr:cxnSp macro="">
      <xdr:nvCxnSpPr>
        <xdr:cNvPr id="176" name="直線コネクタ 175"/>
        <xdr:cNvCxnSpPr/>
      </xdr:nvCxnSpPr>
      <xdr:spPr>
        <a:xfrm flipV="1">
          <a:off x="3797300" y="13364713"/>
          <a:ext cx="8382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7" name="維持補修費平均値テキスト"/>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78" name="フローチャート: 判断 177"/>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164069</xdr:rowOff>
    </xdr:from>
    <xdr:to>
      <xdr:col>19</xdr:col>
      <xdr:colOff>177800</xdr:colOff>
      <xdr:row>77</xdr:row>
      <xdr:rowOff>165624</xdr:rowOff>
    </xdr:to>
    <xdr:cxnSp macro="">
      <xdr:nvCxnSpPr>
        <xdr:cNvPr id="179" name="直線コネクタ 178"/>
        <xdr:cNvCxnSpPr/>
      </xdr:nvCxnSpPr>
      <xdr:spPr>
        <a:xfrm>
          <a:off x="2908300" y="13365719"/>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0" name="フローチャート: 判断 179"/>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81" name="テキスト ボックス 180"/>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164069</xdr:rowOff>
    </xdr:from>
    <xdr:to>
      <xdr:col>15</xdr:col>
      <xdr:colOff>50800</xdr:colOff>
      <xdr:row>77</xdr:row>
      <xdr:rowOff>171064</xdr:rowOff>
    </xdr:to>
    <xdr:cxnSp macro="">
      <xdr:nvCxnSpPr>
        <xdr:cNvPr id="182" name="直線コネクタ 181"/>
        <xdr:cNvCxnSpPr/>
      </xdr:nvCxnSpPr>
      <xdr:spPr>
        <a:xfrm flipV="1">
          <a:off x="2019300" y="13365719"/>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3" name="フローチャート: 判断 182"/>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4" name="テキスト ボックス 183"/>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170562</xdr:rowOff>
    </xdr:from>
    <xdr:to>
      <xdr:col>10</xdr:col>
      <xdr:colOff>114300</xdr:colOff>
      <xdr:row>77</xdr:row>
      <xdr:rowOff>171064</xdr:rowOff>
    </xdr:to>
    <xdr:cxnSp macro="">
      <xdr:nvCxnSpPr>
        <xdr:cNvPr id="185" name="直線コネクタ 184"/>
        <xdr:cNvCxnSpPr/>
      </xdr:nvCxnSpPr>
      <xdr:spPr>
        <a:xfrm>
          <a:off x="1130300" y="13372212"/>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6" name="フローチャート: 判断 185"/>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10019</xdr:rowOff>
    </xdr:from>
    <xdr:ext cx="469744" cy="259045"/>
    <xdr:sp macro="" textlink="">
      <xdr:nvSpPr>
        <xdr:cNvPr id="187" name="テキスト ボックス 186"/>
        <xdr:cNvSpPr txBox="1"/>
      </xdr:nvSpPr>
      <xdr:spPr>
        <a:xfrm>
          <a:off x="1784428" y="1304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88" name="フローチャート: 判断 187"/>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13814</xdr:rowOff>
    </xdr:from>
    <xdr:ext cx="469744" cy="259045"/>
    <xdr:sp macro="" textlink="">
      <xdr:nvSpPr>
        <xdr:cNvPr id="189" name="テキスト ボックス 188"/>
        <xdr:cNvSpPr txBox="1"/>
      </xdr:nvSpPr>
      <xdr:spPr>
        <a:xfrm>
          <a:off x="895428" y="130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112263</xdr:rowOff>
    </xdr:from>
    <xdr:to>
      <xdr:col>24</xdr:col>
      <xdr:colOff>114300</xdr:colOff>
      <xdr:row>78</xdr:row>
      <xdr:rowOff>42413</xdr:rowOff>
    </xdr:to>
    <xdr:sp macro="" textlink="">
      <xdr:nvSpPr>
        <xdr:cNvPr id="195" name="楕円 194"/>
        <xdr:cNvSpPr/>
      </xdr:nvSpPr>
      <xdr:spPr>
        <a:xfrm>
          <a:off x="4584700" y="1331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90690</xdr:rowOff>
    </xdr:from>
    <xdr:ext cx="469744" cy="259045"/>
    <xdr:sp macro="" textlink="">
      <xdr:nvSpPr>
        <xdr:cNvPr id="196" name="維持補修費該当値テキスト"/>
        <xdr:cNvSpPr txBox="1"/>
      </xdr:nvSpPr>
      <xdr:spPr>
        <a:xfrm>
          <a:off x="4686300" y="1329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114824</xdr:rowOff>
    </xdr:from>
    <xdr:to>
      <xdr:col>20</xdr:col>
      <xdr:colOff>38100</xdr:colOff>
      <xdr:row>78</xdr:row>
      <xdr:rowOff>44974</xdr:rowOff>
    </xdr:to>
    <xdr:sp macro="" textlink="">
      <xdr:nvSpPr>
        <xdr:cNvPr id="197" name="楕円 196"/>
        <xdr:cNvSpPr/>
      </xdr:nvSpPr>
      <xdr:spPr>
        <a:xfrm>
          <a:off x="3746500" y="1331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36101</xdr:rowOff>
    </xdr:from>
    <xdr:ext cx="469744" cy="259045"/>
    <xdr:sp macro="" textlink="">
      <xdr:nvSpPr>
        <xdr:cNvPr id="198" name="テキスト ボックス 197"/>
        <xdr:cNvSpPr txBox="1"/>
      </xdr:nvSpPr>
      <xdr:spPr>
        <a:xfrm>
          <a:off x="3562428" y="1340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113269</xdr:rowOff>
    </xdr:from>
    <xdr:to>
      <xdr:col>15</xdr:col>
      <xdr:colOff>101600</xdr:colOff>
      <xdr:row>78</xdr:row>
      <xdr:rowOff>43419</xdr:rowOff>
    </xdr:to>
    <xdr:sp macro="" textlink="">
      <xdr:nvSpPr>
        <xdr:cNvPr id="199" name="楕円 198"/>
        <xdr:cNvSpPr/>
      </xdr:nvSpPr>
      <xdr:spPr>
        <a:xfrm>
          <a:off x="2857500" y="1331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34546</xdr:rowOff>
    </xdr:from>
    <xdr:ext cx="469744" cy="259045"/>
    <xdr:sp macro="" textlink="">
      <xdr:nvSpPr>
        <xdr:cNvPr id="200" name="テキスト ボックス 199"/>
        <xdr:cNvSpPr txBox="1"/>
      </xdr:nvSpPr>
      <xdr:spPr>
        <a:xfrm>
          <a:off x="2673428" y="1340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120264</xdr:rowOff>
    </xdr:from>
    <xdr:to>
      <xdr:col>10</xdr:col>
      <xdr:colOff>165100</xdr:colOff>
      <xdr:row>78</xdr:row>
      <xdr:rowOff>50414</xdr:rowOff>
    </xdr:to>
    <xdr:sp macro="" textlink="">
      <xdr:nvSpPr>
        <xdr:cNvPr id="201" name="楕円 200"/>
        <xdr:cNvSpPr/>
      </xdr:nvSpPr>
      <xdr:spPr>
        <a:xfrm>
          <a:off x="1968500" y="1332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41541</xdr:rowOff>
    </xdr:from>
    <xdr:ext cx="469744" cy="259045"/>
    <xdr:sp macro="" textlink="">
      <xdr:nvSpPr>
        <xdr:cNvPr id="202" name="テキスト ボックス 201"/>
        <xdr:cNvSpPr txBox="1"/>
      </xdr:nvSpPr>
      <xdr:spPr>
        <a:xfrm>
          <a:off x="1784428" y="1341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119762</xdr:rowOff>
    </xdr:from>
    <xdr:to>
      <xdr:col>6</xdr:col>
      <xdr:colOff>38100</xdr:colOff>
      <xdr:row>78</xdr:row>
      <xdr:rowOff>49912</xdr:rowOff>
    </xdr:to>
    <xdr:sp macro="" textlink="">
      <xdr:nvSpPr>
        <xdr:cNvPr id="203" name="楕円 202"/>
        <xdr:cNvSpPr/>
      </xdr:nvSpPr>
      <xdr:spPr>
        <a:xfrm>
          <a:off x="1079500" y="1332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41039</xdr:rowOff>
    </xdr:from>
    <xdr:ext cx="469744" cy="259045"/>
    <xdr:sp macro="" textlink="">
      <xdr:nvSpPr>
        <xdr:cNvPr id="204" name="テキスト ボックス 203"/>
        <xdr:cNvSpPr txBox="1"/>
      </xdr:nvSpPr>
      <xdr:spPr>
        <a:xfrm>
          <a:off x="895428" y="1341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29" name="直線コネクタ 228"/>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0" name="扶助費最小値テキスト"/>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1" name="直線コネクタ 230"/>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2" name="扶助費最大値テキスト"/>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3" name="直線コネクタ 232"/>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48349</xdr:rowOff>
    </xdr:from>
    <xdr:to>
      <xdr:col>24</xdr:col>
      <xdr:colOff>63500</xdr:colOff>
      <xdr:row>94</xdr:row>
      <xdr:rowOff>73952</xdr:rowOff>
    </xdr:to>
    <xdr:cxnSp macro="">
      <xdr:nvCxnSpPr>
        <xdr:cNvPr id="234" name="直線コネクタ 233"/>
        <xdr:cNvCxnSpPr/>
      </xdr:nvCxnSpPr>
      <xdr:spPr>
        <a:xfrm flipV="1">
          <a:off x="3797300" y="15821749"/>
          <a:ext cx="838200" cy="36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152277</xdr:rowOff>
    </xdr:from>
    <xdr:ext cx="599010" cy="259045"/>
    <xdr:sp macro="" textlink="">
      <xdr:nvSpPr>
        <xdr:cNvPr id="235" name="扶助費平均値テキスト"/>
        <xdr:cNvSpPr txBox="1"/>
      </xdr:nvSpPr>
      <xdr:spPr>
        <a:xfrm>
          <a:off x="4686300" y="1626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6" name="フローチャート: 判断 235"/>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73952</xdr:rowOff>
    </xdr:from>
    <xdr:to>
      <xdr:col>19</xdr:col>
      <xdr:colOff>177800</xdr:colOff>
      <xdr:row>94</xdr:row>
      <xdr:rowOff>93587</xdr:rowOff>
    </xdr:to>
    <xdr:cxnSp macro="">
      <xdr:nvCxnSpPr>
        <xdr:cNvPr id="237" name="直線コネクタ 236"/>
        <xdr:cNvCxnSpPr/>
      </xdr:nvCxnSpPr>
      <xdr:spPr>
        <a:xfrm flipV="1">
          <a:off x="2908300" y="16190252"/>
          <a:ext cx="889000" cy="1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38" name="フローチャート: 判断 237"/>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73398</xdr:rowOff>
    </xdr:from>
    <xdr:ext cx="599010" cy="259045"/>
    <xdr:sp macro="" textlink="">
      <xdr:nvSpPr>
        <xdr:cNvPr id="239" name="テキスト ボックス 238"/>
        <xdr:cNvSpPr txBox="1"/>
      </xdr:nvSpPr>
      <xdr:spPr>
        <a:xfrm>
          <a:off x="3497795" y="1670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93587</xdr:rowOff>
    </xdr:from>
    <xdr:to>
      <xdr:col>15</xdr:col>
      <xdr:colOff>50800</xdr:colOff>
      <xdr:row>94</xdr:row>
      <xdr:rowOff>135979</xdr:rowOff>
    </xdr:to>
    <xdr:cxnSp macro="">
      <xdr:nvCxnSpPr>
        <xdr:cNvPr id="240" name="直線コネクタ 239"/>
        <xdr:cNvCxnSpPr/>
      </xdr:nvCxnSpPr>
      <xdr:spPr>
        <a:xfrm flipV="1">
          <a:off x="2019300" y="16209887"/>
          <a:ext cx="889000" cy="4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1" name="フローチャート: 判断 240"/>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127016</xdr:rowOff>
    </xdr:from>
    <xdr:ext cx="599010" cy="259045"/>
    <xdr:sp macro="" textlink="">
      <xdr:nvSpPr>
        <xdr:cNvPr id="242" name="テキスト ボックス 241"/>
        <xdr:cNvSpPr txBox="1"/>
      </xdr:nvSpPr>
      <xdr:spPr>
        <a:xfrm>
          <a:off x="2608795" y="1675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86233</xdr:rowOff>
    </xdr:from>
    <xdr:to>
      <xdr:col>10</xdr:col>
      <xdr:colOff>114300</xdr:colOff>
      <xdr:row>94</xdr:row>
      <xdr:rowOff>135979</xdr:rowOff>
    </xdr:to>
    <xdr:cxnSp macro="">
      <xdr:nvCxnSpPr>
        <xdr:cNvPr id="243" name="直線コネクタ 242"/>
        <xdr:cNvCxnSpPr/>
      </xdr:nvCxnSpPr>
      <xdr:spPr>
        <a:xfrm>
          <a:off x="1130300" y="16202533"/>
          <a:ext cx="889000" cy="4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4" name="フローチャート: 判断 243"/>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18572</xdr:rowOff>
    </xdr:from>
    <xdr:ext cx="599010" cy="259045"/>
    <xdr:sp macro="" textlink="">
      <xdr:nvSpPr>
        <xdr:cNvPr id="245" name="テキスト ボックス 244"/>
        <xdr:cNvSpPr txBox="1"/>
      </xdr:nvSpPr>
      <xdr:spPr>
        <a:xfrm>
          <a:off x="1719795" y="1682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6" name="フローチャート: 判断 245"/>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9962</xdr:rowOff>
    </xdr:from>
    <xdr:ext cx="599010" cy="259045"/>
    <xdr:sp macro="" textlink="">
      <xdr:nvSpPr>
        <xdr:cNvPr id="247" name="テキスト ボックス 246"/>
        <xdr:cNvSpPr txBox="1"/>
      </xdr:nvSpPr>
      <xdr:spPr>
        <a:xfrm>
          <a:off x="830795" y="1681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168999</xdr:rowOff>
    </xdr:from>
    <xdr:to>
      <xdr:col>24</xdr:col>
      <xdr:colOff>114300</xdr:colOff>
      <xdr:row>92</xdr:row>
      <xdr:rowOff>99149</xdr:rowOff>
    </xdr:to>
    <xdr:sp macro="" textlink="">
      <xdr:nvSpPr>
        <xdr:cNvPr id="253" name="楕円 252"/>
        <xdr:cNvSpPr/>
      </xdr:nvSpPr>
      <xdr:spPr>
        <a:xfrm>
          <a:off x="4584700" y="1577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20426</xdr:rowOff>
    </xdr:from>
    <xdr:ext cx="599010" cy="259045"/>
    <xdr:sp macro="" textlink="">
      <xdr:nvSpPr>
        <xdr:cNvPr id="254" name="扶助費該当値テキスト"/>
        <xdr:cNvSpPr txBox="1"/>
      </xdr:nvSpPr>
      <xdr:spPr>
        <a:xfrm>
          <a:off x="4686300" y="15622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23152</xdr:rowOff>
    </xdr:from>
    <xdr:to>
      <xdr:col>20</xdr:col>
      <xdr:colOff>38100</xdr:colOff>
      <xdr:row>94</xdr:row>
      <xdr:rowOff>124752</xdr:rowOff>
    </xdr:to>
    <xdr:sp macro="" textlink="">
      <xdr:nvSpPr>
        <xdr:cNvPr id="255" name="楕円 254"/>
        <xdr:cNvSpPr/>
      </xdr:nvSpPr>
      <xdr:spPr>
        <a:xfrm>
          <a:off x="3746500" y="1613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141279</xdr:rowOff>
    </xdr:from>
    <xdr:ext cx="599010" cy="259045"/>
    <xdr:sp macro="" textlink="">
      <xdr:nvSpPr>
        <xdr:cNvPr id="256" name="テキスト ボックス 255"/>
        <xdr:cNvSpPr txBox="1"/>
      </xdr:nvSpPr>
      <xdr:spPr>
        <a:xfrm>
          <a:off x="3497795" y="1591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42787</xdr:rowOff>
    </xdr:from>
    <xdr:to>
      <xdr:col>15</xdr:col>
      <xdr:colOff>101600</xdr:colOff>
      <xdr:row>94</xdr:row>
      <xdr:rowOff>144387</xdr:rowOff>
    </xdr:to>
    <xdr:sp macro="" textlink="">
      <xdr:nvSpPr>
        <xdr:cNvPr id="257" name="楕円 256"/>
        <xdr:cNvSpPr/>
      </xdr:nvSpPr>
      <xdr:spPr>
        <a:xfrm>
          <a:off x="2857500" y="1615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160914</xdr:rowOff>
    </xdr:from>
    <xdr:ext cx="599010" cy="259045"/>
    <xdr:sp macro="" textlink="">
      <xdr:nvSpPr>
        <xdr:cNvPr id="258" name="テキスト ボックス 257"/>
        <xdr:cNvSpPr txBox="1"/>
      </xdr:nvSpPr>
      <xdr:spPr>
        <a:xfrm>
          <a:off x="2608795" y="15934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85179</xdr:rowOff>
    </xdr:from>
    <xdr:to>
      <xdr:col>10</xdr:col>
      <xdr:colOff>165100</xdr:colOff>
      <xdr:row>95</xdr:row>
      <xdr:rowOff>15329</xdr:rowOff>
    </xdr:to>
    <xdr:sp macro="" textlink="">
      <xdr:nvSpPr>
        <xdr:cNvPr id="259" name="楕円 258"/>
        <xdr:cNvSpPr/>
      </xdr:nvSpPr>
      <xdr:spPr>
        <a:xfrm>
          <a:off x="1968500" y="1620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31856</xdr:rowOff>
    </xdr:from>
    <xdr:ext cx="599010" cy="259045"/>
    <xdr:sp macro="" textlink="">
      <xdr:nvSpPr>
        <xdr:cNvPr id="260" name="テキスト ボックス 259"/>
        <xdr:cNvSpPr txBox="1"/>
      </xdr:nvSpPr>
      <xdr:spPr>
        <a:xfrm>
          <a:off x="1719795" y="1597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35433</xdr:rowOff>
    </xdr:from>
    <xdr:to>
      <xdr:col>6</xdr:col>
      <xdr:colOff>38100</xdr:colOff>
      <xdr:row>94</xdr:row>
      <xdr:rowOff>137033</xdr:rowOff>
    </xdr:to>
    <xdr:sp macro="" textlink="">
      <xdr:nvSpPr>
        <xdr:cNvPr id="261" name="楕円 260"/>
        <xdr:cNvSpPr/>
      </xdr:nvSpPr>
      <xdr:spPr>
        <a:xfrm>
          <a:off x="1079500" y="1615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153560</xdr:rowOff>
    </xdr:from>
    <xdr:ext cx="599010" cy="259045"/>
    <xdr:sp macro="" textlink="">
      <xdr:nvSpPr>
        <xdr:cNvPr id="262" name="テキスト ボックス 261"/>
        <xdr:cNvSpPr txBox="1"/>
      </xdr:nvSpPr>
      <xdr:spPr>
        <a:xfrm>
          <a:off x="830795" y="15926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88" name="直線コネクタ 287"/>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89" name="補助費等最小値テキスト"/>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0" name="直線コネクタ 289"/>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1" name="補助費等最大値テキスト"/>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2" name="直線コネクタ 291"/>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54497</xdr:rowOff>
    </xdr:from>
    <xdr:to>
      <xdr:col>55</xdr:col>
      <xdr:colOff>0</xdr:colOff>
      <xdr:row>36</xdr:row>
      <xdr:rowOff>101818</xdr:rowOff>
    </xdr:to>
    <xdr:cxnSp macro="">
      <xdr:nvCxnSpPr>
        <xdr:cNvPr id="293" name="直線コネクタ 292"/>
        <xdr:cNvCxnSpPr/>
      </xdr:nvCxnSpPr>
      <xdr:spPr>
        <a:xfrm>
          <a:off x="9639300" y="5197997"/>
          <a:ext cx="838200" cy="107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116280</xdr:rowOff>
    </xdr:from>
    <xdr:ext cx="534377" cy="259045"/>
    <xdr:sp macro="" textlink="">
      <xdr:nvSpPr>
        <xdr:cNvPr id="294" name="補助費等平均値テキスト"/>
        <xdr:cNvSpPr txBox="1"/>
      </xdr:nvSpPr>
      <xdr:spPr>
        <a:xfrm>
          <a:off x="10528300" y="6288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5" name="フローチャート: 判断 294"/>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54497</xdr:rowOff>
    </xdr:from>
    <xdr:to>
      <xdr:col>50</xdr:col>
      <xdr:colOff>114300</xdr:colOff>
      <xdr:row>37</xdr:row>
      <xdr:rowOff>29874</xdr:rowOff>
    </xdr:to>
    <xdr:cxnSp macro="">
      <xdr:nvCxnSpPr>
        <xdr:cNvPr id="296" name="直線コネクタ 295"/>
        <xdr:cNvCxnSpPr/>
      </xdr:nvCxnSpPr>
      <xdr:spPr>
        <a:xfrm flipV="1">
          <a:off x="8750300" y="5197997"/>
          <a:ext cx="889000" cy="117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7" name="フローチャート: 判断 296"/>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2339</xdr:rowOff>
    </xdr:from>
    <xdr:ext cx="599010" cy="259045"/>
    <xdr:sp macro="" textlink="">
      <xdr:nvSpPr>
        <xdr:cNvPr id="298" name="テキスト ボックス 297"/>
        <xdr:cNvSpPr txBox="1"/>
      </xdr:nvSpPr>
      <xdr:spPr>
        <a:xfrm>
          <a:off x="9339795" y="531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29874</xdr:rowOff>
    </xdr:from>
    <xdr:to>
      <xdr:col>45</xdr:col>
      <xdr:colOff>177800</xdr:colOff>
      <xdr:row>37</xdr:row>
      <xdr:rowOff>56990</xdr:rowOff>
    </xdr:to>
    <xdr:cxnSp macro="">
      <xdr:nvCxnSpPr>
        <xdr:cNvPr id="299" name="直線コネクタ 298"/>
        <xdr:cNvCxnSpPr/>
      </xdr:nvCxnSpPr>
      <xdr:spPr>
        <a:xfrm flipV="1">
          <a:off x="7861300" y="6373524"/>
          <a:ext cx="889000" cy="2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0" name="フローチャート: 判断 299"/>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140675</xdr:rowOff>
    </xdr:from>
    <xdr:ext cx="534377" cy="259045"/>
    <xdr:sp macro="" textlink="">
      <xdr:nvSpPr>
        <xdr:cNvPr id="301" name="テキスト ボックス 300"/>
        <xdr:cNvSpPr txBox="1"/>
      </xdr:nvSpPr>
      <xdr:spPr>
        <a:xfrm>
          <a:off x="8483111" y="64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48064</xdr:rowOff>
    </xdr:from>
    <xdr:to>
      <xdr:col>41</xdr:col>
      <xdr:colOff>50800</xdr:colOff>
      <xdr:row>37</xdr:row>
      <xdr:rowOff>56990</xdr:rowOff>
    </xdr:to>
    <xdr:cxnSp macro="">
      <xdr:nvCxnSpPr>
        <xdr:cNvPr id="302" name="直線コネクタ 301"/>
        <xdr:cNvCxnSpPr/>
      </xdr:nvCxnSpPr>
      <xdr:spPr>
        <a:xfrm>
          <a:off x="6972300" y="6391714"/>
          <a:ext cx="889000" cy="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3" name="フローチャート: 判断 302"/>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159072</xdr:rowOff>
    </xdr:from>
    <xdr:ext cx="534377" cy="259045"/>
    <xdr:sp macro="" textlink="">
      <xdr:nvSpPr>
        <xdr:cNvPr id="304" name="テキスト ボックス 303"/>
        <xdr:cNvSpPr txBox="1"/>
      </xdr:nvSpPr>
      <xdr:spPr>
        <a:xfrm>
          <a:off x="7594111" y="65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5" name="フローチャート: 判断 304"/>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7259</xdr:rowOff>
    </xdr:from>
    <xdr:ext cx="534377" cy="259045"/>
    <xdr:sp macro="" textlink="">
      <xdr:nvSpPr>
        <xdr:cNvPr id="306" name="テキスト ボックス 305"/>
        <xdr:cNvSpPr txBox="1"/>
      </xdr:nvSpPr>
      <xdr:spPr>
        <a:xfrm>
          <a:off x="6705111" y="652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51018</xdr:rowOff>
    </xdr:from>
    <xdr:to>
      <xdr:col>55</xdr:col>
      <xdr:colOff>50800</xdr:colOff>
      <xdr:row>36</xdr:row>
      <xdr:rowOff>152618</xdr:rowOff>
    </xdr:to>
    <xdr:sp macro="" textlink="">
      <xdr:nvSpPr>
        <xdr:cNvPr id="312" name="楕円 311"/>
        <xdr:cNvSpPr/>
      </xdr:nvSpPr>
      <xdr:spPr>
        <a:xfrm>
          <a:off x="10426700" y="622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73895</xdr:rowOff>
    </xdr:from>
    <xdr:ext cx="534377" cy="259045"/>
    <xdr:sp macro="" textlink="">
      <xdr:nvSpPr>
        <xdr:cNvPr id="313" name="補助費等該当値テキスト"/>
        <xdr:cNvSpPr txBox="1"/>
      </xdr:nvSpPr>
      <xdr:spPr>
        <a:xfrm>
          <a:off x="10528300" y="607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3697</xdr:rowOff>
    </xdr:from>
    <xdr:to>
      <xdr:col>50</xdr:col>
      <xdr:colOff>165100</xdr:colOff>
      <xdr:row>30</xdr:row>
      <xdr:rowOff>105297</xdr:rowOff>
    </xdr:to>
    <xdr:sp macro="" textlink="">
      <xdr:nvSpPr>
        <xdr:cNvPr id="314" name="楕円 313"/>
        <xdr:cNvSpPr/>
      </xdr:nvSpPr>
      <xdr:spPr>
        <a:xfrm>
          <a:off x="9588500" y="514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121824</xdr:rowOff>
    </xdr:from>
    <xdr:ext cx="599010" cy="259045"/>
    <xdr:sp macro="" textlink="">
      <xdr:nvSpPr>
        <xdr:cNvPr id="315" name="テキスト ボックス 314"/>
        <xdr:cNvSpPr txBox="1"/>
      </xdr:nvSpPr>
      <xdr:spPr>
        <a:xfrm>
          <a:off x="9339795" y="492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150524</xdr:rowOff>
    </xdr:from>
    <xdr:to>
      <xdr:col>46</xdr:col>
      <xdr:colOff>38100</xdr:colOff>
      <xdr:row>37</xdr:row>
      <xdr:rowOff>80674</xdr:rowOff>
    </xdr:to>
    <xdr:sp macro="" textlink="">
      <xdr:nvSpPr>
        <xdr:cNvPr id="316" name="楕円 315"/>
        <xdr:cNvSpPr/>
      </xdr:nvSpPr>
      <xdr:spPr>
        <a:xfrm>
          <a:off x="8699500" y="632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97201</xdr:rowOff>
    </xdr:from>
    <xdr:ext cx="534377" cy="259045"/>
    <xdr:sp macro="" textlink="">
      <xdr:nvSpPr>
        <xdr:cNvPr id="317" name="テキスト ボックス 316"/>
        <xdr:cNvSpPr txBox="1"/>
      </xdr:nvSpPr>
      <xdr:spPr>
        <a:xfrm>
          <a:off x="8483111" y="609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6190</xdr:rowOff>
    </xdr:from>
    <xdr:to>
      <xdr:col>41</xdr:col>
      <xdr:colOff>101600</xdr:colOff>
      <xdr:row>37</xdr:row>
      <xdr:rowOff>107790</xdr:rowOff>
    </xdr:to>
    <xdr:sp macro="" textlink="">
      <xdr:nvSpPr>
        <xdr:cNvPr id="318" name="楕円 317"/>
        <xdr:cNvSpPr/>
      </xdr:nvSpPr>
      <xdr:spPr>
        <a:xfrm>
          <a:off x="7810500" y="63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124317</xdr:rowOff>
    </xdr:from>
    <xdr:ext cx="534377" cy="259045"/>
    <xdr:sp macro="" textlink="">
      <xdr:nvSpPr>
        <xdr:cNvPr id="319" name="テキスト ボックス 318"/>
        <xdr:cNvSpPr txBox="1"/>
      </xdr:nvSpPr>
      <xdr:spPr>
        <a:xfrm>
          <a:off x="7594111" y="612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168714</xdr:rowOff>
    </xdr:from>
    <xdr:to>
      <xdr:col>36</xdr:col>
      <xdr:colOff>165100</xdr:colOff>
      <xdr:row>37</xdr:row>
      <xdr:rowOff>98864</xdr:rowOff>
    </xdr:to>
    <xdr:sp macro="" textlink="">
      <xdr:nvSpPr>
        <xdr:cNvPr id="320" name="楕円 319"/>
        <xdr:cNvSpPr/>
      </xdr:nvSpPr>
      <xdr:spPr>
        <a:xfrm>
          <a:off x="6921500" y="634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115391</xdr:rowOff>
    </xdr:from>
    <xdr:ext cx="534377" cy="259045"/>
    <xdr:sp macro="" textlink="">
      <xdr:nvSpPr>
        <xdr:cNvPr id="321" name="テキスト ボックス 320"/>
        <xdr:cNvSpPr txBox="1"/>
      </xdr:nvSpPr>
      <xdr:spPr>
        <a:xfrm>
          <a:off x="6705111" y="61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6" name="直線コネクタ 345"/>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7" name="普通建設事業費最小値テキスト"/>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48" name="直線コネクタ 347"/>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49" name="普通建設事業費最大値テキスト"/>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0" name="直線コネクタ 349"/>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7150</xdr:rowOff>
    </xdr:from>
    <xdr:to>
      <xdr:col>55</xdr:col>
      <xdr:colOff>0</xdr:colOff>
      <xdr:row>59</xdr:row>
      <xdr:rowOff>10655</xdr:rowOff>
    </xdr:to>
    <xdr:cxnSp macro="">
      <xdr:nvCxnSpPr>
        <xdr:cNvPr id="351" name="直線コネクタ 350"/>
        <xdr:cNvCxnSpPr/>
      </xdr:nvCxnSpPr>
      <xdr:spPr>
        <a:xfrm>
          <a:off x="9639300" y="10122700"/>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2" name="普通建設事業費平均値テキスト"/>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3" name="フローチャート: 判断 352"/>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99638</xdr:rowOff>
    </xdr:from>
    <xdr:to>
      <xdr:col>50</xdr:col>
      <xdr:colOff>114300</xdr:colOff>
      <xdr:row>59</xdr:row>
      <xdr:rowOff>7150</xdr:rowOff>
    </xdr:to>
    <xdr:cxnSp macro="">
      <xdr:nvCxnSpPr>
        <xdr:cNvPr id="354" name="直線コネクタ 353"/>
        <xdr:cNvCxnSpPr/>
      </xdr:nvCxnSpPr>
      <xdr:spPr>
        <a:xfrm>
          <a:off x="8750300" y="9872288"/>
          <a:ext cx="889000" cy="25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5" name="フローチャート: 判断 354"/>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6" name="テキスト ボックス 355"/>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80855</xdr:rowOff>
    </xdr:from>
    <xdr:to>
      <xdr:col>45</xdr:col>
      <xdr:colOff>177800</xdr:colOff>
      <xdr:row>57</xdr:row>
      <xdr:rowOff>99638</xdr:rowOff>
    </xdr:to>
    <xdr:cxnSp macro="">
      <xdr:nvCxnSpPr>
        <xdr:cNvPr id="357" name="直線コネクタ 356"/>
        <xdr:cNvCxnSpPr/>
      </xdr:nvCxnSpPr>
      <xdr:spPr>
        <a:xfrm>
          <a:off x="7861300" y="9682055"/>
          <a:ext cx="889000" cy="19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58" name="フローチャート: 判断 357"/>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59" name="テキスト ボックス 358"/>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80855</xdr:rowOff>
    </xdr:from>
    <xdr:to>
      <xdr:col>41</xdr:col>
      <xdr:colOff>50800</xdr:colOff>
      <xdr:row>57</xdr:row>
      <xdr:rowOff>88360</xdr:rowOff>
    </xdr:to>
    <xdr:cxnSp macro="">
      <xdr:nvCxnSpPr>
        <xdr:cNvPr id="360" name="直線コネクタ 359"/>
        <xdr:cNvCxnSpPr/>
      </xdr:nvCxnSpPr>
      <xdr:spPr>
        <a:xfrm flipV="1">
          <a:off x="6972300" y="9682055"/>
          <a:ext cx="889000" cy="17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1" name="フローチャート: 判断 360"/>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122121</xdr:rowOff>
    </xdr:from>
    <xdr:ext cx="534377" cy="259045"/>
    <xdr:sp macro="" textlink="">
      <xdr:nvSpPr>
        <xdr:cNvPr id="362" name="テキスト ボックス 361"/>
        <xdr:cNvSpPr txBox="1"/>
      </xdr:nvSpPr>
      <xdr:spPr>
        <a:xfrm>
          <a:off x="7594111" y="9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3" name="フローチャート: 判断 362"/>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91050</xdr:rowOff>
    </xdr:from>
    <xdr:ext cx="534377" cy="259045"/>
    <xdr:sp macro="" textlink="">
      <xdr:nvSpPr>
        <xdr:cNvPr id="364" name="テキスト ボックス 363"/>
        <xdr:cNvSpPr txBox="1"/>
      </xdr:nvSpPr>
      <xdr:spPr>
        <a:xfrm>
          <a:off x="6705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131305</xdr:rowOff>
    </xdr:from>
    <xdr:to>
      <xdr:col>55</xdr:col>
      <xdr:colOff>50800</xdr:colOff>
      <xdr:row>59</xdr:row>
      <xdr:rowOff>61455</xdr:rowOff>
    </xdr:to>
    <xdr:sp macro="" textlink="">
      <xdr:nvSpPr>
        <xdr:cNvPr id="370" name="楕円 369"/>
        <xdr:cNvSpPr/>
      </xdr:nvSpPr>
      <xdr:spPr>
        <a:xfrm>
          <a:off x="10426700" y="1007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46232</xdr:rowOff>
    </xdr:from>
    <xdr:ext cx="534377" cy="259045"/>
    <xdr:sp macro="" textlink="">
      <xdr:nvSpPr>
        <xdr:cNvPr id="371" name="普通建設事業費該当値テキスト"/>
        <xdr:cNvSpPr txBox="1"/>
      </xdr:nvSpPr>
      <xdr:spPr>
        <a:xfrm>
          <a:off x="10528300" y="99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127800</xdr:rowOff>
    </xdr:from>
    <xdr:to>
      <xdr:col>50</xdr:col>
      <xdr:colOff>165100</xdr:colOff>
      <xdr:row>59</xdr:row>
      <xdr:rowOff>57950</xdr:rowOff>
    </xdr:to>
    <xdr:sp macro="" textlink="">
      <xdr:nvSpPr>
        <xdr:cNvPr id="372" name="楕円 371"/>
        <xdr:cNvSpPr/>
      </xdr:nvSpPr>
      <xdr:spPr>
        <a:xfrm>
          <a:off x="9588500" y="100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49077</xdr:rowOff>
    </xdr:from>
    <xdr:ext cx="534377" cy="259045"/>
    <xdr:sp macro="" textlink="">
      <xdr:nvSpPr>
        <xdr:cNvPr id="373" name="テキスト ボックス 372"/>
        <xdr:cNvSpPr txBox="1"/>
      </xdr:nvSpPr>
      <xdr:spPr>
        <a:xfrm>
          <a:off x="9372111" y="101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48838</xdr:rowOff>
    </xdr:from>
    <xdr:to>
      <xdr:col>46</xdr:col>
      <xdr:colOff>38100</xdr:colOff>
      <xdr:row>57</xdr:row>
      <xdr:rowOff>150438</xdr:rowOff>
    </xdr:to>
    <xdr:sp macro="" textlink="">
      <xdr:nvSpPr>
        <xdr:cNvPr id="374" name="楕円 373"/>
        <xdr:cNvSpPr/>
      </xdr:nvSpPr>
      <xdr:spPr>
        <a:xfrm>
          <a:off x="8699500" y="982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141565</xdr:rowOff>
    </xdr:from>
    <xdr:ext cx="534377" cy="259045"/>
    <xdr:sp macro="" textlink="">
      <xdr:nvSpPr>
        <xdr:cNvPr id="375" name="テキスト ボックス 374"/>
        <xdr:cNvSpPr txBox="1"/>
      </xdr:nvSpPr>
      <xdr:spPr>
        <a:xfrm>
          <a:off x="8483111" y="991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30055</xdr:rowOff>
    </xdr:from>
    <xdr:to>
      <xdr:col>41</xdr:col>
      <xdr:colOff>101600</xdr:colOff>
      <xdr:row>56</xdr:row>
      <xdr:rowOff>131655</xdr:rowOff>
    </xdr:to>
    <xdr:sp macro="" textlink="">
      <xdr:nvSpPr>
        <xdr:cNvPr id="376" name="楕円 375"/>
        <xdr:cNvSpPr/>
      </xdr:nvSpPr>
      <xdr:spPr>
        <a:xfrm>
          <a:off x="7810500" y="96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122782</xdr:rowOff>
    </xdr:from>
    <xdr:ext cx="534377" cy="259045"/>
    <xdr:sp macro="" textlink="">
      <xdr:nvSpPr>
        <xdr:cNvPr id="377" name="テキスト ボックス 376"/>
        <xdr:cNvSpPr txBox="1"/>
      </xdr:nvSpPr>
      <xdr:spPr>
        <a:xfrm>
          <a:off x="7594111" y="97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37560</xdr:rowOff>
    </xdr:from>
    <xdr:to>
      <xdr:col>36</xdr:col>
      <xdr:colOff>165100</xdr:colOff>
      <xdr:row>57</xdr:row>
      <xdr:rowOff>139160</xdr:rowOff>
    </xdr:to>
    <xdr:sp macro="" textlink="">
      <xdr:nvSpPr>
        <xdr:cNvPr id="378" name="楕円 377"/>
        <xdr:cNvSpPr/>
      </xdr:nvSpPr>
      <xdr:spPr>
        <a:xfrm>
          <a:off x="6921500" y="981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130287</xdr:rowOff>
    </xdr:from>
    <xdr:ext cx="534377" cy="259045"/>
    <xdr:sp macro="" textlink="">
      <xdr:nvSpPr>
        <xdr:cNvPr id="379" name="テキスト ボックス 378"/>
        <xdr:cNvSpPr txBox="1"/>
      </xdr:nvSpPr>
      <xdr:spPr>
        <a:xfrm>
          <a:off x="6705111" y="990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5" name="直線コネクタ 404"/>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6" name="普通建設事業費 （ うち新規整備　）最小値テキスト"/>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7" name="直線コネクタ 406"/>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08" name="普通建設事業費 （ うち新規整備　）最大値テキスト"/>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09" name="直線コネクタ 408"/>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77194</xdr:rowOff>
    </xdr:from>
    <xdr:to>
      <xdr:col>55</xdr:col>
      <xdr:colOff>0</xdr:colOff>
      <xdr:row>79</xdr:row>
      <xdr:rowOff>92511</xdr:rowOff>
    </xdr:to>
    <xdr:cxnSp macro="">
      <xdr:nvCxnSpPr>
        <xdr:cNvPr id="410" name="直線コネクタ 409"/>
        <xdr:cNvCxnSpPr/>
      </xdr:nvCxnSpPr>
      <xdr:spPr>
        <a:xfrm>
          <a:off x="9639300" y="13621744"/>
          <a:ext cx="8382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11" name="普通建設事業費 （ うち新規整備　）平均値テキスト"/>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2" name="フローチャート: 判断 411"/>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77194</xdr:rowOff>
    </xdr:from>
    <xdr:to>
      <xdr:col>50</xdr:col>
      <xdr:colOff>114300</xdr:colOff>
      <xdr:row>79</xdr:row>
      <xdr:rowOff>96723</xdr:rowOff>
    </xdr:to>
    <xdr:cxnSp macro="">
      <xdr:nvCxnSpPr>
        <xdr:cNvPr id="413" name="直線コネクタ 412"/>
        <xdr:cNvCxnSpPr/>
      </xdr:nvCxnSpPr>
      <xdr:spPr>
        <a:xfrm flipV="1">
          <a:off x="8750300" y="13621744"/>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4" name="フローチャート: 判断 413"/>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5" name="テキスト ボックス 414"/>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95025</xdr:rowOff>
    </xdr:from>
    <xdr:to>
      <xdr:col>45</xdr:col>
      <xdr:colOff>177800</xdr:colOff>
      <xdr:row>79</xdr:row>
      <xdr:rowOff>96723</xdr:rowOff>
    </xdr:to>
    <xdr:cxnSp macro="">
      <xdr:nvCxnSpPr>
        <xdr:cNvPr id="416" name="直線コネクタ 415"/>
        <xdr:cNvCxnSpPr/>
      </xdr:nvCxnSpPr>
      <xdr:spPr>
        <a:xfrm>
          <a:off x="7861300" y="13639575"/>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7" name="フローチャート: 判断 416"/>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18" name="テキスト ボックス 417"/>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156257</xdr:rowOff>
    </xdr:from>
    <xdr:to>
      <xdr:col>41</xdr:col>
      <xdr:colOff>50800</xdr:colOff>
      <xdr:row>79</xdr:row>
      <xdr:rowOff>95025</xdr:rowOff>
    </xdr:to>
    <xdr:cxnSp macro="">
      <xdr:nvCxnSpPr>
        <xdr:cNvPr id="419" name="直線コネクタ 418"/>
        <xdr:cNvCxnSpPr/>
      </xdr:nvCxnSpPr>
      <xdr:spPr>
        <a:xfrm>
          <a:off x="6972300" y="13529357"/>
          <a:ext cx="889000" cy="1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0" name="フローチャート: 判断 419"/>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21" name="テキスト ボックス 420"/>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2" name="フローチャート: 判断 421"/>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140146</xdr:rowOff>
    </xdr:from>
    <xdr:ext cx="534377" cy="259045"/>
    <xdr:sp macro="" textlink="">
      <xdr:nvSpPr>
        <xdr:cNvPr id="423" name="テキスト ボックス 422"/>
        <xdr:cNvSpPr txBox="1"/>
      </xdr:nvSpPr>
      <xdr:spPr>
        <a:xfrm>
          <a:off x="6705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41711</xdr:rowOff>
    </xdr:from>
    <xdr:to>
      <xdr:col>55</xdr:col>
      <xdr:colOff>50800</xdr:colOff>
      <xdr:row>79</xdr:row>
      <xdr:rowOff>143311</xdr:rowOff>
    </xdr:to>
    <xdr:sp macro="" textlink="">
      <xdr:nvSpPr>
        <xdr:cNvPr id="429" name="楕円 428"/>
        <xdr:cNvSpPr/>
      </xdr:nvSpPr>
      <xdr:spPr>
        <a:xfrm>
          <a:off x="10426700" y="1358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128088</xdr:rowOff>
    </xdr:from>
    <xdr:ext cx="378565" cy="259045"/>
    <xdr:sp macro="" textlink="">
      <xdr:nvSpPr>
        <xdr:cNvPr id="430" name="普通建設事業費 （ うち新規整備　）該当値テキスト"/>
        <xdr:cNvSpPr txBox="1"/>
      </xdr:nvSpPr>
      <xdr:spPr>
        <a:xfrm>
          <a:off x="10528300" y="13501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26394</xdr:rowOff>
    </xdr:from>
    <xdr:to>
      <xdr:col>50</xdr:col>
      <xdr:colOff>165100</xdr:colOff>
      <xdr:row>79</xdr:row>
      <xdr:rowOff>127994</xdr:rowOff>
    </xdr:to>
    <xdr:sp macro="" textlink="">
      <xdr:nvSpPr>
        <xdr:cNvPr id="431" name="楕円 430"/>
        <xdr:cNvSpPr/>
      </xdr:nvSpPr>
      <xdr:spPr>
        <a:xfrm>
          <a:off x="9588500" y="1357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119121</xdr:rowOff>
    </xdr:from>
    <xdr:ext cx="378565" cy="259045"/>
    <xdr:sp macro="" textlink="">
      <xdr:nvSpPr>
        <xdr:cNvPr id="432" name="テキスト ボックス 431"/>
        <xdr:cNvSpPr txBox="1"/>
      </xdr:nvSpPr>
      <xdr:spPr>
        <a:xfrm>
          <a:off x="9450017" y="13663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45923</xdr:rowOff>
    </xdr:from>
    <xdr:to>
      <xdr:col>46</xdr:col>
      <xdr:colOff>38100</xdr:colOff>
      <xdr:row>79</xdr:row>
      <xdr:rowOff>147523</xdr:rowOff>
    </xdr:to>
    <xdr:sp macro="" textlink="">
      <xdr:nvSpPr>
        <xdr:cNvPr id="433" name="楕円 432"/>
        <xdr:cNvSpPr/>
      </xdr:nvSpPr>
      <xdr:spPr>
        <a:xfrm>
          <a:off x="8699500" y="1359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138650</xdr:rowOff>
    </xdr:from>
    <xdr:ext cx="313932" cy="259045"/>
    <xdr:sp macro="" textlink="">
      <xdr:nvSpPr>
        <xdr:cNvPr id="434" name="テキスト ボックス 433"/>
        <xdr:cNvSpPr txBox="1"/>
      </xdr:nvSpPr>
      <xdr:spPr>
        <a:xfrm>
          <a:off x="8593333" y="136832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44225</xdr:rowOff>
    </xdr:from>
    <xdr:to>
      <xdr:col>41</xdr:col>
      <xdr:colOff>101600</xdr:colOff>
      <xdr:row>79</xdr:row>
      <xdr:rowOff>145825</xdr:rowOff>
    </xdr:to>
    <xdr:sp macro="" textlink="">
      <xdr:nvSpPr>
        <xdr:cNvPr id="435" name="楕円 434"/>
        <xdr:cNvSpPr/>
      </xdr:nvSpPr>
      <xdr:spPr>
        <a:xfrm>
          <a:off x="7810500" y="1358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136952</xdr:rowOff>
    </xdr:from>
    <xdr:ext cx="378565" cy="259045"/>
    <xdr:sp macro="" textlink="">
      <xdr:nvSpPr>
        <xdr:cNvPr id="436" name="テキスト ボックス 435"/>
        <xdr:cNvSpPr txBox="1"/>
      </xdr:nvSpPr>
      <xdr:spPr>
        <a:xfrm>
          <a:off x="7672017" y="13681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105457</xdr:rowOff>
    </xdr:from>
    <xdr:to>
      <xdr:col>36</xdr:col>
      <xdr:colOff>165100</xdr:colOff>
      <xdr:row>79</xdr:row>
      <xdr:rowOff>35607</xdr:rowOff>
    </xdr:to>
    <xdr:sp macro="" textlink="">
      <xdr:nvSpPr>
        <xdr:cNvPr id="437" name="楕円 436"/>
        <xdr:cNvSpPr/>
      </xdr:nvSpPr>
      <xdr:spPr>
        <a:xfrm>
          <a:off x="6921500" y="134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26734</xdr:rowOff>
    </xdr:from>
    <xdr:ext cx="469744" cy="259045"/>
    <xdr:sp macro="" textlink="">
      <xdr:nvSpPr>
        <xdr:cNvPr id="438" name="テキスト ボックス 437"/>
        <xdr:cNvSpPr txBox="1"/>
      </xdr:nvSpPr>
      <xdr:spPr>
        <a:xfrm>
          <a:off x="6737428" y="1357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2" name="直線コネクタ 461"/>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3" name="普通建設事業費 （ うち更新整備　）最小値テキスト"/>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4" name="直線コネクタ 463"/>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5" name="普通建設事業費 （ うち更新整備　）最大値テキスト"/>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6" name="直線コネクタ 465"/>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49803</xdr:rowOff>
    </xdr:from>
    <xdr:to>
      <xdr:col>55</xdr:col>
      <xdr:colOff>0</xdr:colOff>
      <xdr:row>97</xdr:row>
      <xdr:rowOff>112516</xdr:rowOff>
    </xdr:to>
    <xdr:cxnSp macro="">
      <xdr:nvCxnSpPr>
        <xdr:cNvPr id="467" name="直線コネクタ 466"/>
        <xdr:cNvCxnSpPr/>
      </xdr:nvCxnSpPr>
      <xdr:spPr>
        <a:xfrm>
          <a:off x="9639300" y="16680453"/>
          <a:ext cx="838200" cy="6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macro="" textlink="">
      <xdr:nvSpPr>
        <xdr:cNvPr id="468" name="普通建設事業費 （ うち更新整備　）平均値テキスト"/>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69" name="フローチャート: 判断 468"/>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13246</xdr:rowOff>
    </xdr:from>
    <xdr:to>
      <xdr:col>50</xdr:col>
      <xdr:colOff>114300</xdr:colOff>
      <xdr:row>97</xdr:row>
      <xdr:rowOff>49803</xdr:rowOff>
    </xdr:to>
    <xdr:cxnSp macro="">
      <xdr:nvCxnSpPr>
        <xdr:cNvPr id="470" name="直線コネクタ 469"/>
        <xdr:cNvCxnSpPr/>
      </xdr:nvCxnSpPr>
      <xdr:spPr>
        <a:xfrm>
          <a:off x="8750300" y="16472446"/>
          <a:ext cx="889000" cy="20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1" name="フローチャート: 判断 470"/>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100385</xdr:rowOff>
    </xdr:from>
    <xdr:ext cx="534377" cy="259045"/>
    <xdr:sp macro="" textlink="">
      <xdr:nvSpPr>
        <xdr:cNvPr id="472" name="テキスト ボックス 471"/>
        <xdr:cNvSpPr txBox="1"/>
      </xdr:nvSpPr>
      <xdr:spPr>
        <a:xfrm>
          <a:off x="9372111" y="162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167723</xdr:rowOff>
    </xdr:from>
    <xdr:to>
      <xdr:col>45</xdr:col>
      <xdr:colOff>177800</xdr:colOff>
      <xdr:row>96</xdr:row>
      <xdr:rowOff>13246</xdr:rowOff>
    </xdr:to>
    <xdr:cxnSp macro="">
      <xdr:nvCxnSpPr>
        <xdr:cNvPr id="473" name="直線コネクタ 472"/>
        <xdr:cNvCxnSpPr/>
      </xdr:nvCxnSpPr>
      <xdr:spPr>
        <a:xfrm>
          <a:off x="7861300" y="16284023"/>
          <a:ext cx="889000" cy="18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4" name="フローチャート: 判断 473"/>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57402</xdr:rowOff>
    </xdr:from>
    <xdr:ext cx="534377" cy="259045"/>
    <xdr:sp macro="" textlink="">
      <xdr:nvSpPr>
        <xdr:cNvPr id="475" name="テキスト ボックス 474"/>
        <xdr:cNvSpPr txBox="1"/>
      </xdr:nvSpPr>
      <xdr:spPr>
        <a:xfrm>
          <a:off x="8483111" y="165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167723</xdr:rowOff>
    </xdr:from>
    <xdr:to>
      <xdr:col>41</xdr:col>
      <xdr:colOff>50800</xdr:colOff>
      <xdr:row>96</xdr:row>
      <xdr:rowOff>51594</xdr:rowOff>
    </xdr:to>
    <xdr:cxnSp macro="">
      <xdr:nvCxnSpPr>
        <xdr:cNvPr id="476" name="直線コネクタ 475"/>
        <xdr:cNvCxnSpPr/>
      </xdr:nvCxnSpPr>
      <xdr:spPr>
        <a:xfrm flipV="1">
          <a:off x="6972300" y="16284023"/>
          <a:ext cx="889000" cy="22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7" name="フローチャート: 判断 476"/>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105808</xdr:rowOff>
    </xdr:from>
    <xdr:ext cx="534377" cy="259045"/>
    <xdr:sp macro="" textlink="">
      <xdr:nvSpPr>
        <xdr:cNvPr id="478" name="テキスト ボックス 477"/>
        <xdr:cNvSpPr txBox="1"/>
      </xdr:nvSpPr>
      <xdr:spPr>
        <a:xfrm>
          <a:off x="7594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79" name="フローチャート: 判断 478"/>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125220</xdr:rowOff>
    </xdr:from>
    <xdr:ext cx="534377" cy="259045"/>
    <xdr:sp macro="" textlink="">
      <xdr:nvSpPr>
        <xdr:cNvPr id="480" name="テキスト ボックス 479"/>
        <xdr:cNvSpPr txBox="1"/>
      </xdr:nvSpPr>
      <xdr:spPr>
        <a:xfrm>
          <a:off x="6705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61716</xdr:rowOff>
    </xdr:from>
    <xdr:to>
      <xdr:col>55</xdr:col>
      <xdr:colOff>50800</xdr:colOff>
      <xdr:row>97</xdr:row>
      <xdr:rowOff>163316</xdr:rowOff>
    </xdr:to>
    <xdr:sp macro="" textlink="">
      <xdr:nvSpPr>
        <xdr:cNvPr id="486" name="楕円 485"/>
        <xdr:cNvSpPr/>
      </xdr:nvSpPr>
      <xdr:spPr>
        <a:xfrm>
          <a:off x="10426700" y="166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40143</xdr:rowOff>
    </xdr:from>
    <xdr:ext cx="534377" cy="259045"/>
    <xdr:sp macro="" textlink="">
      <xdr:nvSpPr>
        <xdr:cNvPr id="487" name="普通建設事業費 （ うち更新整備　）該当値テキスト"/>
        <xdr:cNvSpPr txBox="1"/>
      </xdr:nvSpPr>
      <xdr:spPr>
        <a:xfrm>
          <a:off x="10528300" y="1667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170453</xdr:rowOff>
    </xdr:from>
    <xdr:to>
      <xdr:col>50</xdr:col>
      <xdr:colOff>165100</xdr:colOff>
      <xdr:row>97</xdr:row>
      <xdr:rowOff>100603</xdr:rowOff>
    </xdr:to>
    <xdr:sp macro="" textlink="">
      <xdr:nvSpPr>
        <xdr:cNvPr id="488" name="楕円 487"/>
        <xdr:cNvSpPr/>
      </xdr:nvSpPr>
      <xdr:spPr>
        <a:xfrm>
          <a:off x="9588500" y="1662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91730</xdr:rowOff>
    </xdr:from>
    <xdr:ext cx="534377" cy="259045"/>
    <xdr:sp macro="" textlink="">
      <xdr:nvSpPr>
        <xdr:cNvPr id="489" name="テキスト ボックス 488"/>
        <xdr:cNvSpPr txBox="1"/>
      </xdr:nvSpPr>
      <xdr:spPr>
        <a:xfrm>
          <a:off x="9372111" y="167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133896</xdr:rowOff>
    </xdr:from>
    <xdr:to>
      <xdr:col>46</xdr:col>
      <xdr:colOff>38100</xdr:colOff>
      <xdr:row>96</xdr:row>
      <xdr:rowOff>64046</xdr:rowOff>
    </xdr:to>
    <xdr:sp macro="" textlink="">
      <xdr:nvSpPr>
        <xdr:cNvPr id="490" name="楕円 489"/>
        <xdr:cNvSpPr/>
      </xdr:nvSpPr>
      <xdr:spPr>
        <a:xfrm>
          <a:off x="8699500" y="164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80573</xdr:rowOff>
    </xdr:from>
    <xdr:ext cx="534377" cy="259045"/>
    <xdr:sp macro="" textlink="">
      <xdr:nvSpPr>
        <xdr:cNvPr id="491" name="テキスト ボックス 490"/>
        <xdr:cNvSpPr txBox="1"/>
      </xdr:nvSpPr>
      <xdr:spPr>
        <a:xfrm>
          <a:off x="8483111" y="161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116923</xdr:rowOff>
    </xdr:from>
    <xdr:to>
      <xdr:col>41</xdr:col>
      <xdr:colOff>101600</xdr:colOff>
      <xdr:row>95</xdr:row>
      <xdr:rowOff>47073</xdr:rowOff>
    </xdr:to>
    <xdr:sp macro="" textlink="">
      <xdr:nvSpPr>
        <xdr:cNvPr id="492" name="楕円 491"/>
        <xdr:cNvSpPr/>
      </xdr:nvSpPr>
      <xdr:spPr>
        <a:xfrm>
          <a:off x="7810500" y="1623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63600</xdr:rowOff>
    </xdr:from>
    <xdr:ext cx="534377" cy="259045"/>
    <xdr:sp macro="" textlink="">
      <xdr:nvSpPr>
        <xdr:cNvPr id="493" name="テキスト ボックス 492"/>
        <xdr:cNvSpPr txBox="1"/>
      </xdr:nvSpPr>
      <xdr:spPr>
        <a:xfrm>
          <a:off x="7594111" y="160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794</xdr:rowOff>
    </xdr:from>
    <xdr:to>
      <xdr:col>36</xdr:col>
      <xdr:colOff>165100</xdr:colOff>
      <xdr:row>96</xdr:row>
      <xdr:rowOff>102394</xdr:rowOff>
    </xdr:to>
    <xdr:sp macro="" textlink="">
      <xdr:nvSpPr>
        <xdr:cNvPr id="494" name="楕円 493"/>
        <xdr:cNvSpPr/>
      </xdr:nvSpPr>
      <xdr:spPr>
        <a:xfrm>
          <a:off x="6921500" y="164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118921</xdr:rowOff>
    </xdr:from>
    <xdr:ext cx="534377" cy="259045"/>
    <xdr:sp macro="" textlink="">
      <xdr:nvSpPr>
        <xdr:cNvPr id="495" name="テキスト ボックス 494"/>
        <xdr:cNvSpPr txBox="1"/>
      </xdr:nvSpPr>
      <xdr:spPr>
        <a:xfrm>
          <a:off x="6705111" y="1623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7" name="直線コネクタ 516"/>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0" name="災害復旧事業費最大値テキスト"/>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1" name="直線コネクタ 520"/>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133390</xdr:rowOff>
    </xdr:from>
    <xdr:to>
      <xdr:col>85</xdr:col>
      <xdr:colOff>127000</xdr:colOff>
      <xdr:row>38</xdr:row>
      <xdr:rowOff>138877</xdr:rowOff>
    </xdr:to>
    <xdr:cxnSp macro="">
      <xdr:nvCxnSpPr>
        <xdr:cNvPr id="522" name="直線コネクタ 521"/>
        <xdr:cNvCxnSpPr/>
      </xdr:nvCxnSpPr>
      <xdr:spPr>
        <a:xfrm>
          <a:off x="15481300" y="6648490"/>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3" name="災害復旧事業費平均値テキスト"/>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4" name="フローチャート: 判断 523"/>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133390</xdr:rowOff>
    </xdr:from>
    <xdr:to>
      <xdr:col>81</xdr:col>
      <xdr:colOff>50800</xdr:colOff>
      <xdr:row>38</xdr:row>
      <xdr:rowOff>137460</xdr:rowOff>
    </xdr:to>
    <xdr:cxnSp macro="">
      <xdr:nvCxnSpPr>
        <xdr:cNvPr id="525" name="直線コネクタ 524"/>
        <xdr:cNvCxnSpPr/>
      </xdr:nvCxnSpPr>
      <xdr:spPr>
        <a:xfrm flipV="1">
          <a:off x="14592300" y="6648490"/>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6" name="フローチャート: 判断 525"/>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7" name="テキスト ボックス 526"/>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119080</xdr:rowOff>
    </xdr:from>
    <xdr:to>
      <xdr:col>76</xdr:col>
      <xdr:colOff>114300</xdr:colOff>
      <xdr:row>38</xdr:row>
      <xdr:rowOff>137460</xdr:rowOff>
    </xdr:to>
    <xdr:cxnSp macro="">
      <xdr:nvCxnSpPr>
        <xdr:cNvPr id="528" name="直線コネクタ 527"/>
        <xdr:cNvCxnSpPr/>
      </xdr:nvCxnSpPr>
      <xdr:spPr>
        <a:xfrm>
          <a:off x="13703300" y="6634180"/>
          <a:ext cx="889000" cy="1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29" name="フローチャート: 判断 528"/>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0" name="テキスト ボックス 529"/>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119080</xdr:rowOff>
    </xdr:from>
    <xdr:to>
      <xdr:col>71</xdr:col>
      <xdr:colOff>177800</xdr:colOff>
      <xdr:row>38</xdr:row>
      <xdr:rowOff>139700</xdr:rowOff>
    </xdr:to>
    <xdr:cxnSp macro="">
      <xdr:nvCxnSpPr>
        <xdr:cNvPr id="531" name="直線コネクタ 530"/>
        <xdr:cNvCxnSpPr/>
      </xdr:nvCxnSpPr>
      <xdr:spPr>
        <a:xfrm flipV="1">
          <a:off x="12814300" y="6634180"/>
          <a:ext cx="889000" cy="2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2" name="フローチャート: 判断 531"/>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3" name="テキスト ボックス 532"/>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4" name="フローチャート: 判断 533"/>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5" name="テキスト ボックス 534"/>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88077</xdr:rowOff>
    </xdr:from>
    <xdr:to>
      <xdr:col>85</xdr:col>
      <xdr:colOff>177800</xdr:colOff>
      <xdr:row>39</xdr:row>
      <xdr:rowOff>18227</xdr:rowOff>
    </xdr:to>
    <xdr:sp macro="" textlink="">
      <xdr:nvSpPr>
        <xdr:cNvPr id="541" name="楕円 540"/>
        <xdr:cNvSpPr/>
      </xdr:nvSpPr>
      <xdr:spPr>
        <a:xfrm>
          <a:off x="16268700" y="660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313932" cy="259045"/>
    <xdr:sp macro="" textlink="">
      <xdr:nvSpPr>
        <xdr:cNvPr id="542" name="災害復旧事業費該当値テキスト"/>
        <xdr:cNvSpPr txBox="1"/>
      </xdr:nvSpPr>
      <xdr:spPr>
        <a:xfrm>
          <a:off x="16370300" y="65208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82590</xdr:rowOff>
    </xdr:from>
    <xdr:to>
      <xdr:col>81</xdr:col>
      <xdr:colOff>101600</xdr:colOff>
      <xdr:row>39</xdr:row>
      <xdr:rowOff>12740</xdr:rowOff>
    </xdr:to>
    <xdr:sp macro="" textlink="">
      <xdr:nvSpPr>
        <xdr:cNvPr id="543" name="楕円 542"/>
        <xdr:cNvSpPr/>
      </xdr:nvSpPr>
      <xdr:spPr>
        <a:xfrm>
          <a:off x="15430500" y="659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3867</xdr:rowOff>
    </xdr:from>
    <xdr:ext cx="378565" cy="259045"/>
    <xdr:sp macro="" textlink="">
      <xdr:nvSpPr>
        <xdr:cNvPr id="544" name="テキスト ボックス 543"/>
        <xdr:cNvSpPr txBox="1"/>
      </xdr:nvSpPr>
      <xdr:spPr>
        <a:xfrm>
          <a:off x="15292017" y="6690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86660</xdr:rowOff>
    </xdr:from>
    <xdr:to>
      <xdr:col>76</xdr:col>
      <xdr:colOff>165100</xdr:colOff>
      <xdr:row>39</xdr:row>
      <xdr:rowOff>16810</xdr:rowOff>
    </xdr:to>
    <xdr:sp macro="" textlink="">
      <xdr:nvSpPr>
        <xdr:cNvPr id="545" name="楕円 544"/>
        <xdr:cNvSpPr/>
      </xdr:nvSpPr>
      <xdr:spPr>
        <a:xfrm>
          <a:off x="14541500" y="660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7937</xdr:rowOff>
    </xdr:from>
    <xdr:ext cx="313932" cy="259045"/>
    <xdr:sp macro="" textlink="">
      <xdr:nvSpPr>
        <xdr:cNvPr id="546" name="テキスト ボックス 545"/>
        <xdr:cNvSpPr txBox="1"/>
      </xdr:nvSpPr>
      <xdr:spPr>
        <a:xfrm>
          <a:off x="14435333" y="6694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68280</xdr:rowOff>
    </xdr:from>
    <xdr:to>
      <xdr:col>72</xdr:col>
      <xdr:colOff>38100</xdr:colOff>
      <xdr:row>38</xdr:row>
      <xdr:rowOff>169880</xdr:rowOff>
    </xdr:to>
    <xdr:sp macro="" textlink="">
      <xdr:nvSpPr>
        <xdr:cNvPr id="547" name="楕円 546"/>
        <xdr:cNvSpPr/>
      </xdr:nvSpPr>
      <xdr:spPr>
        <a:xfrm>
          <a:off x="13652500" y="65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161007</xdr:rowOff>
    </xdr:from>
    <xdr:ext cx="378565" cy="259045"/>
    <xdr:sp macro="" textlink="">
      <xdr:nvSpPr>
        <xdr:cNvPr id="548" name="テキスト ボックス 547"/>
        <xdr:cNvSpPr txBox="1"/>
      </xdr:nvSpPr>
      <xdr:spPr>
        <a:xfrm>
          <a:off x="13514017" y="6676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9" name="楕円 548"/>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0" name="テキスト ボックス 549"/>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1" name="直線コネクタ 610"/>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2" name="テキスト ボックス 611"/>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5" name="直線コネクタ 614"/>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6" name="テキスト ボックス 615"/>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9" name="直線コネクタ 618"/>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0" name="テキスト ボックス 619"/>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1" name="直線コネクタ 62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2" name="テキスト ボックス 621"/>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3" name="直線コネクタ 622"/>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4" name="テキスト ボックス 623"/>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28" name="直線コネクタ 627"/>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29" name="公債費最小値テキスト"/>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0" name="直線コネクタ 629"/>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1" name="公債費最大値テキスト"/>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2" name="直線コネクタ 631"/>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84779</xdr:rowOff>
    </xdr:from>
    <xdr:to>
      <xdr:col>85</xdr:col>
      <xdr:colOff>127000</xdr:colOff>
      <xdr:row>74</xdr:row>
      <xdr:rowOff>104925</xdr:rowOff>
    </xdr:to>
    <xdr:cxnSp macro="">
      <xdr:nvCxnSpPr>
        <xdr:cNvPr id="633" name="直線コネクタ 632"/>
        <xdr:cNvCxnSpPr/>
      </xdr:nvCxnSpPr>
      <xdr:spPr>
        <a:xfrm>
          <a:off x="15481300" y="12772079"/>
          <a:ext cx="838200" cy="2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140079</xdr:rowOff>
    </xdr:from>
    <xdr:ext cx="534377" cy="259045"/>
    <xdr:sp macro="" textlink="">
      <xdr:nvSpPr>
        <xdr:cNvPr id="634" name="公債費平均値テキスト"/>
        <xdr:cNvSpPr txBox="1"/>
      </xdr:nvSpPr>
      <xdr:spPr>
        <a:xfrm>
          <a:off x="16370300" y="12827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5" name="フローチャート: 判断 634"/>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84779</xdr:rowOff>
    </xdr:from>
    <xdr:to>
      <xdr:col>81</xdr:col>
      <xdr:colOff>50800</xdr:colOff>
      <xdr:row>75</xdr:row>
      <xdr:rowOff>91094</xdr:rowOff>
    </xdr:to>
    <xdr:cxnSp macro="">
      <xdr:nvCxnSpPr>
        <xdr:cNvPr id="636" name="直線コネクタ 635"/>
        <xdr:cNvCxnSpPr/>
      </xdr:nvCxnSpPr>
      <xdr:spPr>
        <a:xfrm flipV="1">
          <a:off x="14592300" y="12772079"/>
          <a:ext cx="889000" cy="17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7" name="フローチャート: 判断 636"/>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103588</xdr:rowOff>
    </xdr:from>
    <xdr:ext cx="534377" cy="259045"/>
    <xdr:sp macro="" textlink="">
      <xdr:nvSpPr>
        <xdr:cNvPr id="638" name="テキスト ボックス 637"/>
        <xdr:cNvSpPr txBox="1"/>
      </xdr:nvSpPr>
      <xdr:spPr>
        <a:xfrm>
          <a:off x="15214111" y="129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28801</xdr:rowOff>
    </xdr:from>
    <xdr:to>
      <xdr:col>76</xdr:col>
      <xdr:colOff>114300</xdr:colOff>
      <xdr:row>75</xdr:row>
      <xdr:rowOff>91094</xdr:rowOff>
    </xdr:to>
    <xdr:cxnSp macro="">
      <xdr:nvCxnSpPr>
        <xdr:cNvPr id="639" name="直線コネクタ 638"/>
        <xdr:cNvCxnSpPr/>
      </xdr:nvCxnSpPr>
      <xdr:spPr>
        <a:xfrm>
          <a:off x="13703300" y="12887551"/>
          <a:ext cx="889000" cy="6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0" name="フローチャート: 判断 639"/>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109558</xdr:rowOff>
    </xdr:from>
    <xdr:ext cx="534377" cy="259045"/>
    <xdr:sp macro="" textlink="">
      <xdr:nvSpPr>
        <xdr:cNvPr id="641" name="テキスト ボックス 640"/>
        <xdr:cNvSpPr txBox="1"/>
      </xdr:nvSpPr>
      <xdr:spPr>
        <a:xfrm>
          <a:off x="14325111" y="126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28801</xdr:rowOff>
    </xdr:from>
    <xdr:to>
      <xdr:col>71</xdr:col>
      <xdr:colOff>177800</xdr:colOff>
      <xdr:row>75</xdr:row>
      <xdr:rowOff>165046</xdr:rowOff>
    </xdr:to>
    <xdr:cxnSp macro="">
      <xdr:nvCxnSpPr>
        <xdr:cNvPr id="642" name="直線コネクタ 641"/>
        <xdr:cNvCxnSpPr/>
      </xdr:nvCxnSpPr>
      <xdr:spPr>
        <a:xfrm flipV="1">
          <a:off x="12814300" y="12887551"/>
          <a:ext cx="889000" cy="13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3" name="フローチャート: 判断 642"/>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92641</xdr:rowOff>
    </xdr:from>
    <xdr:ext cx="534377" cy="259045"/>
    <xdr:sp macro="" textlink="">
      <xdr:nvSpPr>
        <xdr:cNvPr id="644" name="テキスト ボックス 643"/>
        <xdr:cNvSpPr txBox="1"/>
      </xdr:nvSpPr>
      <xdr:spPr>
        <a:xfrm>
          <a:off x="13436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5" name="フローチャート: 判断 644"/>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91470</xdr:rowOff>
    </xdr:from>
    <xdr:ext cx="534377" cy="259045"/>
    <xdr:sp macro="" textlink="">
      <xdr:nvSpPr>
        <xdr:cNvPr id="646" name="テキスト ボックス 645"/>
        <xdr:cNvSpPr txBox="1"/>
      </xdr:nvSpPr>
      <xdr:spPr>
        <a:xfrm>
          <a:off x="12547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54125</xdr:rowOff>
    </xdr:from>
    <xdr:to>
      <xdr:col>85</xdr:col>
      <xdr:colOff>177800</xdr:colOff>
      <xdr:row>74</xdr:row>
      <xdr:rowOff>155725</xdr:rowOff>
    </xdr:to>
    <xdr:sp macro="" textlink="">
      <xdr:nvSpPr>
        <xdr:cNvPr id="652" name="楕円 651"/>
        <xdr:cNvSpPr/>
      </xdr:nvSpPr>
      <xdr:spPr>
        <a:xfrm>
          <a:off x="16268700" y="127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77002</xdr:rowOff>
    </xdr:from>
    <xdr:ext cx="534377" cy="259045"/>
    <xdr:sp macro="" textlink="">
      <xdr:nvSpPr>
        <xdr:cNvPr id="653" name="公債費該当値テキスト"/>
        <xdr:cNvSpPr txBox="1"/>
      </xdr:nvSpPr>
      <xdr:spPr>
        <a:xfrm>
          <a:off x="16370300" y="1259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33979</xdr:rowOff>
    </xdr:from>
    <xdr:to>
      <xdr:col>81</xdr:col>
      <xdr:colOff>101600</xdr:colOff>
      <xdr:row>74</xdr:row>
      <xdr:rowOff>135579</xdr:rowOff>
    </xdr:to>
    <xdr:sp macro="" textlink="">
      <xdr:nvSpPr>
        <xdr:cNvPr id="654" name="楕円 653"/>
        <xdr:cNvSpPr/>
      </xdr:nvSpPr>
      <xdr:spPr>
        <a:xfrm>
          <a:off x="15430500" y="1272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152106</xdr:rowOff>
    </xdr:from>
    <xdr:ext cx="534377" cy="259045"/>
    <xdr:sp macro="" textlink="">
      <xdr:nvSpPr>
        <xdr:cNvPr id="655" name="テキスト ボックス 654"/>
        <xdr:cNvSpPr txBox="1"/>
      </xdr:nvSpPr>
      <xdr:spPr>
        <a:xfrm>
          <a:off x="15214111" y="1249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40294</xdr:rowOff>
    </xdr:from>
    <xdr:to>
      <xdr:col>76</xdr:col>
      <xdr:colOff>165100</xdr:colOff>
      <xdr:row>75</xdr:row>
      <xdr:rowOff>141894</xdr:rowOff>
    </xdr:to>
    <xdr:sp macro="" textlink="">
      <xdr:nvSpPr>
        <xdr:cNvPr id="656" name="楕円 655"/>
        <xdr:cNvSpPr/>
      </xdr:nvSpPr>
      <xdr:spPr>
        <a:xfrm>
          <a:off x="14541500" y="1289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133021</xdr:rowOff>
    </xdr:from>
    <xdr:ext cx="534377" cy="259045"/>
    <xdr:sp macro="" textlink="">
      <xdr:nvSpPr>
        <xdr:cNvPr id="657" name="テキスト ボックス 656"/>
        <xdr:cNvSpPr txBox="1"/>
      </xdr:nvSpPr>
      <xdr:spPr>
        <a:xfrm>
          <a:off x="14325111" y="1299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149451</xdr:rowOff>
    </xdr:from>
    <xdr:to>
      <xdr:col>72</xdr:col>
      <xdr:colOff>38100</xdr:colOff>
      <xdr:row>75</xdr:row>
      <xdr:rowOff>79601</xdr:rowOff>
    </xdr:to>
    <xdr:sp macro="" textlink="">
      <xdr:nvSpPr>
        <xdr:cNvPr id="658" name="楕円 657"/>
        <xdr:cNvSpPr/>
      </xdr:nvSpPr>
      <xdr:spPr>
        <a:xfrm>
          <a:off x="13652500" y="1283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70728</xdr:rowOff>
    </xdr:from>
    <xdr:ext cx="534377" cy="259045"/>
    <xdr:sp macro="" textlink="">
      <xdr:nvSpPr>
        <xdr:cNvPr id="659" name="テキスト ボックス 658"/>
        <xdr:cNvSpPr txBox="1"/>
      </xdr:nvSpPr>
      <xdr:spPr>
        <a:xfrm>
          <a:off x="13436111" y="1292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114246</xdr:rowOff>
    </xdr:from>
    <xdr:to>
      <xdr:col>67</xdr:col>
      <xdr:colOff>101600</xdr:colOff>
      <xdr:row>76</xdr:row>
      <xdr:rowOff>44396</xdr:rowOff>
    </xdr:to>
    <xdr:sp macro="" textlink="">
      <xdr:nvSpPr>
        <xdr:cNvPr id="660" name="楕円 659"/>
        <xdr:cNvSpPr/>
      </xdr:nvSpPr>
      <xdr:spPr>
        <a:xfrm>
          <a:off x="12763500" y="1297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35523</xdr:rowOff>
    </xdr:from>
    <xdr:ext cx="534377" cy="259045"/>
    <xdr:sp macro="" textlink="">
      <xdr:nvSpPr>
        <xdr:cNvPr id="661" name="テキスト ボックス 660"/>
        <xdr:cNvSpPr txBox="1"/>
      </xdr:nvSpPr>
      <xdr:spPr>
        <a:xfrm>
          <a:off x="12547111" y="1306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5" name="直線コネクタ 684"/>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6" name="積立金最小値テキスト"/>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7" name="直線コネクタ 686"/>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88" name="積立金最大値テキスト"/>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89" name="直線コネクタ 688"/>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87464</xdr:rowOff>
    </xdr:from>
    <xdr:to>
      <xdr:col>85</xdr:col>
      <xdr:colOff>127000</xdr:colOff>
      <xdr:row>97</xdr:row>
      <xdr:rowOff>64224</xdr:rowOff>
    </xdr:to>
    <xdr:cxnSp macro="">
      <xdr:nvCxnSpPr>
        <xdr:cNvPr id="690" name="直線コネクタ 689"/>
        <xdr:cNvCxnSpPr/>
      </xdr:nvCxnSpPr>
      <xdr:spPr>
        <a:xfrm flipV="1">
          <a:off x="15481300" y="16375214"/>
          <a:ext cx="838200" cy="3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2367</xdr:rowOff>
    </xdr:from>
    <xdr:ext cx="534377" cy="259045"/>
    <xdr:sp macro="" textlink="">
      <xdr:nvSpPr>
        <xdr:cNvPr id="691" name="積立金平均値テキスト"/>
        <xdr:cNvSpPr txBox="1"/>
      </xdr:nvSpPr>
      <xdr:spPr>
        <a:xfrm>
          <a:off x="16370300" y="16461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2" name="フローチャート: 判断 691"/>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62128</xdr:rowOff>
    </xdr:from>
    <xdr:to>
      <xdr:col>81</xdr:col>
      <xdr:colOff>50800</xdr:colOff>
      <xdr:row>97</xdr:row>
      <xdr:rowOff>64224</xdr:rowOff>
    </xdr:to>
    <xdr:cxnSp macro="">
      <xdr:nvCxnSpPr>
        <xdr:cNvPr id="693" name="直線コネクタ 692"/>
        <xdr:cNvCxnSpPr/>
      </xdr:nvCxnSpPr>
      <xdr:spPr>
        <a:xfrm>
          <a:off x="14592300" y="16521328"/>
          <a:ext cx="889000" cy="17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4" name="フローチャート: 判断 693"/>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139983</xdr:rowOff>
    </xdr:from>
    <xdr:ext cx="469744" cy="259045"/>
    <xdr:sp macro="" textlink="">
      <xdr:nvSpPr>
        <xdr:cNvPr id="695" name="テキスト ボックス 694"/>
        <xdr:cNvSpPr txBox="1"/>
      </xdr:nvSpPr>
      <xdr:spPr>
        <a:xfrm>
          <a:off x="15246428" y="1677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62128</xdr:rowOff>
    </xdr:from>
    <xdr:to>
      <xdr:col>76</xdr:col>
      <xdr:colOff>114300</xdr:colOff>
      <xdr:row>97</xdr:row>
      <xdr:rowOff>164922</xdr:rowOff>
    </xdr:to>
    <xdr:cxnSp macro="">
      <xdr:nvCxnSpPr>
        <xdr:cNvPr id="696" name="直線コネクタ 695"/>
        <xdr:cNvCxnSpPr/>
      </xdr:nvCxnSpPr>
      <xdr:spPr>
        <a:xfrm flipV="1">
          <a:off x="13703300" y="16521328"/>
          <a:ext cx="889000" cy="27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7" name="フローチャート: 判断 696"/>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26636</xdr:rowOff>
    </xdr:from>
    <xdr:ext cx="469744" cy="259045"/>
    <xdr:sp macro="" textlink="">
      <xdr:nvSpPr>
        <xdr:cNvPr id="698" name="テキスト ボックス 697"/>
        <xdr:cNvSpPr txBox="1"/>
      </xdr:nvSpPr>
      <xdr:spPr>
        <a:xfrm>
          <a:off x="14357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87885</xdr:rowOff>
    </xdr:from>
    <xdr:to>
      <xdr:col>71</xdr:col>
      <xdr:colOff>177800</xdr:colOff>
      <xdr:row>97</xdr:row>
      <xdr:rowOff>164922</xdr:rowOff>
    </xdr:to>
    <xdr:cxnSp macro="">
      <xdr:nvCxnSpPr>
        <xdr:cNvPr id="699" name="直線コネクタ 698"/>
        <xdr:cNvCxnSpPr/>
      </xdr:nvCxnSpPr>
      <xdr:spPr>
        <a:xfrm>
          <a:off x="12814300" y="16718535"/>
          <a:ext cx="889000" cy="7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0" name="フローチャート: 判断 699"/>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57904</xdr:rowOff>
    </xdr:from>
    <xdr:ext cx="469744" cy="259045"/>
    <xdr:sp macro="" textlink="">
      <xdr:nvSpPr>
        <xdr:cNvPr id="701" name="テキスト ボックス 700"/>
        <xdr:cNvSpPr txBox="1"/>
      </xdr:nvSpPr>
      <xdr:spPr>
        <a:xfrm>
          <a:off x="13468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2" name="フローチャート: 判断 701"/>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43096</xdr:rowOff>
    </xdr:from>
    <xdr:ext cx="469744" cy="259045"/>
    <xdr:sp macro="" textlink="">
      <xdr:nvSpPr>
        <xdr:cNvPr id="703" name="テキスト ボックス 702"/>
        <xdr:cNvSpPr txBox="1"/>
      </xdr:nvSpPr>
      <xdr:spPr>
        <a:xfrm>
          <a:off x="12579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36664</xdr:rowOff>
    </xdr:from>
    <xdr:to>
      <xdr:col>85</xdr:col>
      <xdr:colOff>177800</xdr:colOff>
      <xdr:row>95</xdr:row>
      <xdr:rowOff>138264</xdr:rowOff>
    </xdr:to>
    <xdr:sp macro="" textlink="">
      <xdr:nvSpPr>
        <xdr:cNvPr id="709" name="楕円 708"/>
        <xdr:cNvSpPr/>
      </xdr:nvSpPr>
      <xdr:spPr>
        <a:xfrm>
          <a:off x="16268700" y="1632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59541</xdr:rowOff>
    </xdr:from>
    <xdr:ext cx="534377" cy="259045"/>
    <xdr:sp macro="" textlink="">
      <xdr:nvSpPr>
        <xdr:cNvPr id="710" name="積立金該当値テキスト"/>
        <xdr:cNvSpPr txBox="1"/>
      </xdr:nvSpPr>
      <xdr:spPr>
        <a:xfrm>
          <a:off x="16370300" y="161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13424</xdr:rowOff>
    </xdr:from>
    <xdr:to>
      <xdr:col>81</xdr:col>
      <xdr:colOff>101600</xdr:colOff>
      <xdr:row>97</xdr:row>
      <xdr:rowOff>115024</xdr:rowOff>
    </xdr:to>
    <xdr:sp macro="" textlink="">
      <xdr:nvSpPr>
        <xdr:cNvPr id="711" name="楕円 710"/>
        <xdr:cNvSpPr/>
      </xdr:nvSpPr>
      <xdr:spPr>
        <a:xfrm>
          <a:off x="15430500" y="166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131551</xdr:rowOff>
    </xdr:from>
    <xdr:ext cx="469744" cy="259045"/>
    <xdr:sp macro="" textlink="">
      <xdr:nvSpPr>
        <xdr:cNvPr id="712" name="テキスト ボックス 711"/>
        <xdr:cNvSpPr txBox="1"/>
      </xdr:nvSpPr>
      <xdr:spPr>
        <a:xfrm>
          <a:off x="15246428" y="1641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11328</xdr:rowOff>
    </xdr:from>
    <xdr:to>
      <xdr:col>76</xdr:col>
      <xdr:colOff>165100</xdr:colOff>
      <xdr:row>96</xdr:row>
      <xdr:rowOff>112928</xdr:rowOff>
    </xdr:to>
    <xdr:sp macro="" textlink="">
      <xdr:nvSpPr>
        <xdr:cNvPr id="713" name="楕円 712"/>
        <xdr:cNvSpPr/>
      </xdr:nvSpPr>
      <xdr:spPr>
        <a:xfrm>
          <a:off x="14541500" y="1647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129455</xdr:rowOff>
    </xdr:from>
    <xdr:ext cx="534377" cy="259045"/>
    <xdr:sp macro="" textlink="">
      <xdr:nvSpPr>
        <xdr:cNvPr id="714" name="テキスト ボックス 713"/>
        <xdr:cNvSpPr txBox="1"/>
      </xdr:nvSpPr>
      <xdr:spPr>
        <a:xfrm>
          <a:off x="14325111" y="1624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114122</xdr:rowOff>
    </xdr:from>
    <xdr:to>
      <xdr:col>72</xdr:col>
      <xdr:colOff>38100</xdr:colOff>
      <xdr:row>98</xdr:row>
      <xdr:rowOff>44272</xdr:rowOff>
    </xdr:to>
    <xdr:sp macro="" textlink="">
      <xdr:nvSpPr>
        <xdr:cNvPr id="715" name="楕円 714"/>
        <xdr:cNvSpPr/>
      </xdr:nvSpPr>
      <xdr:spPr>
        <a:xfrm>
          <a:off x="13652500" y="167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35399</xdr:rowOff>
    </xdr:from>
    <xdr:ext cx="469744" cy="259045"/>
    <xdr:sp macro="" textlink="">
      <xdr:nvSpPr>
        <xdr:cNvPr id="716" name="テキスト ボックス 715"/>
        <xdr:cNvSpPr txBox="1"/>
      </xdr:nvSpPr>
      <xdr:spPr>
        <a:xfrm>
          <a:off x="13468428" y="1683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37085</xdr:rowOff>
    </xdr:from>
    <xdr:to>
      <xdr:col>67</xdr:col>
      <xdr:colOff>101600</xdr:colOff>
      <xdr:row>97</xdr:row>
      <xdr:rowOff>138685</xdr:rowOff>
    </xdr:to>
    <xdr:sp macro="" textlink="">
      <xdr:nvSpPr>
        <xdr:cNvPr id="717" name="楕円 716"/>
        <xdr:cNvSpPr/>
      </xdr:nvSpPr>
      <xdr:spPr>
        <a:xfrm>
          <a:off x="12763500" y="1666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155212</xdr:rowOff>
    </xdr:from>
    <xdr:ext cx="469744" cy="259045"/>
    <xdr:sp macro="" textlink="">
      <xdr:nvSpPr>
        <xdr:cNvPr id="718" name="テキスト ボックス 717"/>
        <xdr:cNvSpPr txBox="1"/>
      </xdr:nvSpPr>
      <xdr:spPr>
        <a:xfrm>
          <a:off x="12579428" y="1644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4" name="直線コネクタ 743"/>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7" name="投資及び出資金最大値テキスト"/>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48" name="直線コネクタ 747"/>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120432</xdr:rowOff>
    </xdr:from>
    <xdr:to>
      <xdr:col>116</xdr:col>
      <xdr:colOff>63500</xdr:colOff>
      <xdr:row>36</xdr:row>
      <xdr:rowOff>127127</xdr:rowOff>
    </xdr:to>
    <xdr:cxnSp macro="">
      <xdr:nvCxnSpPr>
        <xdr:cNvPr id="749" name="直線コネクタ 748"/>
        <xdr:cNvCxnSpPr/>
      </xdr:nvCxnSpPr>
      <xdr:spPr>
        <a:xfrm>
          <a:off x="21323300" y="6292632"/>
          <a:ext cx="8382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55570</xdr:rowOff>
    </xdr:from>
    <xdr:ext cx="469744" cy="259045"/>
    <xdr:sp macro="" textlink="">
      <xdr:nvSpPr>
        <xdr:cNvPr id="750" name="投資及び出資金平均値テキスト"/>
        <xdr:cNvSpPr txBox="1"/>
      </xdr:nvSpPr>
      <xdr:spPr>
        <a:xfrm>
          <a:off x="22212300" y="6399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1" name="フローチャート: 判断 750"/>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105900</xdr:rowOff>
    </xdr:from>
    <xdr:to>
      <xdr:col>111</xdr:col>
      <xdr:colOff>177800</xdr:colOff>
      <xdr:row>36</xdr:row>
      <xdr:rowOff>120432</xdr:rowOff>
    </xdr:to>
    <xdr:cxnSp macro="">
      <xdr:nvCxnSpPr>
        <xdr:cNvPr id="752" name="直線コネクタ 751"/>
        <xdr:cNvCxnSpPr/>
      </xdr:nvCxnSpPr>
      <xdr:spPr>
        <a:xfrm>
          <a:off x="20434300" y="6278100"/>
          <a:ext cx="8890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3" name="フローチャート: 判断 752"/>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170360</xdr:rowOff>
    </xdr:from>
    <xdr:ext cx="469744" cy="259045"/>
    <xdr:sp macro="" textlink="">
      <xdr:nvSpPr>
        <xdr:cNvPr id="754" name="テキスト ボックス 753"/>
        <xdr:cNvSpPr txBox="1"/>
      </xdr:nvSpPr>
      <xdr:spPr>
        <a:xfrm>
          <a:off x="21088428" y="651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74059</xdr:rowOff>
    </xdr:from>
    <xdr:to>
      <xdr:col>107</xdr:col>
      <xdr:colOff>50800</xdr:colOff>
      <xdr:row>36</xdr:row>
      <xdr:rowOff>105900</xdr:rowOff>
    </xdr:to>
    <xdr:cxnSp macro="">
      <xdr:nvCxnSpPr>
        <xdr:cNvPr id="755" name="直線コネクタ 754"/>
        <xdr:cNvCxnSpPr/>
      </xdr:nvCxnSpPr>
      <xdr:spPr>
        <a:xfrm>
          <a:off x="19545300" y="6246259"/>
          <a:ext cx="88900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6" name="フローチャート: 判断 755"/>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148807</xdr:rowOff>
    </xdr:from>
    <xdr:ext cx="469744" cy="259045"/>
    <xdr:sp macro="" textlink="">
      <xdr:nvSpPr>
        <xdr:cNvPr id="757" name="テキスト ボックス 756"/>
        <xdr:cNvSpPr txBox="1"/>
      </xdr:nvSpPr>
      <xdr:spPr>
        <a:xfrm>
          <a:off x="20199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61649</xdr:rowOff>
    </xdr:from>
    <xdr:to>
      <xdr:col>102</xdr:col>
      <xdr:colOff>114300</xdr:colOff>
      <xdr:row>36</xdr:row>
      <xdr:rowOff>74059</xdr:rowOff>
    </xdr:to>
    <xdr:cxnSp macro="">
      <xdr:nvCxnSpPr>
        <xdr:cNvPr id="758" name="直線コネクタ 757"/>
        <xdr:cNvCxnSpPr/>
      </xdr:nvCxnSpPr>
      <xdr:spPr>
        <a:xfrm>
          <a:off x="18656300" y="6233849"/>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59" name="フローチャート: 判断 758"/>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143908</xdr:rowOff>
    </xdr:from>
    <xdr:ext cx="469744" cy="259045"/>
    <xdr:sp macro="" textlink="">
      <xdr:nvSpPr>
        <xdr:cNvPr id="760" name="テキスト ボックス 759"/>
        <xdr:cNvSpPr txBox="1"/>
      </xdr:nvSpPr>
      <xdr:spPr>
        <a:xfrm>
          <a:off x="19310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1" name="フローチャート: 判断 760"/>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167258</xdr:rowOff>
    </xdr:from>
    <xdr:ext cx="469744" cy="259045"/>
    <xdr:sp macro="" textlink="">
      <xdr:nvSpPr>
        <xdr:cNvPr id="762" name="テキスト ボックス 761"/>
        <xdr:cNvSpPr txBox="1"/>
      </xdr:nvSpPr>
      <xdr:spPr>
        <a:xfrm>
          <a:off x="18421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76327</xdr:rowOff>
    </xdr:from>
    <xdr:to>
      <xdr:col>116</xdr:col>
      <xdr:colOff>114300</xdr:colOff>
      <xdr:row>37</xdr:row>
      <xdr:rowOff>6477</xdr:rowOff>
    </xdr:to>
    <xdr:sp macro="" textlink="">
      <xdr:nvSpPr>
        <xdr:cNvPr id="768" name="楕円 767"/>
        <xdr:cNvSpPr/>
      </xdr:nvSpPr>
      <xdr:spPr>
        <a:xfrm>
          <a:off x="22110700" y="62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99204</xdr:rowOff>
    </xdr:from>
    <xdr:ext cx="469744" cy="259045"/>
    <xdr:sp macro="" textlink="">
      <xdr:nvSpPr>
        <xdr:cNvPr id="769" name="投資及び出資金該当値テキスト"/>
        <xdr:cNvSpPr txBox="1"/>
      </xdr:nvSpPr>
      <xdr:spPr>
        <a:xfrm>
          <a:off x="22212300" y="609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69632</xdr:rowOff>
    </xdr:from>
    <xdr:to>
      <xdr:col>112</xdr:col>
      <xdr:colOff>38100</xdr:colOff>
      <xdr:row>36</xdr:row>
      <xdr:rowOff>171232</xdr:rowOff>
    </xdr:to>
    <xdr:sp macro="" textlink="">
      <xdr:nvSpPr>
        <xdr:cNvPr id="770" name="楕円 769"/>
        <xdr:cNvSpPr/>
      </xdr:nvSpPr>
      <xdr:spPr>
        <a:xfrm>
          <a:off x="21272500" y="624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16309</xdr:rowOff>
    </xdr:from>
    <xdr:ext cx="469744" cy="259045"/>
    <xdr:sp macro="" textlink="">
      <xdr:nvSpPr>
        <xdr:cNvPr id="771" name="テキスト ボックス 770"/>
        <xdr:cNvSpPr txBox="1"/>
      </xdr:nvSpPr>
      <xdr:spPr>
        <a:xfrm>
          <a:off x="21088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55100</xdr:rowOff>
    </xdr:from>
    <xdr:to>
      <xdr:col>107</xdr:col>
      <xdr:colOff>101600</xdr:colOff>
      <xdr:row>36</xdr:row>
      <xdr:rowOff>156700</xdr:rowOff>
    </xdr:to>
    <xdr:sp macro="" textlink="">
      <xdr:nvSpPr>
        <xdr:cNvPr id="772" name="楕円 771"/>
        <xdr:cNvSpPr/>
      </xdr:nvSpPr>
      <xdr:spPr>
        <a:xfrm>
          <a:off x="20383500" y="62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1777</xdr:rowOff>
    </xdr:from>
    <xdr:ext cx="469744" cy="259045"/>
    <xdr:sp macro="" textlink="">
      <xdr:nvSpPr>
        <xdr:cNvPr id="773" name="テキスト ボックス 772"/>
        <xdr:cNvSpPr txBox="1"/>
      </xdr:nvSpPr>
      <xdr:spPr>
        <a:xfrm>
          <a:off x="20199428" y="600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23259</xdr:rowOff>
    </xdr:from>
    <xdr:to>
      <xdr:col>102</xdr:col>
      <xdr:colOff>165100</xdr:colOff>
      <xdr:row>36</xdr:row>
      <xdr:rowOff>124859</xdr:rowOff>
    </xdr:to>
    <xdr:sp macro="" textlink="">
      <xdr:nvSpPr>
        <xdr:cNvPr id="774" name="楕円 773"/>
        <xdr:cNvSpPr/>
      </xdr:nvSpPr>
      <xdr:spPr>
        <a:xfrm>
          <a:off x="19494500" y="619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141386</xdr:rowOff>
    </xdr:from>
    <xdr:ext cx="469744" cy="259045"/>
    <xdr:sp macro="" textlink="">
      <xdr:nvSpPr>
        <xdr:cNvPr id="775" name="テキスト ボックス 774"/>
        <xdr:cNvSpPr txBox="1"/>
      </xdr:nvSpPr>
      <xdr:spPr>
        <a:xfrm>
          <a:off x="19310428" y="597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10849</xdr:rowOff>
    </xdr:from>
    <xdr:to>
      <xdr:col>98</xdr:col>
      <xdr:colOff>38100</xdr:colOff>
      <xdr:row>36</xdr:row>
      <xdr:rowOff>112449</xdr:rowOff>
    </xdr:to>
    <xdr:sp macro="" textlink="">
      <xdr:nvSpPr>
        <xdr:cNvPr id="776" name="楕円 775"/>
        <xdr:cNvSpPr/>
      </xdr:nvSpPr>
      <xdr:spPr>
        <a:xfrm>
          <a:off x="18605500" y="618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128976</xdr:rowOff>
    </xdr:from>
    <xdr:ext cx="469744" cy="259045"/>
    <xdr:sp macro="" textlink="">
      <xdr:nvSpPr>
        <xdr:cNvPr id="777" name="テキスト ボックス 776"/>
        <xdr:cNvSpPr txBox="1"/>
      </xdr:nvSpPr>
      <xdr:spPr>
        <a:xfrm>
          <a:off x="18421428" y="595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1" name="テキスト ボックス 79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9" name="テキスト ボックス 79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1" name="直線コネクタ 800"/>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2" name="貸付金最小値テキスト"/>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3" name="直線コネクタ 802"/>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4" name="貸付金最大値テキスト"/>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5" name="直線コネクタ 804"/>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151740</xdr:rowOff>
    </xdr:from>
    <xdr:to>
      <xdr:col>116</xdr:col>
      <xdr:colOff>63500</xdr:colOff>
      <xdr:row>59</xdr:row>
      <xdr:rowOff>12618</xdr:rowOff>
    </xdr:to>
    <xdr:cxnSp macro="">
      <xdr:nvCxnSpPr>
        <xdr:cNvPr id="806" name="直線コネクタ 805"/>
        <xdr:cNvCxnSpPr/>
      </xdr:nvCxnSpPr>
      <xdr:spPr>
        <a:xfrm>
          <a:off x="21323300" y="10095840"/>
          <a:ext cx="838200" cy="3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7" name="貸付金平均値テキスト"/>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08" name="フローチャート: 判断 807"/>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148730</xdr:rowOff>
    </xdr:from>
    <xdr:to>
      <xdr:col>111</xdr:col>
      <xdr:colOff>177800</xdr:colOff>
      <xdr:row>58</xdr:row>
      <xdr:rowOff>151740</xdr:rowOff>
    </xdr:to>
    <xdr:cxnSp macro="">
      <xdr:nvCxnSpPr>
        <xdr:cNvPr id="809" name="直線コネクタ 808"/>
        <xdr:cNvCxnSpPr/>
      </xdr:nvCxnSpPr>
      <xdr:spPr>
        <a:xfrm>
          <a:off x="20434300" y="10092830"/>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0" name="フローチャート: 判断 809"/>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11" name="テキスト ボックス 810"/>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124784</xdr:rowOff>
    </xdr:from>
    <xdr:to>
      <xdr:col>107</xdr:col>
      <xdr:colOff>50800</xdr:colOff>
      <xdr:row>58</xdr:row>
      <xdr:rowOff>148730</xdr:rowOff>
    </xdr:to>
    <xdr:cxnSp macro="">
      <xdr:nvCxnSpPr>
        <xdr:cNvPr id="812" name="直線コネクタ 811"/>
        <xdr:cNvCxnSpPr/>
      </xdr:nvCxnSpPr>
      <xdr:spPr>
        <a:xfrm>
          <a:off x="19545300" y="10068884"/>
          <a:ext cx="889000" cy="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3" name="フローチャート: 判断 812"/>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4" name="テキスト ボックス 813"/>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112344</xdr:rowOff>
    </xdr:from>
    <xdr:to>
      <xdr:col>102</xdr:col>
      <xdr:colOff>114300</xdr:colOff>
      <xdr:row>58</xdr:row>
      <xdr:rowOff>124784</xdr:rowOff>
    </xdr:to>
    <xdr:cxnSp macro="">
      <xdr:nvCxnSpPr>
        <xdr:cNvPr id="815" name="直線コネクタ 814"/>
        <xdr:cNvCxnSpPr/>
      </xdr:nvCxnSpPr>
      <xdr:spPr>
        <a:xfrm>
          <a:off x="18656300" y="10056444"/>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6" name="フローチャート: 判断 815"/>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17" name="テキスト ボックス 816"/>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18" name="フローチャート: 判断 817"/>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147724</xdr:rowOff>
    </xdr:from>
    <xdr:ext cx="469744" cy="259045"/>
    <xdr:sp macro="" textlink="">
      <xdr:nvSpPr>
        <xdr:cNvPr id="819" name="テキスト ボックス 818"/>
        <xdr:cNvSpPr txBox="1"/>
      </xdr:nvSpPr>
      <xdr:spPr>
        <a:xfrm>
          <a:off x="18421428" y="974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133268</xdr:rowOff>
    </xdr:from>
    <xdr:to>
      <xdr:col>116</xdr:col>
      <xdr:colOff>114300</xdr:colOff>
      <xdr:row>59</xdr:row>
      <xdr:rowOff>63418</xdr:rowOff>
    </xdr:to>
    <xdr:sp macro="" textlink="">
      <xdr:nvSpPr>
        <xdr:cNvPr id="825" name="楕円 824"/>
        <xdr:cNvSpPr/>
      </xdr:nvSpPr>
      <xdr:spPr>
        <a:xfrm>
          <a:off x="22110700" y="1007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48195</xdr:rowOff>
    </xdr:from>
    <xdr:ext cx="469744" cy="259045"/>
    <xdr:sp macro="" textlink="">
      <xdr:nvSpPr>
        <xdr:cNvPr id="826" name="貸付金該当値テキスト"/>
        <xdr:cNvSpPr txBox="1"/>
      </xdr:nvSpPr>
      <xdr:spPr>
        <a:xfrm>
          <a:off x="22212300" y="999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100940</xdr:rowOff>
    </xdr:from>
    <xdr:to>
      <xdr:col>112</xdr:col>
      <xdr:colOff>38100</xdr:colOff>
      <xdr:row>59</xdr:row>
      <xdr:rowOff>31090</xdr:rowOff>
    </xdr:to>
    <xdr:sp macro="" textlink="">
      <xdr:nvSpPr>
        <xdr:cNvPr id="827" name="楕円 826"/>
        <xdr:cNvSpPr/>
      </xdr:nvSpPr>
      <xdr:spPr>
        <a:xfrm>
          <a:off x="21272500" y="100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22217</xdr:rowOff>
    </xdr:from>
    <xdr:ext cx="469744" cy="259045"/>
    <xdr:sp macro="" textlink="">
      <xdr:nvSpPr>
        <xdr:cNvPr id="828" name="テキスト ボックス 827"/>
        <xdr:cNvSpPr txBox="1"/>
      </xdr:nvSpPr>
      <xdr:spPr>
        <a:xfrm>
          <a:off x="21088428" y="1013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97930</xdr:rowOff>
    </xdr:from>
    <xdr:to>
      <xdr:col>107</xdr:col>
      <xdr:colOff>101600</xdr:colOff>
      <xdr:row>59</xdr:row>
      <xdr:rowOff>28080</xdr:rowOff>
    </xdr:to>
    <xdr:sp macro="" textlink="">
      <xdr:nvSpPr>
        <xdr:cNvPr id="829" name="楕円 828"/>
        <xdr:cNvSpPr/>
      </xdr:nvSpPr>
      <xdr:spPr>
        <a:xfrm>
          <a:off x="20383500" y="1004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19207</xdr:rowOff>
    </xdr:from>
    <xdr:ext cx="469744" cy="259045"/>
    <xdr:sp macro="" textlink="">
      <xdr:nvSpPr>
        <xdr:cNvPr id="830" name="テキスト ボックス 829"/>
        <xdr:cNvSpPr txBox="1"/>
      </xdr:nvSpPr>
      <xdr:spPr>
        <a:xfrm>
          <a:off x="20199428" y="1013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73984</xdr:rowOff>
    </xdr:from>
    <xdr:to>
      <xdr:col>102</xdr:col>
      <xdr:colOff>165100</xdr:colOff>
      <xdr:row>59</xdr:row>
      <xdr:rowOff>4134</xdr:rowOff>
    </xdr:to>
    <xdr:sp macro="" textlink="">
      <xdr:nvSpPr>
        <xdr:cNvPr id="831" name="楕円 830"/>
        <xdr:cNvSpPr/>
      </xdr:nvSpPr>
      <xdr:spPr>
        <a:xfrm>
          <a:off x="19494500" y="1001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166711</xdr:rowOff>
    </xdr:from>
    <xdr:ext cx="469744" cy="259045"/>
    <xdr:sp macro="" textlink="">
      <xdr:nvSpPr>
        <xdr:cNvPr id="832" name="テキスト ボックス 831"/>
        <xdr:cNvSpPr txBox="1"/>
      </xdr:nvSpPr>
      <xdr:spPr>
        <a:xfrm>
          <a:off x="19310428" y="1011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61544</xdr:rowOff>
    </xdr:from>
    <xdr:to>
      <xdr:col>98</xdr:col>
      <xdr:colOff>38100</xdr:colOff>
      <xdr:row>58</xdr:row>
      <xdr:rowOff>163144</xdr:rowOff>
    </xdr:to>
    <xdr:sp macro="" textlink="">
      <xdr:nvSpPr>
        <xdr:cNvPr id="833" name="楕円 832"/>
        <xdr:cNvSpPr/>
      </xdr:nvSpPr>
      <xdr:spPr>
        <a:xfrm>
          <a:off x="18605500" y="1000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154271</xdr:rowOff>
    </xdr:from>
    <xdr:ext cx="469744" cy="259045"/>
    <xdr:sp macro="" textlink="">
      <xdr:nvSpPr>
        <xdr:cNvPr id="834" name="テキスト ボックス 833"/>
        <xdr:cNvSpPr txBox="1"/>
      </xdr:nvSpPr>
      <xdr:spPr>
        <a:xfrm>
          <a:off x="18421428" y="1009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5" name="テキスト ボックス 85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7" name="テキスト ボックス 85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59" name="直線コネクタ 858"/>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0" name="繰出金最小値テキスト"/>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1" name="直線コネクタ 860"/>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2" name="繰出金最大値テキスト"/>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3" name="直線コネクタ 862"/>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147663</xdr:rowOff>
    </xdr:from>
    <xdr:to>
      <xdr:col>116</xdr:col>
      <xdr:colOff>63500</xdr:colOff>
      <xdr:row>74</xdr:row>
      <xdr:rowOff>26276</xdr:rowOff>
    </xdr:to>
    <xdr:cxnSp macro="">
      <xdr:nvCxnSpPr>
        <xdr:cNvPr id="864" name="直線コネクタ 863"/>
        <xdr:cNvCxnSpPr/>
      </xdr:nvCxnSpPr>
      <xdr:spPr>
        <a:xfrm flipV="1">
          <a:off x="21323300" y="12663513"/>
          <a:ext cx="8382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25569</xdr:rowOff>
    </xdr:from>
    <xdr:ext cx="534377" cy="259045"/>
    <xdr:sp macro="" textlink="">
      <xdr:nvSpPr>
        <xdr:cNvPr id="865" name="繰出金平均値テキスト"/>
        <xdr:cNvSpPr txBox="1"/>
      </xdr:nvSpPr>
      <xdr:spPr>
        <a:xfrm>
          <a:off x="22212300" y="12884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6" name="フローチャート: 判断 865"/>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26276</xdr:rowOff>
    </xdr:from>
    <xdr:to>
      <xdr:col>111</xdr:col>
      <xdr:colOff>177800</xdr:colOff>
      <xdr:row>74</xdr:row>
      <xdr:rowOff>121945</xdr:rowOff>
    </xdr:to>
    <xdr:cxnSp macro="">
      <xdr:nvCxnSpPr>
        <xdr:cNvPr id="867" name="直線コネクタ 866"/>
        <xdr:cNvCxnSpPr/>
      </xdr:nvCxnSpPr>
      <xdr:spPr>
        <a:xfrm flipV="1">
          <a:off x="20434300" y="12713576"/>
          <a:ext cx="889000" cy="9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68" name="フローチャート: 判断 867"/>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156557</xdr:rowOff>
    </xdr:from>
    <xdr:ext cx="534377" cy="259045"/>
    <xdr:sp macro="" textlink="">
      <xdr:nvSpPr>
        <xdr:cNvPr id="869" name="テキスト ボックス 868"/>
        <xdr:cNvSpPr txBox="1"/>
      </xdr:nvSpPr>
      <xdr:spPr>
        <a:xfrm>
          <a:off x="21056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121945</xdr:rowOff>
    </xdr:from>
    <xdr:to>
      <xdr:col>107</xdr:col>
      <xdr:colOff>50800</xdr:colOff>
      <xdr:row>75</xdr:row>
      <xdr:rowOff>46393</xdr:rowOff>
    </xdr:to>
    <xdr:cxnSp macro="">
      <xdr:nvCxnSpPr>
        <xdr:cNvPr id="870" name="直線コネクタ 869"/>
        <xdr:cNvCxnSpPr/>
      </xdr:nvCxnSpPr>
      <xdr:spPr>
        <a:xfrm flipV="1">
          <a:off x="19545300" y="12809245"/>
          <a:ext cx="889000" cy="9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1" name="フローチャート: 判断 870"/>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161777</xdr:rowOff>
    </xdr:from>
    <xdr:ext cx="534377" cy="259045"/>
    <xdr:sp macro="" textlink="">
      <xdr:nvSpPr>
        <xdr:cNvPr id="872" name="テキスト ボックス 871"/>
        <xdr:cNvSpPr txBox="1"/>
      </xdr:nvSpPr>
      <xdr:spPr>
        <a:xfrm>
          <a:off x="20167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46393</xdr:rowOff>
    </xdr:from>
    <xdr:to>
      <xdr:col>102</xdr:col>
      <xdr:colOff>114300</xdr:colOff>
      <xdr:row>75</xdr:row>
      <xdr:rowOff>48489</xdr:rowOff>
    </xdr:to>
    <xdr:cxnSp macro="">
      <xdr:nvCxnSpPr>
        <xdr:cNvPr id="873" name="直線コネクタ 872"/>
        <xdr:cNvCxnSpPr/>
      </xdr:nvCxnSpPr>
      <xdr:spPr>
        <a:xfrm flipV="1">
          <a:off x="18656300" y="12905143"/>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4" name="フローチャート: 判断 873"/>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4500</xdr:rowOff>
    </xdr:from>
    <xdr:ext cx="534377" cy="259045"/>
    <xdr:sp macro="" textlink="">
      <xdr:nvSpPr>
        <xdr:cNvPr id="875" name="テキスト ボックス 874"/>
        <xdr:cNvSpPr txBox="1"/>
      </xdr:nvSpPr>
      <xdr:spPr>
        <a:xfrm>
          <a:off x="19278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6" name="フローチャート: 判断 875"/>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144784</xdr:rowOff>
    </xdr:from>
    <xdr:ext cx="534377" cy="259045"/>
    <xdr:sp macro="" textlink="">
      <xdr:nvSpPr>
        <xdr:cNvPr id="877" name="テキスト ボックス 876"/>
        <xdr:cNvSpPr txBox="1"/>
      </xdr:nvSpPr>
      <xdr:spPr>
        <a:xfrm>
          <a:off x="18389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96863</xdr:rowOff>
    </xdr:from>
    <xdr:to>
      <xdr:col>116</xdr:col>
      <xdr:colOff>114300</xdr:colOff>
      <xdr:row>74</xdr:row>
      <xdr:rowOff>27013</xdr:rowOff>
    </xdr:to>
    <xdr:sp macro="" textlink="">
      <xdr:nvSpPr>
        <xdr:cNvPr id="883" name="楕円 882"/>
        <xdr:cNvSpPr/>
      </xdr:nvSpPr>
      <xdr:spPr>
        <a:xfrm>
          <a:off x="22110700" y="126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119740</xdr:rowOff>
    </xdr:from>
    <xdr:ext cx="534377" cy="259045"/>
    <xdr:sp macro="" textlink="">
      <xdr:nvSpPr>
        <xdr:cNvPr id="884" name="繰出金該当値テキスト"/>
        <xdr:cNvSpPr txBox="1"/>
      </xdr:nvSpPr>
      <xdr:spPr>
        <a:xfrm>
          <a:off x="22212300" y="1246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146926</xdr:rowOff>
    </xdr:from>
    <xdr:to>
      <xdr:col>112</xdr:col>
      <xdr:colOff>38100</xdr:colOff>
      <xdr:row>74</xdr:row>
      <xdr:rowOff>77076</xdr:rowOff>
    </xdr:to>
    <xdr:sp macro="" textlink="">
      <xdr:nvSpPr>
        <xdr:cNvPr id="885" name="楕円 884"/>
        <xdr:cNvSpPr/>
      </xdr:nvSpPr>
      <xdr:spPr>
        <a:xfrm>
          <a:off x="21272500" y="126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93603</xdr:rowOff>
    </xdr:from>
    <xdr:ext cx="534377" cy="259045"/>
    <xdr:sp macro="" textlink="">
      <xdr:nvSpPr>
        <xdr:cNvPr id="886" name="テキスト ボックス 885"/>
        <xdr:cNvSpPr txBox="1"/>
      </xdr:nvSpPr>
      <xdr:spPr>
        <a:xfrm>
          <a:off x="21056111" y="1243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71145</xdr:rowOff>
    </xdr:from>
    <xdr:to>
      <xdr:col>107</xdr:col>
      <xdr:colOff>101600</xdr:colOff>
      <xdr:row>75</xdr:row>
      <xdr:rowOff>1295</xdr:rowOff>
    </xdr:to>
    <xdr:sp macro="" textlink="">
      <xdr:nvSpPr>
        <xdr:cNvPr id="887" name="楕円 886"/>
        <xdr:cNvSpPr/>
      </xdr:nvSpPr>
      <xdr:spPr>
        <a:xfrm>
          <a:off x="20383500" y="127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17822</xdr:rowOff>
    </xdr:from>
    <xdr:ext cx="534377" cy="259045"/>
    <xdr:sp macro="" textlink="">
      <xdr:nvSpPr>
        <xdr:cNvPr id="888" name="テキスト ボックス 887"/>
        <xdr:cNvSpPr txBox="1"/>
      </xdr:nvSpPr>
      <xdr:spPr>
        <a:xfrm>
          <a:off x="20167111" y="1253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167043</xdr:rowOff>
    </xdr:from>
    <xdr:to>
      <xdr:col>102</xdr:col>
      <xdr:colOff>165100</xdr:colOff>
      <xdr:row>75</xdr:row>
      <xdr:rowOff>97193</xdr:rowOff>
    </xdr:to>
    <xdr:sp macro="" textlink="">
      <xdr:nvSpPr>
        <xdr:cNvPr id="889" name="楕円 888"/>
        <xdr:cNvSpPr/>
      </xdr:nvSpPr>
      <xdr:spPr>
        <a:xfrm>
          <a:off x="19494500" y="1285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113720</xdr:rowOff>
    </xdr:from>
    <xdr:ext cx="534377" cy="259045"/>
    <xdr:sp macro="" textlink="">
      <xdr:nvSpPr>
        <xdr:cNvPr id="890" name="テキスト ボックス 889"/>
        <xdr:cNvSpPr txBox="1"/>
      </xdr:nvSpPr>
      <xdr:spPr>
        <a:xfrm>
          <a:off x="19278111" y="1262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169139</xdr:rowOff>
    </xdr:from>
    <xdr:to>
      <xdr:col>98</xdr:col>
      <xdr:colOff>38100</xdr:colOff>
      <xdr:row>75</xdr:row>
      <xdr:rowOff>99289</xdr:rowOff>
    </xdr:to>
    <xdr:sp macro="" textlink="">
      <xdr:nvSpPr>
        <xdr:cNvPr id="891" name="楕円 890"/>
        <xdr:cNvSpPr/>
      </xdr:nvSpPr>
      <xdr:spPr>
        <a:xfrm>
          <a:off x="18605500" y="1285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115816</xdr:rowOff>
    </xdr:from>
    <xdr:ext cx="534377" cy="259045"/>
    <xdr:sp macro="" textlink="">
      <xdr:nvSpPr>
        <xdr:cNvPr id="892" name="テキスト ボックス 891"/>
        <xdr:cNvSpPr txBox="1"/>
      </xdr:nvSpPr>
      <xdr:spPr>
        <a:xfrm>
          <a:off x="18389111" y="1263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定年退職者数の増等</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により昨年度より増加しており、</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財政改革による総コストの縮減を図っていく方針である。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年度では類似団体内平均値を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40,882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184,193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円となっている。本市においては</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生活保護費受給者の割合（保護率）は減少しているものの、類似団体と比較して高いことに加え、</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近年は認定子ども園の運営にかかる経費や障害者福祉施策に係る経費が増大している事が扶助費を押し上げている原因である。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普通建設事業においては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大型建設事業が完了したため減少し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、類似団体内平均値を下回った。今後は公共施設の長寿命化などの更新整備</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や学校施設の体育館空調整備など</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が見込まれることから、事業の取捨選択を徹底していく必要がある。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補助費等においては</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特別定額給付金支給経費の減などにより著しく減少</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している。類似団</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体内平均値と比較しても依然として高い数値であることから、市独自の補助金や上乗せ補助金などの見直しを検討し、経費の削減に努める必要がある。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積立金については、</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土地売却収入など増収分の財政調整基金への積立てや今後の義務教育施設の長寿命化等、新たに生じた財政需要に備え公共施設整備基金への積立てををおこなった結果、類似団</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体内平均値</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より高い値となっている。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482,133
463,693
61.78
233,182,226
229,635,436
3,292,045
115,592,720
174,459,881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153416</xdr:rowOff>
    </xdr:from>
    <xdr:to>
      <xdr:col>24</xdr:col>
      <xdr:colOff>63500</xdr:colOff>
      <xdr:row>36</xdr:row>
      <xdr:rowOff>154178</xdr:rowOff>
    </xdr:to>
    <xdr:cxnSp macro="">
      <xdr:nvCxnSpPr>
        <xdr:cNvPr id="61" name="直線コネクタ 60"/>
        <xdr:cNvCxnSpPr/>
      </xdr:nvCxnSpPr>
      <xdr:spPr>
        <a:xfrm flipV="1">
          <a:off x="3797300" y="632561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79011</xdr:rowOff>
    </xdr:from>
    <xdr:ext cx="469744" cy="259045"/>
    <xdr:sp macro="" textlink="">
      <xdr:nvSpPr>
        <xdr:cNvPr id="62" name="議会費平均値テキスト"/>
        <xdr:cNvSpPr txBox="1"/>
      </xdr:nvSpPr>
      <xdr:spPr>
        <a:xfrm>
          <a:off x="4686300" y="5908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129032</xdr:rowOff>
    </xdr:from>
    <xdr:to>
      <xdr:col>19</xdr:col>
      <xdr:colOff>177800</xdr:colOff>
      <xdr:row>36</xdr:row>
      <xdr:rowOff>154178</xdr:rowOff>
    </xdr:to>
    <xdr:cxnSp macro="">
      <xdr:nvCxnSpPr>
        <xdr:cNvPr id="64" name="直線コネクタ 63"/>
        <xdr:cNvCxnSpPr/>
      </xdr:nvCxnSpPr>
      <xdr:spPr>
        <a:xfrm>
          <a:off x="2908300" y="630123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5097</xdr:rowOff>
    </xdr:from>
    <xdr:ext cx="469744" cy="259045"/>
    <xdr:sp macro="" textlink="">
      <xdr:nvSpPr>
        <xdr:cNvPr id="66" name="テキスト ボックス 65"/>
        <xdr:cNvSpPr txBox="1"/>
      </xdr:nvSpPr>
      <xdr:spPr>
        <a:xfrm>
          <a:off x="3562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114554</xdr:rowOff>
    </xdr:from>
    <xdr:to>
      <xdr:col>15</xdr:col>
      <xdr:colOff>50800</xdr:colOff>
      <xdr:row>36</xdr:row>
      <xdr:rowOff>129032</xdr:rowOff>
    </xdr:to>
    <xdr:cxnSp macro="">
      <xdr:nvCxnSpPr>
        <xdr:cNvPr id="67" name="直線コネクタ 66"/>
        <xdr:cNvCxnSpPr/>
      </xdr:nvCxnSpPr>
      <xdr:spPr>
        <a:xfrm>
          <a:off x="2019300" y="62867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139209</xdr:rowOff>
    </xdr:from>
    <xdr:ext cx="469744" cy="259045"/>
    <xdr:sp macro="" textlink="">
      <xdr:nvSpPr>
        <xdr:cNvPr id="69" name="テキスト ボックス 68"/>
        <xdr:cNvSpPr txBox="1"/>
      </xdr:nvSpPr>
      <xdr:spPr>
        <a:xfrm>
          <a:off x="2673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108458</xdr:rowOff>
    </xdr:from>
    <xdr:to>
      <xdr:col>10</xdr:col>
      <xdr:colOff>114300</xdr:colOff>
      <xdr:row>36</xdr:row>
      <xdr:rowOff>114554</xdr:rowOff>
    </xdr:to>
    <xdr:cxnSp macro="">
      <xdr:nvCxnSpPr>
        <xdr:cNvPr id="70" name="直線コネクタ 69"/>
        <xdr:cNvCxnSpPr/>
      </xdr:nvCxnSpPr>
      <xdr:spPr>
        <a:xfrm>
          <a:off x="1130300" y="628065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147591</xdr:rowOff>
    </xdr:from>
    <xdr:ext cx="469744" cy="259045"/>
    <xdr:sp macro="" textlink="">
      <xdr:nvSpPr>
        <xdr:cNvPr id="72" name="テキスト ボックス 71"/>
        <xdr:cNvSpPr txBox="1"/>
      </xdr:nvSpPr>
      <xdr:spPr>
        <a:xfrm>
          <a:off x="1784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102616</xdr:rowOff>
    </xdr:from>
    <xdr:to>
      <xdr:col>24</xdr:col>
      <xdr:colOff>114300</xdr:colOff>
      <xdr:row>37</xdr:row>
      <xdr:rowOff>32766</xdr:rowOff>
    </xdr:to>
    <xdr:sp macro="" textlink="">
      <xdr:nvSpPr>
        <xdr:cNvPr id="80" name="楕円 79"/>
        <xdr:cNvSpPr/>
      </xdr:nvSpPr>
      <xdr:spPr>
        <a:xfrm>
          <a:off x="45847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81043</xdr:rowOff>
    </xdr:from>
    <xdr:ext cx="469744" cy="259045"/>
    <xdr:sp macro="" textlink="">
      <xdr:nvSpPr>
        <xdr:cNvPr id="81" name="議会費該当値テキスト"/>
        <xdr:cNvSpPr txBox="1"/>
      </xdr:nvSpPr>
      <xdr:spPr>
        <a:xfrm>
          <a:off x="4686300" y="625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103378</xdr:rowOff>
    </xdr:from>
    <xdr:to>
      <xdr:col>20</xdr:col>
      <xdr:colOff>38100</xdr:colOff>
      <xdr:row>37</xdr:row>
      <xdr:rowOff>33528</xdr:rowOff>
    </xdr:to>
    <xdr:sp macro="" textlink="">
      <xdr:nvSpPr>
        <xdr:cNvPr id="82" name="楕円 81"/>
        <xdr:cNvSpPr/>
      </xdr:nvSpPr>
      <xdr:spPr>
        <a:xfrm>
          <a:off x="3746500" y="627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24655</xdr:rowOff>
    </xdr:from>
    <xdr:ext cx="469744" cy="259045"/>
    <xdr:sp macro="" textlink="">
      <xdr:nvSpPr>
        <xdr:cNvPr id="83" name="テキスト ボックス 82"/>
        <xdr:cNvSpPr txBox="1"/>
      </xdr:nvSpPr>
      <xdr:spPr>
        <a:xfrm>
          <a:off x="3562428" y="636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78232</xdr:rowOff>
    </xdr:from>
    <xdr:to>
      <xdr:col>15</xdr:col>
      <xdr:colOff>101600</xdr:colOff>
      <xdr:row>37</xdr:row>
      <xdr:rowOff>8382</xdr:rowOff>
    </xdr:to>
    <xdr:sp macro="" textlink="">
      <xdr:nvSpPr>
        <xdr:cNvPr id="84" name="楕円 83"/>
        <xdr:cNvSpPr/>
      </xdr:nvSpPr>
      <xdr:spPr>
        <a:xfrm>
          <a:off x="2857500" y="625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170959</xdr:rowOff>
    </xdr:from>
    <xdr:ext cx="469744" cy="259045"/>
    <xdr:sp macro="" textlink="">
      <xdr:nvSpPr>
        <xdr:cNvPr id="85" name="テキスト ボックス 84"/>
        <xdr:cNvSpPr txBox="1"/>
      </xdr:nvSpPr>
      <xdr:spPr>
        <a:xfrm>
          <a:off x="2673428" y="634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63754</xdr:rowOff>
    </xdr:from>
    <xdr:to>
      <xdr:col>10</xdr:col>
      <xdr:colOff>165100</xdr:colOff>
      <xdr:row>36</xdr:row>
      <xdr:rowOff>165354</xdr:rowOff>
    </xdr:to>
    <xdr:sp macro="" textlink="">
      <xdr:nvSpPr>
        <xdr:cNvPr id="86" name="楕円 85"/>
        <xdr:cNvSpPr/>
      </xdr:nvSpPr>
      <xdr:spPr>
        <a:xfrm>
          <a:off x="1968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156481</xdr:rowOff>
    </xdr:from>
    <xdr:ext cx="469744" cy="259045"/>
    <xdr:sp macro="" textlink="">
      <xdr:nvSpPr>
        <xdr:cNvPr id="87" name="テキスト ボックス 86"/>
        <xdr:cNvSpPr txBox="1"/>
      </xdr:nvSpPr>
      <xdr:spPr>
        <a:xfrm>
          <a:off x="1784428" y="632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57658</xdr:rowOff>
    </xdr:from>
    <xdr:to>
      <xdr:col>6</xdr:col>
      <xdr:colOff>38100</xdr:colOff>
      <xdr:row>36</xdr:row>
      <xdr:rowOff>159258</xdr:rowOff>
    </xdr:to>
    <xdr:sp macro="" textlink="">
      <xdr:nvSpPr>
        <xdr:cNvPr id="88" name="楕円 87"/>
        <xdr:cNvSpPr/>
      </xdr:nvSpPr>
      <xdr:spPr>
        <a:xfrm>
          <a:off x="1079500" y="622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150385</xdr:rowOff>
    </xdr:from>
    <xdr:ext cx="469744" cy="259045"/>
    <xdr:sp macro="" textlink="">
      <xdr:nvSpPr>
        <xdr:cNvPr id="89" name="テキスト ボックス 88"/>
        <xdr:cNvSpPr txBox="1"/>
      </xdr:nvSpPr>
      <xdr:spPr>
        <a:xfrm>
          <a:off x="895428" y="632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16365</xdr:rowOff>
    </xdr:from>
    <xdr:to>
      <xdr:col>24</xdr:col>
      <xdr:colOff>63500</xdr:colOff>
      <xdr:row>56</xdr:row>
      <xdr:rowOff>169407</xdr:rowOff>
    </xdr:to>
    <xdr:cxnSp macro="">
      <xdr:nvCxnSpPr>
        <xdr:cNvPr id="120" name="直線コネクタ 119"/>
        <xdr:cNvCxnSpPr/>
      </xdr:nvCxnSpPr>
      <xdr:spPr>
        <a:xfrm>
          <a:off x="3797300" y="8760315"/>
          <a:ext cx="838200" cy="101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96080</xdr:rowOff>
    </xdr:from>
    <xdr:ext cx="534377" cy="259045"/>
    <xdr:sp macro="" textlink="">
      <xdr:nvSpPr>
        <xdr:cNvPr id="121" name="総務費平均値テキスト"/>
        <xdr:cNvSpPr txBox="1"/>
      </xdr:nvSpPr>
      <xdr:spPr>
        <a:xfrm>
          <a:off x="4686300" y="9525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16365</xdr:rowOff>
    </xdr:from>
    <xdr:to>
      <xdr:col>19</xdr:col>
      <xdr:colOff>177800</xdr:colOff>
      <xdr:row>56</xdr:row>
      <xdr:rowOff>150335</xdr:rowOff>
    </xdr:to>
    <xdr:cxnSp macro="">
      <xdr:nvCxnSpPr>
        <xdr:cNvPr id="123" name="直線コネクタ 122"/>
        <xdr:cNvCxnSpPr/>
      </xdr:nvCxnSpPr>
      <xdr:spPr>
        <a:xfrm flipV="1">
          <a:off x="2908300" y="8760315"/>
          <a:ext cx="889000" cy="99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797</xdr:rowOff>
    </xdr:from>
    <xdr:ext cx="599010" cy="259045"/>
    <xdr:sp macro="" textlink="">
      <xdr:nvSpPr>
        <xdr:cNvPr id="125" name="テキスト ボックス 124"/>
        <xdr:cNvSpPr txBox="1"/>
      </xdr:nvSpPr>
      <xdr:spPr>
        <a:xfrm>
          <a:off x="3497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129816</xdr:rowOff>
    </xdr:from>
    <xdr:to>
      <xdr:col>15</xdr:col>
      <xdr:colOff>50800</xdr:colOff>
      <xdr:row>56</xdr:row>
      <xdr:rowOff>150335</xdr:rowOff>
    </xdr:to>
    <xdr:cxnSp macro="">
      <xdr:nvCxnSpPr>
        <xdr:cNvPr id="126" name="直線コネクタ 125"/>
        <xdr:cNvCxnSpPr/>
      </xdr:nvCxnSpPr>
      <xdr:spPr>
        <a:xfrm>
          <a:off x="2019300" y="9731016"/>
          <a:ext cx="889000" cy="2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69406</xdr:rowOff>
    </xdr:from>
    <xdr:ext cx="534377" cy="259045"/>
    <xdr:sp macro="" textlink="">
      <xdr:nvSpPr>
        <xdr:cNvPr id="128" name="テキスト ボックス 127"/>
        <xdr:cNvSpPr txBox="1"/>
      </xdr:nvSpPr>
      <xdr:spPr>
        <a:xfrm>
          <a:off x="2641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129816</xdr:rowOff>
    </xdr:from>
    <xdr:to>
      <xdr:col>10</xdr:col>
      <xdr:colOff>114300</xdr:colOff>
      <xdr:row>57</xdr:row>
      <xdr:rowOff>35404</xdr:rowOff>
    </xdr:to>
    <xdr:cxnSp macro="">
      <xdr:nvCxnSpPr>
        <xdr:cNvPr id="129" name="直線コネクタ 128"/>
        <xdr:cNvCxnSpPr/>
      </xdr:nvCxnSpPr>
      <xdr:spPr>
        <a:xfrm flipV="1">
          <a:off x="1130300" y="9731016"/>
          <a:ext cx="889000" cy="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94726</xdr:rowOff>
    </xdr:from>
    <xdr:ext cx="534377" cy="259045"/>
    <xdr:sp macro="" textlink="">
      <xdr:nvSpPr>
        <xdr:cNvPr id="131" name="テキスト ボックス 130"/>
        <xdr:cNvSpPr txBox="1"/>
      </xdr:nvSpPr>
      <xdr:spPr>
        <a:xfrm>
          <a:off x="1752111" y="98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103903</xdr:rowOff>
    </xdr:from>
    <xdr:ext cx="534377" cy="259045"/>
    <xdr:sp macro="" textlink="">
      <xdr:nvSpPr>
        <xdr:cNvPr id="133" name="テキスト ボックス 132"/>
        <xdr:cNvSpPr txBox="1"/>
      </xdr:nvSpPr>
      <xdr:spPr>
        <a:xfrm>
          <a:off x="863111" y="98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118607</xdr:rowOff>
    </xdr:from>
    <xdr:to>
      <xdr:col>24</xdr:col>
      <xdr:colOff>114300</xdr:colOff>
      <xdr:row>57</xdr:row>
      <xdr:rowOff>48757</xdr:rowOff>
    </xdr:to>
    <xdr:sp macro="" textlink="">
      <xdr:nvSpPr>
        <xdr:cNvPr id="139" name="楕円 138"/>
        <xdr:cNvSpPr/>
      </xdr:nvSpPr>
      <xdr:spPr>
        <a:xfrm>
          <a:off x="4584700" y="971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97034</xdr:rowOff>
    </xdr:from>
    <xdr:ext cx="534377" cy="259045"/>
    <xdr:sp macro="" textlink="">
      <xdr:nvSpPr>
        <xdr:cNvPr id="140" name="総務費該当値テキスト"/>
        <xdr:cNvSpPr txBox="1"/>
      </xdr:nvSpPr>
      <xdr:spPr>
        <a:xfrm>
          <a:off x="4686300" y="969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137015</xdr:rowOff>
    </xdr:from>
    <xdr:to>
      <xdr:col>20</xdr:col>
      <xdr:colOff>38100</xdr:colOff>
      <xdr:row>51</xdr:row>
      <xdr:rowOff>67165</xdr:rowOff>
    </xdr:to>
    <xdr:sp macro="" textlink="">
      <xdr:nvSpPr>
        <xdr:cNvPr id="141" name="楕円 140"/>
        <xdr:cNvSpPr/>
      </xdr:nvSpPr>
      <xdr:spPr>
        <a:xfrm>
          <a:off x="3746500" y="870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58292</xdr:rowOff>
    </xdr:from>
    <xdr:ext cx="599010" cy="259045"/>
    <xdr:sp macro="" textlink="">
      <xdr:nvSpPr>
        <xdr:cNvPr id="142" name="テキスト ボックス 141"/>
        <xdr:cNvSpPr txBox="1"/>
      </xdr:nvSpPr>
      <xdr:spPr>
        <a:xfrm>
          <a:off x="3497795" y="880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99535</xdr:rowOff>
    </xdr:from>
    <xdr:to>
      <xdr:col>15</xdr:col>
      <xdr:colOff>101600</xdr:colOff>
      <xdr:row>57</xdr:row>
      <xdr:rowOff>29685</xdr:rowOff>
    </xdr:to>
    <xdr:sp macro="" textlink="">
      <xdr:nvSpPr>
        <xdr:cNvPr id="143" name="楕円 142"/>
        <xdr:cNvSpPr/>
      </xdr:nvSpPr>
      <xdr:spPr>
        <a:xfrm>
          <a:off x="2857500" y="97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46212</xdr:rowOff>
    </xdr:from>
    <xdr:ext cx="534377" cy="259045"/>
    <xdr:sp macro="" textlink="">
      <xdr:nvSpPr>
        <xdr:cNvPr id="144" name="テキスト ボックス 143"/>
        <xdr:cNvSpPr txBox="1"/>
      </xdr:nvSpPr>
      <xdr:spPr>
        <a:xfrm>
          <a:off x="2641111" y="947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79016</xdr:rowOff>
    </xdr:from>
    <xdr:to>
      <xdr:col>10</xdr:col>
      <xdr:colOff>165100</xdr:colOff>
      <xdr:row>57</xdr:row>
      <xdr:rowOff>9166</xdr:rowOff>
    </xdr:to>
    <xdr:sp macro="" textlink="">
      <xdr:nvSpPr>
        <xdr:cNvPr id="145" name="楕円 144"/>
        <xdr:cNvSpPr/>
      </xdr:nvSpPr>
      <xdr:spPr>
        <a:xfrm>
          <a:off x="1968500" y="968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25693</xdr:rowOff>
    </xdr:from>
    <xdr:ext cx="534377" cy="259045"/>
    <xdr:sp macro="" textlink="">
      <xdr:nvSpPr>
        <xdr:cNvPr id="146" name="テキスト ボックス 145"/>
        <xdr:cNvSpPr txBox="1"/>
      </xdr:nvSpPr>
      <xdr:spPr>
        <a:xfrm>
          <a:off x="1752111" y="945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156054</xdr:rowOff>
    </xdr:from>
    <xdr:to>
      <xdr:col>6</xdr:col>
      <xdr:colOff>38100</xdr:colOff>
      <xdr:row>57</xdr:row>
      <xdr:rowOff>86204</xdr:rowOff>
    </xdr:to>
    <xdr:sp macro="" textlink="">
      <xdr:nvSpPr>
        <xdr:cNvPr id="147" name="楕円 146"/>
        <xdr:cNvSpPr/>
      </xdr:nvSpPr>
      <xdr:spPr>
        <a:xfrm>
          <a:off x="1079500" y="975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102731</xdr:rowOff>
    </xdr:from>
    <xdr:ext cx="534377" cy="259045"/>
    <xdr:sp macro="" textlink="">
      <xdr:nvSpPr>
        <xdr:cNvPr id="148" name="テキスト ボックス 147"/>
        <xdr:cNvSpPr txBox="1"/>
      </xdr:nvSpPr>
      <xdr:spPr>
        <a:xfrm>
          <a:off x="863111" y="953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5" name="直線コネクタ 174"/>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6" name="民生費最小値テキスト"/>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7" name="直線コネクタ 176"/>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78" name="民生費最大値テキスト"/>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79" name="直線コネクタ 178"/>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154232</xdr:rowOff>
    </xdr:from>
    <xdr:to>
      <xdr:col>24</xdr:col>
      <xdr:colOff>63500</xdr:colOff>
      <xdr:row>75</xdr:row>
      <xdr:rowOff>52168</xdr:rowOff>
    </xdr:to>
    <xdr:cxnSp macro="">
      <xdr:nvCxnSpPr>
        <xdr:cNvPr id="180" name="直線コネクタ 179"/>
        <xdr:cNvCxnSpPr/>
      </xdr:nvCxnSpPr>
      <xdr:spPr>
        <a:xfrm flipV="1">
          <a:off x="3797300" y="12498632"/>
          <a:ext cx="838200" cy="41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163219</xdr:rowOff>
    </xdr:from>
    <xdr:ext cx="599010" cy="259045"/>
    <xdr:sp macro="" textlink="">
      <xdr:nvSpPr>
        <xdr:cNvPr id="181" name="民生費平均値テキスト"/>
        <xdr:cNvSpPr txBox="1"/>
      </xdr:nvSpPr>
      <xdr:spPr>
        <a:xfrm>
          <a:off x="4686300" y="13021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2" name="フローチャート: 判断 181"/>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52168</xdr:rowOff>
    </xdr:from>
    <xdr:to>
      <xdr:col>19</xdr:col>
      <xdr:colOff>177800</xdr:colOff>
      <xdr:row>75</xdr:row>
      <xdr:rowOff>76966</xdr:rowOff>
    </xdr:to>
    <xdr:cxnSp macro="">
      <xdr:nvCxnSpPr>
        <xdr:cNvPr id="183" name="直線コネクタ 182"/>
        <xdr:cNvCxnSpPr/>
      </xdr:nvCxnSpPr>
      <xdr:spPr>
        <a:xfrm flipV="1">
          <a:off x="2908300" y="12910918"/>
          <a:ext cx="889000" cy="2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4" name="フローチャート: 判断 183"/>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41811</xdr:rowOff>
    </xdr:from>
    <xdr:ext cx="599010" cy="259045"/>
    <xdr:sp macro="" textlink="">
      <xdr:nvSpPr>
        <xdr:cNvPr id="185" name="テキスト ボックス 184"/>
        <xdr:cNvSpPr txBox="1"/>
      </xdr:nvSpPr>
      <xdr:spPr>
        <a:xfrm>
          <a:off x="3497795" y="1341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76966</xdr:rowOff>
    </xdr:from>
    <xdr:to>
      <xdr:col>15</xdr:col>
      <xdr:colOff>50800</xdr:colOff>
      <xdr:row>75</xdr:row>
      <xdr:rowOff>153394</xdr:rowOff>
    </xdr:to>
    <xdr:cxnSp macro="">
      <xdr:nvCxnSpPr>
        <xdr:cNvPr id="186" name="直線コネクタ 185"/>
        <xdr:cNvCxnSpPr/>
      </xdr:nvCxnSpPr>
      <xdr:spPr>
        <a:xfrm flipV="1">
          <a:off x="2019300" y="12935716"/>
          <a:ext cx="889000" cy="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7" name="フローチャート: 判断 186"/>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109661</xdr:rowOff>
    </xdr:from>
    <xdr:ext cx="599010" cy="259045"/>
    <xdr:sp macro="" textlink="">
      <xdr:nvSpPr>
        <xdr:cNvPr id="188" name="テキスト ボックス 187"/>
        <xdr:cNvSpPr txBox="1"/>
      </xdr:nvSpPr>
      <xdr:spPr>
        <a:xfrm>
          <a:off x="2608795" y="1348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104833</xdr:rowOff>
    </xdr:from>
    <xdr:to>
      <xdr:col>10</xdr:col>
      <xdr:colOff>114300</xdr:colOff>
      <xdr:row>75</xdr:row>
      <xdr:rowOff>153394</xdr:rowOff>
    </xdr:to>
    <xdr:cxnSp macro="">
      <xdr:nvCxnSpPr>
        <xdr:cNvPr id="189" name="直線コネクタ 188"/>
        <xdr:cNvCxnSpPr/>
      </xdr:nvCxnSpPr>
      <xdr:spPr>
        <a:xfrm>
          <a:off x="1130300" y="12963583"/>
          <a:ext cx="889000" cy="4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0" name="フローチャート: 判断 189"/>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167225</xdr:rowOff>
    </xdr:from>
    <xdr:ext cx="599010" cy="259045"/>
    <xdr:sp macro="" textlink="">
      <xdr:nvSpPr>
        <xdr:cNvPr id="191" name="テキスト ボックス 190"/>
        <xdr:cNvSpPr txBox="1"/>
      </xdr:nvSpPr>
      <xdr:spPr>
        <a:xfrm>
          <a:off x="1719795" y="1354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83697</xdr:rowOff>
    </xdr:from>
    <xdr:to>
      <xdr:col>6</xdr:col>
      <xdr:colOff>38100</xdr:colOff>
      <xdr:row>79</xdr:row>
      <xdr:rowOff>13847</xdr:rowOff>
    </xdr:to>
    <xdr:sp macro="" textlink="">
      <xdr:nvSpPr>
        <xdr:cNvPr id="192" name="フローチャート: 判断 191"/>
        <xdr:cNvSpPr/>
      </xdr:nvSpPr>
      <xdr:spPr>
        <a:xfrm>
          <a:off x="1079500" y="1345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4974</xdr:rowOff>
    </xdr:from>
    <xdr:ext cx="599010" cy="259045"/>
    <xdr:sp macro="" textlink="">
      <xdr:nvSpPr>
        <xdr:cNvPr id="193" name="テキスト ボックス 192"/>
        <xdr:cNvSpPr txBox="1"/>
      </xdr:nvSpPr>
      <xdr:spPr>
        <a:xfrm>
          <a:off x="830795" y="1354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103432</xdr:rowOff>
    </xdr:from>
    <xdr:to>
      <xdr:col>24</xdr:col>
      <xdr:colOff>114300</xdr:colOff>
      <xdr:row>73</xdr:row>
      <xdr:rowOff>33582</xdr:rowOff>
    </xdr:to>
    <xdr:sp macro="" textlink="">
      <xdr:nvSpPr>
        <xdr:cNvPr id="199" name="楕円 198"/>
        <xdr:cNvSpPr/>
      </xdr:nvSpPr>
      <xdr:spPr>
        <a:xfrm>
          <a:off x="4584700" y="124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126309</xdr:rowOff>
    </xdr:from>
    <xdr:ext cx="599010" cy="259045"/>
    <xdr:sp macro="" textlink="">
      <xdr:nvSpPr>
        <xdr:cNvPr id="200" name="民生費該当値テキスト"/>
        <xdr:cNvSpPr txBox="1"/>
      </xdr:nvSpPr>
      <xdr:spPr>
        <a:xfrm>
          <a:off x="4686300" y="12299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1368</xdr:rowOff>
    </xdr:from>
    <xdr:to>
      <xdr:col>20</xdr:col>
      <xdr:colOff>38100</xdr:colOff>
      <xdr:row>75</xdr:row>
      <xdr:rowOff>102968</xdr:rowOff>
    </xdr:to>
    <xdr:sp macro="" textlink="">
      <xdr:nvSpPr>
        <xdr:cNvPr id="201" name="楕円 200"/>
        <xdr:cNvSpPr/>
      </xdr:nvSpPr>
      <xdr:spPr>
        <a:xfrm>
          <a:off x="3746500" y="1286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119495</xdr:rowOff>
    </xdr:from>
    <xdr:ext cx="599010" cy="259045"/>
    <xdr:sp macro="" textlink="">
      <xdr:nvSpPr>
        <xdr:cNvPr id="202" name="テキスト ボックス 201"/>
        <xdr:cNvSpPr txBox="1"/>
      </xdr:nvSpPr>
      <xdr:spPr>
        <a:xfrm>
          <a:off x="3497795" y="1263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26166</xdr:rowOff>
    </xdr:from>
    <xdr:to>
      <xdr:col>15</xdr:col>
      <xdr:colOff>101600</xdr:colOff>
      <xdr:row>75</xdr:row>
      <xdr:rowOff>127766</xdr:rowOff>
    </xdr:to>
    <xdr:sp macro="" textlink="">
      <xdr:nvSpPr>
        <xdr:cNvPr id="203" name="楕円 202"/>
        <xdr:cNvSpPr/>
      </xdr:nvSpPr>
      <xdr:spPr>
        <a:xfrm>
          <a:off x="2857500" y="1288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144293</xdr:rowOff>
    </xdr:from>
    <xdr:ext cx="599010" cy="259045"/>
    <xdr:sp macro="" textlink="">
      <xdr:nvSpPr>
        <xdr:cNvPr id="204" name="テキスト ボックス 203"/>
        <xdr:cNvSpPr txBox="1"/>
      </xdr:nvSpPr>
      <xdr:spPr>
        <a:xfrm>
          <a:off x="2608795" y="12660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102595</xdr:rowOff>
    </xdr:from>
    <xdr:to>
      <xdr:col>10</xdr:col>
      <xdr:colOff>165100</xdr:colOff>
      <xdr:row>76</xdr:row>
      <xdr:rowOff>32745</xdr:rowOff>
    </xdr:to>
    <xdr:sp macro="" textlink="">
      <xdr:nvSpPr>
        <xdr:cNvPr id="205" name="楕円 204"/>
        <xdr:cNvSpPr/>
      </xdr:nvSpPr>
      <xdr:spPr>
        <a:xfrm>
          <a:off x="1968500" y="1296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49272</xdr:rowOff>
    </xdr:from>
    <xdr:ext cx="599010" cy="259045"/>
    <xdr:sp macro="" textlink="">
      <xdr:nvSpPr>
        <xdr:cNvPr id="206" name="テキスト ボックス 205"/>
        <xdr:cNvSpPr txBox="1"/>
      </xdr:nvSpPr>
      <xdr:spPr>
        <a:xfrm>
          <a:off x="1719795" y="1273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54033</xdr:rowOff>
    </xdr:from>
    <xdr:to>
      <xdr:col>6</xdr:col>
      <xdr:colOff>38100</xdr:colOff>
      <xdr:row>75</xdr:row>
      <xdr:rowOff>155634</xdr:rowOff>
    </xdr:to>
    <xdr:sp macro="" textlink="">
      <xdr:nvSpPr>
        <xdr:cNvPr id="207" name="楕円 206"/>
        <xdr:cNvSpPr/>
      </xdr:nvSpPr>
      <xdr:spPr>
        <a:xfrm>
          <a:off x="1079500" y="129127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710</xdr:rowOff>
    </xdr:from>
    <xdr:ext cx="599010" cy="259045"/>
    <xdr:sp macro="" textlink="">
      <xdr:nvSpPr>
        <xdr:cNvPr id="208" name="テキスト ボックス 207"/>
        <xdr:cNvSpPr txBox="1"/>
      </xdr:nvSpPr>
      <xdr:spPr>
        <a:xfrm>
          <a:off x="830795" y="12688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113982</xdr:rowOff>
    </xdr:from>
    <xdr:to>
      <xdr:col>24</xdr:col>
      <xdr:colOff>63500</xdr:colOff>
      <xdr:row>97</xdr:row>
      <xdr:rowOff>86962</xdr:rowOff>
    </xdr:to>
    <xdr:cxnSp macro="">
      <xdr:nvCxnSpPr>
        <xdr:cNvPr id="236" name="直線コネクタ 235"/>
        <xdr:cNvCxnSpPr/>
      </xdr:nvCxnSpPr>
      <xdr:spPr>
        <a:xfrm flipV="1">
          <a:off x="3797300" y="16401732"/>
          <a:ext cx="838200" cy="31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17753</xdr:rowOff>
    </xdr:from>
    <xdr:ext cx="534377" cy="259045"/>
    <xdr:sp macro="" textlink="">
      <xdr:nvSpPr>
        <xdr:cNvPr id="237" name="衛生費平均値テキスト"/>
        <xdr:cNvSpPr txBox="1"/>
      </xdr:nvSpPr>
      <xdr:spPr>
        <a:xfrm>
          <a:off x="4686300" y="1613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86962</xdr:rowOff>
    </xdr:from>
    <xdr:to>
      <xdr:col>19</xdr:col>
      <xdr:colOff>177800</xdr:colOff>
      <xdr:row>97</xdr:row>
      <xdr:rowOff>137483</xdr:rowOff>
    </xdr:to>
    <xdr:cxnSp macro="">
      <xdr:nvCxnSpPr>
        <xdr:cNvPr id="239" name="直線コネクタ 238"/>
        <xdr:cNvCxnSpPr/>
      </xdr:nvCxnSpPr>
      <xdr:spPr>
        <a:xfrm flipV="1">
          <a:off x="2908300" y="16717612"/>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1" name="テキスト ボックス 240"/>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137483</xdr:rowOff>
    </xdr:from>
    <xdr:to>
      <xdr:col>15</xdr:col>
      <xdr:colOff>50800</xdr:colOff>
      <xdr:row>97</xdr:row>
      <xdr:rowOff>148135</xdr:rowOff>
    </xdr:to>
    <xdr:cxnSp macro="">
      <xdr:nvCxnSpPr>
        <xdr:cNvPr id="242" name="直線コネクタ 241"/>
        <xdr:cNvCxnSpPr/>
      </xdr:nvCxnSpPr>
      <xdr:spPr>
        <a:xfrm flipV="1">
          <a:off x="2019300" y="16768133"/>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4" name="テキスト ボックス 243"/>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148135</xdr:rowOff>
    </xdr:from>
    <xdr:to>
      <xdr:col>10</xdr:col>
      <xdr:colOff>114300</xdr:colOff>
      <xdr:row>97</xdr:row>
      <xdr:rowOff>159634</xdr:rowOff>
    </xdr:to>
    <xdr:cxnSp macro="">
      <xdr:nvCxnSpPr>
        <xdr:cNvPr id="245" name="直線コネクタ 244"/>
        <xdr:cNvCxnSpPr/>
      </xdr:nvCxnSpPr>
      <xdr:spPr>
        <a:xfrm flipV="1">
          <a:off x="1130300" y="16778785"/>
          <a:ext cx="889000" cy="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7" name="テキスト ボックス 246"/>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8" name="フローチャート: 判断 247"/>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93595</xdr:rowOff>
    </xdr:from>
    <xdr:ext cx="534377" cy="259045"/>
    <xdr:sp macro="" textlink="">
      <xdr:nvSpPr>
        <xdr:cNvPr id="249" name="テキスト ボックス 248"/>
        <xdr:cNvSpPr txBox="1"/>
      </xdr:nvSpPr>
      <xdr:spPr>
        <a:xfrm>
          <a:off x="863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63182</xdr:rowOff>
    </xdr:from>
    <xdr:to>
      <xdr:col>24</xdr:col>
      <xdr:colOff>114300</xdr:colOff>
      <xdr:row>95</xdr:row>
      <xdr:rowOff>164782</xdr:rowOff>
    </xdr:to>
    <xdr:sp macro="" textlink="">
      <xdr:nvSpPr>
        <xdr:cNvPr id="255" name="楕円 254"/>
        <xdr:cNvSpPr/>
      </xdr:nvSpPr>
      <xdr:spPr>
        <a:xfrm>
          <a:off x="4584700" y="1635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41609</xdr:rowOff>
    </xdr:from>
    <xdr:ext cx="534377" cy="259045"/>
    <xdr:sp macro="" textlink="">
      <xdr:nvSpPr>
        <xdr:cNvPr id="256" name="衛生費該当値テキスト"/>
        <xdr:cNvSpPr txBox="1"/>
      </xdr:nvSpPr>
      <xdr:spPr>
        <a:xfrm>
          <a:off x="4686300" y="1632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36162</xdr:rowOff>
    </xdr:from>
    <xdr:to>
      <xdr:col>20</xdr:col>
      <xdr:colOff>38100</xdr:colOff>
      <xdr:row>97</xdr:row>
      <xdr:rowOff>137762</xdr:rowOff>
    </xdr:to>
    <xdr:sp macro="" textlink="">
      <xdr:nvSpPr>
        <xdr:cNvPr id="257" name="楕円 256"/>
        <xdr:cNvSpPr/>
      </xdr:nvSpPr>
      <xdr:spPr>
        <a:xfrm>
          <a:off x="3746500" y="1666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128889</xdr:rowOff>
    </xdr:from>
    <xdr:ext cx="534377" cy="259045"/>
    <xdr:sp macro="" textlink="">
      <xdr:nvSpPr>
        <xdr:cNvPr id="258" name="テキスト ボックス 257"/>
        <xdr:cNvSpPr txBox="1"/>
      </xdr:nvSpPr>
      <xdr:spPr>
        <a:xfrm>
          <a:off x="3530111" y="167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86683</xdr:rowOff>
    </xdr:from>
    <xdr:to>
      <xdr:col>15</xdr:col>
      <xdr:colOff>101600</xdr:colOff>
      <xdr:row>98</xdr:row>
      <xdr:rowOff>16833</xdr:rowOff>
    </xdr:to>
    <xdr:sp macro="" textlink="">
      <xdr:nvSpPr>
        <xdr:cNvPr id="259" name="楕円 258"/>
        <xdr:cNvSpPr/>
      </xdr:nvSpPr>
      <xdr:spPr>
        <a:xfrm>
          <a:off x="2857500" y="1671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7960</xdr:rowOff>
    </xdr:from>
    <xdr:ext cx="534377" cy="259045"/>
    <xdr:sp macro="" textlink="">
      <xdr:nvSpPr>
        <xdr:cNvPr id="260" name="テキスト ボックス 259"/>
        <xdr:cNvSpPr txBox="1"/>
      </xdr:nvSpPr>
      <xdr:spPr>
        <a:xfrm>
          <a:off x="2641111" y="168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97335</xdr:rowOff>
    </xdr:from>
    <xdr:to>
      <xdr:col>10</xdr:col>
      <xdr:colOff>165100</xdr:colOff>
      <xdr:row>98</xdr:row>
      <xdr:rowOff>27485</xdr:rowOff>
    </xdr:to>
    <xdr:sp macro="" textlink="">
      <xdr:nvSpPr>
        <xdr:cNvPr id="261" name="楕円 260"/>
        <xdr:cNvSpPr/>
      </xdr:nvSpPr>
      <xdr:spPr>
        <a:xfrm>
          <a:off x="1968500" y="167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18612</xdr:rowOff>
    </xdr:from>
    <xdr:ext cx="534377" cy="259045"/>
    <xdr:sp macro="" textlink="">
      <xdr:nvSpPr>
        <xdr:cNvPr id="262" name="テキスト ボックス 261"/>
        <xdr:cNvSpPr txBox="1"/>
      </xdr:nvSpPr>
      <xdr:spPr>
        <a:xfrm>
          <a:off x="1752111" y="1682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108834</xdr:rowOff>
    </xdr:from>
    <xdr:to>
      <xdr:col>6</xdr:col>
      <xdr:colOff>38100</xdr:colOff>
      <xdr:row>98</xdr:row>
      <xdr:rowOff>38984</xdr:rowOff>
    </xdr:to>
    <xdr:sp macro="" textlink="">
      <xdr:nvSpPr>
        <xdr:cNvPr id="263" name="楕円 262"/>
        <xdr:cNvSpPr/>
      </xdr:nvSpPr>
      <xdr:spPr>
        <a:xfrm>
          <a:off x="1079500" y="1673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30111</xdr:rowOff>
    </xdr:from>
    <xdr:ext cx="534377" cy="259045"/>
    <xdr:sp macro="" textlink="">
      <xdr:nvSpPr>
        <xdr:cNvPr id="264" name="テキスト ボックス 263"/>
        <xdr:cNvSpPr txBox="1"/>
      </xdr:nvSpPr>
      <xdr:spPr>
        <a:xfrm>
          <a:off x="863111" y="1683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6" name="直線コネクタ 285"/>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9"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0" name="直線コネクタ 289"/>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83007</xdr:rowOff>
    </xdr:from>
    <xdr:to>
      <xdr:col>55</xdr:col>
      <xdr:colOff>0</xdr:colOff>
      <xdr:row>37</xdr:row>
      <xdr:rowOff>119583</xdr:rowOff>
    </xdr:to>
    <xdr:cxnSp macro="">
      <xdr:nvCxnSpPr>
        <xdr:cNvPr id="291" name="直線コネクタ 290"/>
        <xdr:cNvCxnSpPr/>
      </xdr:nvCxnSpPr>
      <xdr:spPr>
        <a:xfrm>
          <a:off x="9639300" y="642665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2" name="労働費平均値テキスト"/>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3" name="フローチャート: 判断 292"/>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20828</xdr:rowOff>
    </xdr:from>
    <xdr:to>
      <xdr:col>50</xdr:col>
      <xdr:colOff>114300</xdr:colOff>
      <xdr:row>37</xdr:row>
      <xdr:rowOff>83007</xdr:rowOff>
    </xdr:to>
    <xdr:cxnSp macro="">
      <xdr:nvCxnSpPr>
        <xdr:cNvPr id="294" name="直線コネクタ 293"/>
        <xdr:cNvCxnSpPr/>
      </xdr:nvCxnSpPr>
      <xdr:spPr>
        <a:xfrm>
          <a:off x="8750300" y="6364478"/>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5" name="フローチャート: 判断 294"/>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6" name="テキスト ボックス 295"/>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20828</xdr:rowOff>
    </xdr:from>
    <xdr:to>
      <xdr:col>45</xdr:col>
      <xdr:colOff>177800</xdr:colOff>
      <xdr:row>37</xdr:row>
      <xdr:rowOff>82093</xdr:rowOff>
    </xdr:to>
    <xdr:cxnSp macro="">
      <xdr:nvCxnSpPr>
        <xdr:cNvPr id="297" name="直線コネクタ 296"/>
        <xdr:cNvCxnSpPr/>
      </xdr:nvCxnSpPr>
      <xdr:spPr>
        <a:xfrm flipV="1">
          <a:off x="7861300" y="6364478"/>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8" name="フローチャート: 判断 297"/>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299" name="テキスト ボックス 298"/>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82093</xdr:rowOff>
    </xdr:from>
    <xdr:to>
      <xdr:col>41</xdr:col>
      <xdr:colOff>50800</xdr:colOff>
      <xdr:row>37</xdr:row>
      <xdr:rowOff>96723</xdr:rowOff>
    </xdr:to>
    <xdr:cxnSp macro="">
      <xdr:nvCxnSpPr>
        <xdr:cNvPr id="300" name="直線コネクタ 299"/>
        <xdr:cNvCxnSpPr/>
      </xdr:nvCxnSpPr>
      <xdr:spPr>
        <a:xfrm flipV="1">
          <a:off x="6972300" y="6425743"/>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81297</xdr:rowOff>
    </xdr:from>
    <xdr:ext cx="378565" cy="259045"/>
    <xdr:sp macro="" textlink="">
      <xdr:nvSpPr>
        <xdr:cNvPr id="302" name="テキスト ボックス 301"/>
        <xdr:cNvSpPr txBox="1"/>
      </xdr:nvSpPr>
      <xdr:spPr>
        <a:xfrm>
          <a:off x="7672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3" name="フローチャート: 判断 302"/>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75811</xdr:rowOff>
    </xdr:from>
    <xdr:ext cx="378565" cy="259045"/>
    <xdr:sp macro="" textlink="">
      <xdr:nvSpPr>
        <xdr:cNvPr id="304" name="テキスト ボックス 303"/>
        <xdr:cNvSpPr txBox="1"/>
      </xdr:nvSpPr>
      <xdr:spPr>
        <a:xfrm>
          <a:off x="6783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68783</xdr:rowOff>
    </xdr:from>
    <xdr:to>
      <xdr:col>55</xdr:col>
      <xdr:colOff>50800</xdr:colOff>
      <xdr:row>37</xdr:row>
      <xdr:rowOff>170383</xdr:rowOff>
    </xdr:to>
    <xdr:sp macro="" textlink="">
      <xdr:nvSpPr>
        <xdr:cNvPr id="310" name="楕円 309"/>
        <xdr:cNvSpPr/>
      </xdr:nvSpPr>
      <xdr:spPr>
        <a:xfrm>
          <a:off x="10426700" y="641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47210</xdr:rowOff>
    </xdr:from>
    <xdr:ext cx="378565" cy="259045"/>
    <xdr:sp macro="" textlink="">
      <xdr:nvSpPr>
        <xdr:cNvPr id="311" name="労働費該当値テキスト"/>
        <xdr:cNvSpPr txBox="1"/>
      </xdr:nvSpPr>
      <xdr:spPr>
        <a:xfrm>
          <a:off x="10528300" y="6390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32207</xdr:rowOff>
    </xdr:from>
    <xdr:to>
      <xdr:col>50</xdr:col>
      <xdr:colOff>165100</xdr:colOff>
      <xdr:row>37</xdr:row>
      <xdr:rowOff>133807</xdr:rowOff>
    </xdr:to>
    <xdr:sp macro="" textlink="">
      <xdr:nvSpPr>
        <xdr:cNvPr id="312" name="楕円 311"/>
        <xdr:cNvSpPr/>
      </xdr:nvSpPr>
      <xdr:spPr>
        <a:xfrm>
          <a:off x="9588500" y="637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124934</xdr:rowOff>
    </xdr:from>
    <xdr:ext cx="378565" cy="259045"/>
    <xdr:sp macro="" textlink="">
      <xdr:nvSpPr>
        <xdr:cNvPr id="313" name="テキスト ボックス 312"/>
        <xdr:cNvSpPr txBox="1"/>
      </xdr:nvSpPr>
      <xdr:spPr>
        <a:xfrm>
          <a:off x="9450017" y="6468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141478</xdr:rowOff>
    </xdr:from>
    <xdr:to>
      <xdr:col>46</xdr:col>
      <xdr:colOff>38100</xdr:colOff>
      <xdr:row>37</xdr:row>
      <xdr:rowOff>71628</xdr:rowOff>
    </xdr:to>
    <xdr:sp macro="" textlink="">
      <xdr:nvSpPr>
        <xdr:cNvPr id="314" name="楕円 313"/>
        <xdr:cNvSpPr/>
      </xdr:nvSpPr>
      <xdr:spPr>
        <a:xfrm>
          <a:off x="8699500" y="63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62755</xdr:rowOff>
    </xdr:from>
    <xdr:ext cx="378565" cy="259045"/>
    <xdr:sp macro="" textlink="">
      <xdr:nvSpPr>
        <xdr:cNvPr id="315" name="テキスト ボックス 314"/>
        <xdr:cNvSpPr txBox="1"/>
      </xdr:nvSpPr>
      <xdr:spPr>
        <a:xfrm>
          <a:off x="8561017" y="6406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31293</xdr:rowOff>
    </xdr:from>
    <xdr:to>
      <xdr:col>41</xdr:col>
      <xdr:colOff>101600</xdr:colOff>
      <xdr:row>37</xdr:row>
      <xdr:rowOff>132893</xdr:rowOff>
    </xdr:to>
    <xdr:sp macro="" textlink="">
      <xdr:nvSpPr>
        <xdr:cNvPr id="316" name="楕円 315"/>
        <xdr:cNvSpPr/>
      </xdr:nvSpPr>
      <xdr:spPr>
        <a:xfrm>
          <a:off x="7810500" y="63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124020</xdr:rowOff>
    </xdr:from>
    <xdr:ext cx="378565" cy="259045"/>
    <xdr:sp macro="" textlink="">
      <xdr:nvSpPr>
        <xdr:cNvPr id="317" name="テキスト ボックス 316"/>
        <xdr:cNvSpPr txBox="1"/>
      </xdr:nvSpPr>
      <xdr:spPr>
        <a:xfrm>
          <a:off x="7672017" y="6467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45923</xdr:rowOff>
    </xdr:from>
    <xdr:to>
      <xdr:col>36</xdr:col>
      <xdr:colOff>165100</xdr:colOff>
      <xdr:row>37</xdr:row>
      <xdr:rowOff>147523</xdr:rowOff>
    </xdr:to>
    <xdr:sp macro="" textlink="">
      <xdr:nvSpPr>
        <xdr:cNvPr id="318" name="楕円 317"/>
        <xdr:cNvSpPr/>
      </xdr:nvSpPr>
      <xdr:spPr>
        <a:xfrm>
          <a:off x="6921500" y="63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138651</xdr:rowOff>
    </xdr:from>
    <xdr:ext cx="378565" cy="259045"/>
    <xdr:sp macro="" textlink="">
      <xdr:nvSpPr>
        <xdr:cNvPr id="319" name="テキスト ボックス 318"/>
        <xdr:cNvSpPr txBox="1"/>
      </xdr:nvSpPr>
      <xdr:spPr>
        <a:xfrm>
          <a:off x="6783017" y="64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9" name="直線コネクタ 338"/>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0" name="農林水産業費最小値テキスト"/>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1" name="直線コネクタ 340"/>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2" name="農林水産業費最大値テキスト"/>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3" name="直線コネクタ 342"/>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166732</xdr:rowOff>
    </xdr:from>
    <xdr:to>
      <xdr:col>55</xdr:col>
      <xdr:colOff>0</xdr:colOff>
      <xdr:row>58</xdr:row>
      <xdr:rowOff>8769</xdr:rowOff>
    </xdr:to>
    <xdr:cxnSp macro="">
      <xdr:nvCxnSpPr>
        <xdr:cNvPr id="344" name="直線コネクタ 343"/>
        <xdr:cNvCxnSpPr/>
      </xdr:nvCxnSpPr>
      <xdr:spPr>
        <a:xfrm flipV="1">
          <a:off x="9639300" y="9939382"/>
          <a:ext cx="8382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40340</xdr:rowOff>
    </xdr:from>
    <xdr:ext cx="469744" cy="259045"/>
    <xdr:sp macro="" textlink="">
      <xdr:nvSpPr>
        <xdr:cNvPr id="345" name="農林水産業費平均値テキスト"/>
        <xdr:cNvSpPr txBox="1"/>
      </xdr:nvSpPr>
      <xdr:spPr>
        <a:xfrm>
          <a:off x="10528300" y="9470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6" name="フローチャート: 判断 345"/>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4255</xdr:rowOff>
    </xdr:from>
    <xdr:to>
      <xdr:col>50</xdr:col>
      <xdr:colOff>114300</xdr:colOff>
      <xdr:row>58</xdr:row>
      <xdr:rowOff>8769</xdr:rowOff>
    </xdr:to>
    <xdr:cxnSp macro="">
      <xdr:nvCxnSpPr>
        <xdr:cNvPr id="347" name="直線コネクタ 346"/>
        <xdr:cNvCxnSpPr/>
      </xdr:nvCxnSpPr>
      <xdr:spPr>
        <a:xfrm>
          <a:off x="8750300" y="9948355"/>
          <a:ext cx="889000" cy="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8" name="フローチャート: 判断 347"/>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49" name="テキスト ボックス 348"/>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4255</xdr:rowOff>
    </xdr:from>
    <xdr:to>
      <xdr:col>45</xdr:col>
      <xdr:colOff>177800</xdr:colOff>
      <xdr:row>58</xdr:row>
      <xdr:rowOff>7798</xdr:rowOff>
    </xdr:to>
    <xdr:cxnSp macro="">
      <xdr:nvCxnSpPr>
        <xdr:cNvPr id="350" name="直線コネクタ 349"/>
        <xdr:cNvCxnSpPr/>
      </xdr:nvCxnSpPr>
      <xdr:spPr>
        <a:xfrm flipV="1">
          <a:off x="7861300" y="9948355"/>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1" name="フローチャート: 判断 350"/>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129246</xdr:rowOff>
    </xdr:from>
    <xdr:ext cx="469744" cy="259045"/>
    <xdr:sp macro="" textlink="">
      <xdr:nvSpPr>
        <xdr:cNvPr id="352" name="テキスト ボックス 351"/>
        <xdr:cNvSpPr txBox="1"/>
      </xdr:nvSpPr>
      <xdr:spPr>
        <a:xfrm>
          <a:off x="8515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7798</xdr:rowOff>
    </xdr:from>
    <xdr:to>
      <xdr:col>41</xdr:col>
      <xdr:colOff>50800</xdr:colOff>
      <xdr:row>58</xdr:row>
      <xdr:rowOff>9513</xdr:rowOff>
    </xdr:to>
    <xdr:cxnSp macro="">
      <xdr:nvCxnSpPr>
        <xdr:cNvPr id="353" name="直線コネクタ 352"/>
        <xdr:cNvCxnSpPr/>
      </xdr:nvCxnSpPr>
      <xdr:spPr>
        <a:xfrm flipV="1">
          <a:off x="6972300" y="995189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4" name="フローチャート: 判断 353"/>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132675</xdr:rowOff>
    </xdr:from>
    <xdr:ext cx="469744" cy="259045"/>
    <xdr:sp macro="" textlink="">
      <xdr:nvSpPr>
        <xdr:cNvPr id="355" name="テキスト ボックス 354"/>
        <xdr:cNvSpPr txBox="1"/>
      </xdr:nvSpPr>
      <xdr:spPr>
        <a:xfrm>
          <a:off x="7626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6" name="フローチャート: 判断 355"/>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158621</xdr:rowOff>
    </xdr:from>
    <xdr:ext cx="469744" cy="259045"/>
    <xdr:sp macro="" textlink="">
      <xdr:nvSpPr>
        <xdr:cNvPr id="357" name="テキスト ボックス 356"/>
        <xdr:cNvSpPr txBox="1"/>
      </xdr:nvSpPr>
      <xdr:spPr>
        <a:xfrm>
          <a:off x="6737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115932</xdr:rowOff>
    </xdr:from>
    <xdr:to>
      <xdr:col>55</xdr:col>
      <xdr:colOff>50800</xdr:colOff>
      <xdr:row>58</xdr:row>
      <xdr:rowOff>46082</xdr:rowOff>
    </xdr:to>
    <xdr:sp macro="" textlink="">
      <xdr:nvSpPr>
        <xdr:cNvPr id="363" name="楕円 362"/>
        <xdr:cNvSpPr/>
      </xdr:nvSpPr>
      <xdr:spPr>
        <a:xfrm>
          <a:off x="10426700" y="98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30859</xdr:rowOff>
    </xdr:from>
    <xdr:ext cx="378565" cy="259045"/>
    <xdr:sp macro="" textlink="">
      <xdr:nvSpPr>
        <xdr:cNvPr id="364" name="農林水産業費該当値テキスト"/>
        <xdr:cNvSpPr txBox="1"/>
      </xdr:nvSpPr>
      <xdr:spPr>
        <a:xfrm>
          <a:off x="10528300" y="9803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129419</xdr:rowOff>
    </xdr:from>
    <xdr:to>
      <xdr:col>50</xdr:col>
      <xdr:colOff>165100</xdr:colOff>
      <xdr:row>58</xdr:row>
      <xdr:rowOff>59569</xdr:rowOff>
    </xdr:to>
    <xdr:sp macro="" textlink="">
      <xdr:nvSpPr>
        <xdr:cNvPr id="365" name="楕円 364"/>
        <xdr:cNvSpPr/>
      </xdr:nvSpPr>
      <xdr:spPr>
        <a:xfrm>
          <a:off x="9588500" y="990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50696</xdr:rowOff>
    </xdr:from>
    <xdr:ext cx="378565" cy="259045"/>
    <xdr:sp macro="" textlink="">
      <xdr:nvSpPr>
        <xdr:cNvPr id="366" name="テキスト ボックス 365"/>
        <xdr:cNvSpPr txBox="1"/>
      </xdr:nvSpPr>
      <xdr:spPr>
        <a:xfrm>
          <a:off x="9450017" y="9994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124905</xdr:rowOff>
    </xdr:from>
    <xdr:to>
      <xdr:col>46</xdr:col>
      <xdr:colOff>38100</xdr:colOff>
      <xdr:row>58</xdr:row>
      <xdr:rowOff>55055</xdr:rowOff>
    </xdr:to>
    <xdr:sp macro="" textlink="">
      <xdr:nvSpPr>
        <xdr:cNvPr id="367" name="楕円 366"/>
        <xdr:cNvSpPr/>
      </xdr:nvSpPr>
      <xdr:spPr>
        <a:xfrm>
          <a:off x="8699500" y="989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46182</xdr:rowOff>
    </xdr:from>
    <xdr:ext cx="378565" cy="259045"/>
    <xdr:sp macro="" textlink="">
      <xdr:nvSpPr>
        <xdr:cNvPr id="368" name="テキスト ボックス 367"/>
        <xdr:cNvSpPr txBox="1"/>
      </xdr:nvSpPr>
      <xdr:spPr>
        <a:xfrm>
          <a:off x="8561017" y="9990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128448</xdr:rowOff>
    </xdr:from>
    <xdr:to>
      <xdr:col>41</xdr:col>
      <xdr:colOff>101600</xdr:colOff>
      <xdr:row>58</xdr:row>
      <xdr:rowOff>58598</xdr:rowOff>
    </xdr:to>
    <xdr:sp macro="" textlink="">
      <xdr:nvSpPr>
        <xdr:cNvPr id="369" name="楕円 368"/>
        <xdr:cNvSpPr/>
      </xdr:nvSpPr>
      <xdr:spPr>
        <a:xfrm>
          <a:off x="7810500" y="990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49725</xdr:rowOff>
    </xdr:from>
    <xdr:ext cx="378565" cy="259045"/>
    <xdr:sp macro="" textlink="">
      <xdr:nvSpPr>
        <xdr:cNvPr id="370" name="テキスト ボックス 369"/>
        <xdr:cNvSpPr txBox="1"/>
      </xdr:nvSpPr>
      <xdr:spPr>
        <a:xfrm>
          <a:off x="7672017" y="9993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130163</xdr:rowOff>
    </xdr:from>
    <xdr:to>
      <xdr:col>36</xdr:col>
      <xdr:colOff>165100</xdr:colOff>
      <xdr:row>58</xdr:row>
      <xdr:rowOff>60313</xdr:rowOff>
    </xdr:to>
    <xdr:sp macro="" textlink="">
      <xdr:nvSpPr>
        <xdr:cNvPr id="371" name="楕円 370"/>
        <xdr:cNvSpPr/>
      </xdr:nvSpPr>
      <xdr:spPr>
        <a:xfrm>
          <a:off x="6921500" y="99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51440</xdr:rowOff>
    </xdr:from>
    <xdr:ext cx="378565" cy="259045"/>
    <xdr:sp macro="" textlink="">
      <xdr:nvSpPr>
        <xdr:cNvPr id="372" name="テキスト ボックス 371"/>
        <xdr:cNvSpPr txBox="1"/>
      </xdr:nvSpPr>
      <xdr:spPr>
        <a:xfrm>
          <a:off x="6783017" y="9995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59902</xdr:rowOff>
    </xdr:from>
    <xdr:to>
      <xdr:col>55</xdr:col>
      <xdr:colOff>0</xdr:colOff>
      <xdr:row>78</xdr:row>
      <xdr:rowOff>152763</xdr:rowOff>
    </xdr:to>
    <xdr:cxnSp macro="">
      <xdr:nvCxnSpPr>
        <xdr:cNvPr id="403" name="直線コネクタ 402"/>
        <xdr:cNvCxnSpPr/>
      </xdr:nvCxnSpPr>
      <xdr:spPr>
        <a:xfrm>
          <a:off x="9639300" y="13433002"/>
          <a:ext cx="838200" cy="9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4" name="商工費平均値テキスト"/>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59902</xdr:rowOff>
    </xdr:from>
    <xdr:to>
      <xdr:col>50</xdr:col>
      <xdr:colOff>114300</xdr:colOff>
      <xdr:row>78</xdr:row>
      <xdr:rowOff>171345</xdr:rowOff>
    </xdr:to>
    <xdr:cxnSp macro="">
      <xdr:nvCxnSpPr>
        <xdr:cNvPr id="406" name="直線コネクタ 405"/>
        <xdr:cNvCxnSpPr/>
      </xdr:nvCxnSpPr>
      <xdr:spPr>
        <a:xfrm flipV="1">
          <a:off x="8750300" y="13433002"/>
          <a:ext cx="889000" cy="1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08" name="テキスト ボックス 407"/>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171345</xdr:rowOff>
    </xdr:from>
    <xdr:to>
      <xdr:col>45</xdr:col>
      <xdr:colOff>177800</xdr:colOff>
      <xdr:row>79</xdr:row>
      <xdr:rowOff>18052</xdr:rowOff>
    </xdr:to>
    <xdr:cxnSp macro="">
      <xdr:nvCxnSpPr>
        <xdr:cNvPr id="409" name="直線コネクタ 408"/>
        <xdr:cNvCxnSpPr/>
      </xdr:nvCxnSpPr>
      <xdr:spPr>
        <a:xfrm flipV="1">
          <a:off x="7861300" y="13544445"/>
          <a:ext cx="8890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156261</xdr:rowOff>
    </xdr:from>
    <xdr:ext cx="534377" cy="259045"/>
    <xdr:sp macro="" textlink="">
      <xdr:nvSpPr>
        <xdr:cNvPr id="411" name="テキスト ボックス 410"/>
        <xdr:cNvSpPr txBox="1"/>
      </xdr:nvSpPr>
      <xdr:spPr>
        <a:xfrm>
          <a:off x="8483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18052</xdr:rowOff>
    </xdr:from>
    <xdr:to>
      <xdr:col>41</xdr:col>
      <xdr:colOff>50800</xdr:colOff>
      <xdr:row>79</xdr:row>
      <xdr:rowOff>21073</xdr:rowOff>
    </xdr:to>
    <xdr:cxnSp macro="">
      <xdr:nvCxnSpPr>
        <xdr:cNvPr id="412" name="直線コネクタ 411"/>
        <xdr:cNvCxnSpPr/>
      </xdr:nvCxnSpPr>
      <xdr:spPr>
        <a:xfrm flipV="1">
          <a:off x="6972300" y="13562602"/>
          <a:ext cx="889000" cy="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167594</xdr:rowOff>
    </xdr:from>
    <xdr:ext cx="534377" cy="259045"/>
    <xdr:sp macro="" textlink="">
      <xdr:nvSpPr>
        <xdr:cNvPr id="414" name="テキスト ボックス 413"/>
        <xdr:cNvSpPr txBox="1"/>
      </xdr:nvSpPr>
      <xdr:spPr>
        <a:xfrm>
          <a:off x="7594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5" name="フローチャート: 判断 414"/>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163267</xdr:rowOff>
    </xdr:from>
    <xdr:ext cx="534377" cy="259045"/>
    <xdr:sp macro="" textlink="">
      <xdr:nvSpPr>
        <xdr:cNvPr id="416" name="テキスト ボックス 415"/>
        <xdr:cNvSpPr txBox="1"/>
      </xdr:nvSpPr>
      <xdr:spPr>
        <a:xfrm>
          <a:off x="6705111" y="131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101963</xdr:rowOff>
    </xdr:from>
    <xdr:to>
      <xdr:col>55</xdr:col>
      <xdr:colOff>50800</xdr:colOff>
      <xdr:row>79</xdr:row>
      <xdr:rowOff>32113</xdr:rowOff>
    </xdr:to>
    <xdr:sp macro="" textlink="">
      <xdr:nvSpPr>
        <xdr:cNvPr id="422" name="楕円 421"/>
        <xdr:cNvSpPr/>
      </xdr:nvSpPr>
      <xdr:spPr>
        <a:xfrm>
          <a:off x="10426700" y="134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16890</xdr:rowOff>
    </xdr:from>
    <xdr:ext cx="469744" cy="259045"/>
    <xdr:sp macro="" textlink="">
      <xdr:nvSpPr>
        <xdr:cNvPr id="423" name="商工費該当値テキスト"/>
        <xdr:cNvSpPr txBox="1"/>
      </xdr:nvSpPr>
      <xdr:spPr>
        <a:xfrm>
          <a:off x="10528300" y="1338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9102</xdr:rowOff>
    </xdr:from>
    <xdr:to>
      <xdr:col>50</xdr:col>
      <xdr:colOff>165100</xdr:colOff>
      <xdr:row>78</xdr:row>
      <xdr:rowOff>110702</xdr:rowOff>
    </xdr:to>
    <xdr:sp macro="" textlink="">
      <xdr:nvSpPr>
        <xdr:cNvPr id="424" name="楕円 423"/>
        <xdr:cNvSpPr/>
      </xdr:nvSpPr>
      <xdr:spPr>
        <a:xfrm>
          <a:off x="9588500" y="1338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101829</xdr:rowOff>
    </xdr:from>
    <xdr:ext cx="534377" cy="259045"/>
    <xdr:sp macro="" textlink="">
      <xdr:nvSpPr>
        <xdr:cNvPr id="425" name="テキスト ボックス 424"/>
        <xdr:cNvSpPr txBox="1"/>
      </xdr:nvSpPr>
      <xdr:spPr>
        <a:xfrm>
          <a:off x="9372111" y="1347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120545</xdr:rowOff>
    </xdr:from>
    <xdr:to>
      <xdr:col>46</xdr:col>
      <xdr:colOff>38100</xdr:colOff>
      <xdr:row>79</xdr:row>
      <xdr:rowOff>50695</xdr:rowOff>
    </xdr:to>
    <xdr:sp macro="" textlink="">
      <xdr:nvSpPr>
        <xdr:cNvPr id="426" name="楕円 425"/>
        <xdr:cNvSpPr/>
      </xdr:nvSpPr>
      <xdr:spPr>
        <a:xfrm>
          <a:off x="8699500" y="13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41822</xdr:rowOff>
    </xdr:from>
    <xdr:ext cx="469744" cy="259045"/>
    <xdr:sp macro="" textlink="">
      <xdr:nvSpPr>
        <xdr:cNvPr id="427" name="テキスト ボックス 426"/>
        <xdr:cNvSpPr txBox="1"/>
      </xdr:nvSpPr>
      <xdr:spPr>
        <a:xfrm>
          <a:off x="8515428" y="1358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138702</xdr:rowOff>
    </xdr:from>
    <xdr:to>
      <xdr:col>41</xdr:col>
      <xdr:colOff>101600</xdr:colOff>
      <xdr:row>79</xdr:row>
      <xdr:rowOff>68852</xdr:rowOff>
    </xdr:to>
    <xdr:sp macro="" textlink="">
      <xdr:nvSpPr>
        <xdr:cNvPr id="428" name="楕円 427"/>
        <xdr:cNvSpPr/>
      </xdr:nvSpPr>
      <xdr:spPr>
        <a:xfrm>
          <a:off x="7810500" y="1351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59979</xdr:rowOff>
    </xdr:from>
    <xdr:ext cx="469744" cy="259045"/>
    <xdr:sp macro="" textlink="">
      <xdr:nvSpPr>
        <xdr:cNvPr id="429" name="テキスト ボックス 428"/>
        <xdr:cNvSpPr txBox="1"/>
      </xdr:nvSpPr>
      <xdr:spPr>
        <a:xfrm>
          <a:off x="7626428" y="1360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141723</xdr:rowOff>
    </xdr:from>
    <xdr:to>
      <xdr:col>36</xdr:col>
      <xdr:colOff>165100</xdr:colOff>
      <xdr:row>79</xdr:row>
      <xdr:rowOff>71873</xdr:rowOff>
    </xdr:to>
    <xdr:sp macro="" textlink="">
      <xdr:nvSpPr>
        <xdr:cNvPr id="430" name="楕円 429"/>
        <xdr:cNvSpPr/>
      </xdr:nvSpPr>
      <xdr:spPr>
        <a:xfrm>
          <a:off x="6921500" y="1351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63000</xdr:rowOff>
    </xdr:from>
    <xdr:ext cx="469744" cy="259045"/>
    <xdr:sp macro="" textlink="">
      <xdr:nvSpPr>
        <xdr:cNvPr id="431" name="テキスト ボックス 430"/>
        <xdr:cNvSpPr txBox="1"/>
      </xdr:nvSpPr>
      <xdr:spPr>
        <a:xfrm>
          <a:off x="6737428" y="1360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91408</xdr:rowOff>
    </xdr:from>
    <xdr:to>
      <xdr:col>55</xdr:col>
      <xdr:colOff>0</xdr:colOff>
      <xdr:row>97</xdr:row>
      <xdr:rowOff>94856</xdr:rowOff>
    </xdr:to>
    <xdr:cxnSp macro="">
      <xdr:nvCxnSpPr>
        <xdr:cNvPr id="461" name="直線コネクタ 460"/>
        <xdr:cNvCxnSpPr/>
      </xdr:nvCxnSpPr>
      <xdr:spPr>
        <a:xfrm flipV="1">
          <a:off x="9639300" y="16722058"/>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2" name="土木費平均値テキスト"/>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101639</xdr:rowOff>
    </xdr:from>
    <xdr:to>
      <xdr:col>50</xdr:col>
      <xdr:colOff>114300</xdr:colOff>
      <xdr:row>97</xdr:row>
      <xdr:rowOff>94856</xdr:rowOff>
    </xdr:to>
    <xdr:cxnSp macro="">
      <xdr:nvCxnSpPr>
        <xdr:cNvPr id="464" name="直線コネクタ 463"/>
        <xdr:cNvCxnSpPr/>
      </xdr:nvCxnSpPr>
      <xdr:spPr>
        <a:xfrm>
          <a:off x="8750300" y="16560839"/>
          <a:ext cx="889000" cy="16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6" name="テキスト ボックス 465"/>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48222</xdr:rowOff>
    </xdr:from>
    <xdr:to>
      <xdr:col>45</xdr:col>
      <xdr:colOff>177800</xdr:colOff>
      <xdr:row>96</xdr:row>
      <xdr:rowOff>101639</xdr:rowOff>
    </xdr:to>
    <xdr:cxnSp macro="">
      <xdr:nvCxnSpPr>
        <xdr:cNvPr id="467" name="直線コネクタ 466"/>
        <xdr:cNvCxnSpPr/>
      </xdr:nvCxnSpPr>
      <xdr:spPr>
        <a:xfrm>
          <a:off x="7861300" y="16507422"/>
          <a:ext cx="889000" cy="5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150537</xdr:rowOff>
    </xdr:from>
    <xdr:ext cx="534377" cy="259045"/>
    <xdr:sp macro="" textlink="">
      <xdr:nvSpPr>
        <xdr:cNvPr id="469" name="テキスト ボックス 468"/>
        <xdr:cNvSpPr txBox="1"/>
      </xdr:nvSpPr>
      <xdr:spPr>
        <a:xfrm>
          <a:off x="8483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48222</xdr:rowOff>
    </xdr:from>
    <xdr:to>
      <xdr:col>41</xdr:col>
      <xdr:colOff>50800</xdr:colOff>
      <xdr:row>96</xdr:row>
      <xdr:rowOff>148444</xdr:rowOff>
    </xdr:to>
    <xdr:cxnSp macro="">
      <xdr:nvCxnSpPr>
        <xdr:cNvPr id="470" name="直線コネクタ 469"/>
        <xdr:cNvCxnSpPr/>
      </xdr:nvCxnSpPr>
      <xdr:spPr>
        <a:xfrm flipV="1">
          <a:off x="6972300" y="16507422"/>
          <a:ext cx="889000" cy="10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156442</xdr:rowOff>
    </xdr:from>
    <xdr:ext cx="534377" cy="259045"/>
    <xdr:sp macro="" textlink="">
      <xdr:nvSpPr>
        <xdr:cNvPr id="472" name="テキスト ボックス 471"/>
        <xdr:cNvSpPr txBox="1"/>
      </xdr:nvSpPr>
      <xdr:spPr>
        <a:xfrm>
          <a:off x="7594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3" name="フローチャート: 判断 472"/>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163498</xdr:rowOff>
    </xdr:from>
    <xdr:ext cx="534377" cy="259045"/>
    <xdr:sp macro="" textlink="">
      <xdr:nvSpPr>
        <xdr:cNvPr id="474" name="テキスト ボックス 473"/>
        <xdr:cNvSpPr txBox="1"/>
      </xdr:nvSpPr>
      <xdr:spPr>
        <a:xfrm>
          <a:off x="6705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40608</xdr:rowOff>
    </xdr:from>
    <xdr:to>
      <xdr:col>55</xdr:col>
      <xdr:colOff>50800</xdr:colOff>
      <xdr:row>97</xdr:row>
      <xdr:rowOff>142208</xdr:rowOff>
    </xdr:to>
    <xdr:sp macro="" textlink="">
      <xdr:nvSpPr>
        <xdr:cNvPr id="480" name="楕円 479"/>
        <xdr:cNvSpPr/>
      </xdr:nvSpPr>
      <xdr:spPr>
        <a:xfrm>
          <a:off x="10426700" y="1667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19035</xdr:rowOff>
    </xdr:from>
    <xdr:ext cx="534377" cy="259045"/>
    <xdr:sp macro="" textlink="">
      <xdr:nvSpPr>
        <xdr:cNvPr id="481" name="土木費該当値テキスト"/>
        <xdr:cNvSpPr txBox="1"/>
      </xdr:nvSpPr>
      <xdr:spPr>
        <a:xfrm>
          <a:off x="10528300" y="1664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44056</xdr:rowOff>
    </xdr:from>
    <xdr:to>
      <xdr:col>50</xdr:col>
      <xdr:colOff>165100</xdr:colOff>
      <xdr:row>97</xdr:row>
      <xdr:rowOff>145656</xdr:rowOff>
    </xdr:to>
    <xdr:sp macro="" textlink="">
      <xdr:nvSpPr>
        <xdr:cNvPr id="482" name="楕円 481"/>
        <xdr:cNvSpPr/>
      </xdr:nvSpPr>
      <xdr:spPr>
        <a:xfrm>
          <a:off x="9588500" y="1667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136783</xdr:rowOff>
    </xdr:from>
    <xdr:ext cx="534377" cy="259045"/>
    <xdr:sp macro="" textlink="">
      <xdr:nvSpPr>
        <xdr:cNvPr id="483" name="テキスト ボックス 482"/>
        <xdr:cNvSpPr txBox="1"/>
      </xdr:nvSpPr>
      <xdr:spPr>
        <a:xfrm>
          <a:off x="9372111" y="1676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50839</xdr:rowOff>
    </xdr:from>
    <xdr:to>
      <xdr:col>46</xdr:col>
      <xdr:colOff>38100</xdr:colOff>
      <xdr:row>96</xdr:row>
      <xdr:rowOff>152439</xdr:rowOff>
    </xdr:to>
    <xdr:sp macro="" textlink="">
      <xdr:nvSpPr>
        <xdr:cNvPr id="484" name="楕円 483"/>
        <xdr:cNvSpPr/>
      </xdr:nvSpPr>
      <xdr:spPr>
        <a:xfrm>
          <a:off x="8699500" y="1651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168966</xdr:rowOff>
    </xdr:from>
    <xdr:ext cx="534377" cy="259045"/>
    <xdr:sp macro="" textlink="">
      <xdr:nvSpPr>
        <xdr:cNvPr id="485" name="テキスト ボックス 484"/>
        <xdr:cNvSpPr txBox="1"/>
      </xdr:nvSpPr>
      <xdr:spPr>
        <a:xfrm>
          <a:off x="8483111" y="1628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168872</xdr:rowOff>
    </xdr:from>
    <xdr:to>
      <xdr:col>41</xdr:col>
      <xdr:colOff>101600</xdr:colOff>
      <xdr:row>96</xdr:row>
      <xdr:rowOff>99022</xdr:rowOff>
    </xdr:to>
    <xdr:sp macro="" textlink="">
      <xdr:nvSpPr>
        <xdr:cNvPr id="486" name="楕円 485"/>
        <xdr:cNvSpPr/>
      </xdr:nvSpPr>
      <xdr:spPr>
        <a:xfrm>
          <a:off x="7810500" y="1645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115549</xdr:rowOff>
    </xdr:from>
    <xdr:ext cx="534377" cy="259045"/>
    <xdr:sp macro="" textlink="">
      <xdr:nvSpPr>
        <xdr:cNvPr id="487" name="テキスト ボックス 486"/>
        <xdr:cNvSpPr txBox="1"/>
      </xdr:nvSpPr>
      <xdr:spPr>
        <a:xfrm>
          <a:off x="7594111" y="1623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97644</xdr:rowOff>
    </xdr:from>
    <xdr:to>
      <xdr:col>36</xdr:col>
      <xdr:colOff>165100</xdr:colOff>
      <xdr:row>97</xdr:row>
      <xdr:rowOff>27794</xdr:rowOff>
    </xdr:to>
    <xdr:sp macro="" textlink="">
      <xdr:nvSpPr>
        <xdr:cNvPr id="488" name="楕円 487"/>
        <xdr:cNvSpPr/>
      </xdr:nvSpPr>
      <xdr:spPr>
        <a:xfrm>
          <a:off x="6921500" y="1655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18921</xdr:rowOff>
    </xdr:from>
    <xdr:ext cx="534377" cy="259045"/>
    <xdr:sp macro="" textlink="">
      <xdr:nvSpPr>
        <xdr:cNvPr id="489" name="テキスト ボックス 488"/>
        <xdr:cNvSpPr txBox="1"/>
      </xdr:nvSpPr>
      <xdr:spPr>
        <a:xfrm>
          <a:off x="6705111" y="166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150477</xdr:rowOff>
    </xdr:from>
    <xdr:to>
      <xdr:col>85</xdr:col>
      <xdr:colOff>127000</xdr:colOff>
      <xdr:row>37</xdr:row>
      <xdr:rowOff>3846</xdr:rowOff>
    </xdr:to>
    <xdr:cxnSp macro="">
      <xdr:nvCxnSpPr>
        <xdr:cNvPr id="521" name="直線コネクタ 520"/>
        <xdr:cNvCxnSpPr/>
      </xdr:nvCxnSpPr>
      <xdr:spPr>
        <a:xfrm flipV="1">
          <a:off x="15481300" y="6322677"/>
          <a:ext cx="8382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2" name="消防費平均値テキスト"/>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3846</xdr:rowOff>
    </xdr:from>
    <xdr:to>
      <xdr:col>81</xdr:col>
      <xdr:colOff>50800</xdr:colOff>
      <xdr:row>37</xdr:row>
      <xdr:rowOff>46301</xdr:rowOff>
    </xdr:to>
    <xdr:cxnSp macro="">
      <xdr:nvCxnSpPr>
        <xdr:cNvPr id="524" name="直線コネクタ 523"/>
        <xdr:cNvCxnSpPr/>
      </xdr:nvCxnSpPr>
      <xdr:spPr>
        <a:xfrm flipV="1">
          <a:off x="14592300" y="6347496"/>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6" name="テキスト ボックス 525"/>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46301</xdr:rowOff>
    </xdr:from>
    <xdr:to>
      <xdr:col>76</xdr:col>
      <xdr:colOff>114300</xdr:colOff>
      <xdr:row>37</xdr:row>
      <xdr:rowOff>56751</xdr:rowOff>
    </xdr:to>
    <xdr:cxnSp macro="">
      <xdr:nvCxnSpPr>
        <xdr:cNvPr id="527" name="直線コネクタ 526"/>
        <xdr:cNvCxnSpPr/>
      </xdr:nvCxnSpPr>
      <xdr:spPr>
        <a:xfrm flipV="1">
          <a:off x="13703300" y="6389951"/>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29" name="テキスト ボックス 528"/>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155865</xdr:rowOff>
    </xdr:from>
    <xdr:to>
      <xdr:col>71</xdr:col>
      <xdr:colOff>177800</xdr:colOff>
      <xdr:row>37</xdr:row>
      <xdr:rowOff>56751</xdr:rowOff>
    </xdr:to>
    <xdr:cxnSp macro="">
      <xdr:nvCxnSpPr>
        <xdr:cNvPr id="530" name="直線コネクタ 529"/>
        <xdr:cNvCxnSpPr/>
      </xdr:nvCxnSpPr>
      <xdr:spPr>
        <a:xfrm>
          <a:off x="12814300" y="5813715"/>
          <a:ext cx="889000" cy="58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31658</xdr:rowOff>
    </xdr:from>
    <xdr:ext cx="534377" cy="259045"/>
    <xdr:sp macro="" textlink="">
      <xdr:nvSpPr>
        <xdr:cNvPr id="532" name="テキスト ボックス 531"/>
        <xdr:cNvSpPr txBox="1"/>
      </xdr:nvSpPr>
      <xdr:spPr>
        <a:xfrm>
          <a:off x="13436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3" name="フローチャート: 判断 532"/>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17035</xdr:rowOff>
    </xdr:from>
    <xdr:ext cx="534377" cy="259045"/>
    <xdr:sp macro="" textlink="">
      <xdr:nvSpPr>
        <xdr:cNvPr id="534" name="テキスト ボックス 533"/>
        <xdr:cNvSpPr txBox="1"/>
      </xdr:nvSpPr>
      <xdr:spPr>
        <a:xfrm>
          <a:off x="12547111" y="618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99677</xdr:rowOff>
    </xdr:from>
    <xdr:to>
      <xdr:col>85</xdr:col>
      <xdr:colOff>177800</xdr:colOff>
      <xdr:row>37</xdr:row>
      <xdr:rowOff>29827</xdr:rowOff>
    </xdr:to>
    <xdr:sp macro="" textlink="">
      <xdr:nvSpPr>
        <xdr:cNvPr id="540" name="楕円 539"/>
        <xdr:cNvSpPr/>
      </xdr:nvSpPr>
      <xdr:spPr>
        <a:xfrm>
          <a:off x="16268700" y="627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78104</xdr:rowOff>
    </xdr:from>
    <xdr:ext cx="534377" cy="259045"/>
    <xdr:sp macro="" textlink="">
      <xdr:nvSpPr>
        <xdr:cNvPr id="541" name="消防費該当値テキスト"/>
        <xdr:cNvSpPr txBox="1"/>
      </xdr:nvSpPr>
      <xdr:spPr>
        <a:xfrm>
          <a:off x="16370300" y="625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124496</xdr:rowOff>
    </xdr:from>
    <xdr:to>
      <xdr:col>81</xdr:col>
      <xdr:colOff>101600</xdr:colOff>
      <xdr:row>37</xdr:row>
      <xdr:rowOff>54646</xdr:rowOff>
    </xdr:to>
    <xdr:sp macro="" textlink="">
      <xdr:nvSpPr>
        <xdr:cNvPr id="542" name="楕円 541"/>
        <xdr:cNvSpPr/>
      </xdr:nvSpPr>
      <xdr:spPr>
        <a:xfrm>
          <a:off x="15430500" y="629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45773</xdr:rowOff>
    </xdr:from>
    <xdr:ext cx="534377" cy="259045"/>
    <xdr:sp macro="" textlink="">
      <xdr:nvSpPr>
        <xdr:cNvPr id="543" name="テキスト ボックス 542"/>
        <xdr:cNvSpPr txBox="1"/>
      </xdr:nvSpPr>
      <xdr:spPr>
        <a:xfrm>
          <a:off x="15214111" y="638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166951</xdr:rowOff>
    </xdr:from>
    <xdr:to>
      <xdr:col>76</xdr:col>
      <xdr:colOff>165100</xdr:colOff>
      <xdr:row>37</xdr:row>
      <xdr:rowOff>97101</xdr:rowOff>
    </xdr:to>
    <xdr:sp macro="" textlink="">
      <xdr:nvSpPr>
        <xdr:cNvPr id="544" name="楕円 543"/>
        <xdr:cNvSpPr/>
      </xdr:nvSpPr>
      <xdr:spPr>
        <a:xfrm>
          <a:off x="14541500" y="633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88228</xdr:rowOff>
    </xdr:from>
    <xdr:ext cx="534377" cy="259045"/>
    <xdr:sp macro="" textlink="">
      <xdr:nvSpPr>
        <xdr:cNvPr id="545" name="テキスト ボックス 544"/>
        <xdr:cNvSpPr txBox="1"/>
      </xdr:nvSpPr>
      <xdr:spPr>
        <a:xfrm>
          <a:off x="14325111" y="643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5951</xdr:rowOff>
    </xdr:from>
    <xdr:to>
      <xdr:col>72</xdr:col>
      <xdr:colOff>38100</xdr:colOff>
      <xdr:row>37</xdr:row>
      <xdr:rowOff>107551</xdr:rowOff>
    </xdr:to>
    <xdr:sp macro="" textlink="">
      <xdr:nvSpPr>
        <xdr:cNvPr id="546" name="楕円 545"/>
        <xdr:cNvSpPr/>
      </xdr:nvSpPr>
      <xdr:spPr>
        <a:xfrm>
          <a:off x="13652500" y="634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98678</xdr:rowOff>
    </xdr:from>
    <xdr:ext cx="534377" cy="259045"/>
    <xdr:sp macro="" textlink="">
      <xdr:nvSpPr>
        <xdr:cNvPr id="547" name="テキスト ボックス 546"/>
        <xdr:cNvSpPr txBox="1"/>
      </xdr:nvSpPr>
      <xdr:spPr>
        <a:xfrm>
          <a:off x="13436111" y="644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105065</xdr:rowOff>
    </xdr:from>
    <xdr:to>
      <xdr:col>67</xdr:col>
      <xdr:colOff>101600</xdr:colOff>
      <xdr:row>34</xdr:row>
      <xdr:rowOff>35215</xdr:rowOff>
    </xdr:to>
    <xdr:sp macro="" textlink="">
      <xdr:nvSpPr>
        <xdr:cNvPr id="548" name="楕円 547"/>
        <xdr:cNvSpPr/>
      </xdr:nvSpPr>
      <xdr:spPr>
        <a:xfrm>
          <a:off x="12763500" y="576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51742</xdr:rowOff>
    </xdr:from>
    <xdr:ext cx="534377" cy="259045"/>
    <xdr:sp macro="" textlink="">
      <xdr:nvSpPr>
        <xdr:cNvPr id="549" name="テキスト ボックス 548"/>
        <xdr:cNvSpPr txBox="1"/>
      </xdr:nvSpPr>
      <xdr:spPr>
        <a:xfrm>
          <a:off x="12547111" y="553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17334</xdr:rowOff>
    </xdr:from>
    <xdr:to>
      <xdr:col>85</xdr:col>
      <xdr:colOff>127000</xdr:colOff>
      <xdr:row>57</xdr:row>
      <xdr:rowOff>133266</xdr:rowOff>
    </xdr:to>
    <xdr:cxnSp macro="">
      <xdr:nvCxnSpPr>
        <xdr:cNvPr id="581" name="直線コネクタ 580"/>
        <xdr:cNvCxnSpPr/>
      </xdr:nvCxnSpPr>
      <xdr:spPr>
        <a:xfrm>
          <a:off x="15481300" y="9789984"/>
          <a:ext cx="838200" cy="1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47475</xdr:rowOff>
    </xdr:from>
    <xdr:ext cx="534377" cy="259045"/>
    <xdr:sp macro="" textlink="">
      <xdr:nvSpPr>
        <xdr:cNvPr id="582" name="教育費平均値テキスト"/>
        <xdr:cNvSpPr txBox="1"/>
      </xdr:nvSpPr>
      <xdr:spPr>
        <a:xfrm>
          <a:off x="16370300" y="9477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17334</xdr:rowOff>
    </xdr:from>
    <xdr:to>
      <xdr:col>81</xdr:col>
      <xdr:colOff>50800</xdr:colOff>
      <xdr:row>58</xdr:row>
      <xdr:rowOff>140222</xdr:rowOff>
    </xdr:to>
    <xdr:cxnSp macro="">
      <xdr:nvCxnSpPr>
        <xdr:cNvPr id="584" name="直線コネクタ 583"/>
        <xdr:cNvCxnSpPr/>
      </xdr:nvCxnSpPr>
      <xdr:spPr>
        <a:xfrm flipV="1">
          <a:off x="14592300" y="9789984"/>
          <a:ext cx="889000" cy="29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79828</xdr:rowOff>
    </xdr:from>
    <xdr:ext cx="534377" cy="259045"/>
    <xdr:sp macro="" textlink="">
      <xdr:nvSpPr>
        <xdr:cNvPr id="586" name="テキスト ボックス 585"/>
        <xdr:cNvSpPr txBox="1"/>
      </xdr:nvSpPr>
      <xdr:spPr>
        <a:xfrm>
          <a:off x="15214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140222</xdr:rowOff>
    </xdr:from>
    <xdr:to>
      <xdr:col>76</xdr:col>
      <xdr:colOff>114300</xdr:colOff>
      <xdr:row>59</xdr:row>
      <xdr:rowOff>76051</xdr:rowOff>
    </xdr:to>
    <xdr:cxnSp macro="">
      <xdr:nvCxnSpPr>
        <xdr:cNvPr id="587" name="直線コネクタ 586"/>
        <xdr:cNvCxnSpPr/>
      </xdr:nvCxnSpPr>
      <xdr:spPr>
        <a:xfrm flipV="1">
          <a:off x="13703300" y="10084322"/>
          <a:ext cx="889000" cy="10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31429</xdr:rowOff>
    </xdr:from>
    <xdr:ext cx="534377" cy="259045"/>
    <xdr:sp macro="" textlink="">
      <xdr:nvSpPr>
        <xdr:cNvPr id="589" name="テキスト ボックス 588"/>
        <xdr:cNvSpPr txBox="1"/>
      </xdr:nvSpPr>
      <xdr:spPr>
        <a:xfrm>
          <a:off x="14325111" y="94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10509</xdr:rowOff>
    </xdr:from>
    <xdr:to>
      <xdr:col>71</xdr:col>
      <xdr:colOff>177800</xdr:colOff>
      <xdr:row>59</xdr:row>
      <xdr:rowOff>76051</xdr:rowOff>
    </xdr:to>
    <xdr:cxnSp macro="">
      <xdr:nvCxnSpPr>
        <xdr:cNvPr id="590" name="直線コネクタ 589"/>
        <xdr:cNvCxnSpPr/>
      </xdr:nvCxnSpPr>
      <xdr:spPr>
        <a:xfrm>
          <a:off x="12814300" y="10126059"/>
          <a:ext cx="889000" cy="6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11606</xdr:rowOff>
    </xdr:from>
    <xdr:ext cx="534377" cy="259045"/>
    <xdr:sp macro="" textlink="">
      <xdr:nvSpPr>
        <xdr:cNvPr id="592" name="テキスト ボックス 591"/>
        <xdr:cNvSpPr txBox="1"/>
      </xdr:nvSpPr>
      <xdr:spPr>
        <a:xfrm>
          <a:off x="13436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3" name="フローチャート: 判断 592"/>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135345</xdr:rowOff>
    </xdr:from>
    <xdr:ext cx="534377" cy="259045"/>
    <xdr:sp macro="" textlink="">
      <xdr:nvSpPr>
        <xdr:cNvPr id="594" name="テキスト ボックス 593"/>
        <xdr:cNvSpPr txBox="1"/>
      </xdr:nvSpPr>
      <xdr:spPr>
        <a:xfrm>
          <a:off x="12547111" y="956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82466</xdr:rowOff>
    </xdr:from>
    <xdr:to>
      <xdr:col>85</xdr:col>
      <xdr:colOff>177800</xdr:colOff>
      <xdr:row>58</xdr:row>
      <xdr:rowOff>12616</xdr:rowOff>
    </xdr:to>
    <xdr:sp macro="" textlink="">
      <xdr:nvSpPr>
        <xdr:cNvPr id="600" name="楕円 599"/>
        <xdr:cNvSpPr/>
      </xdr:nvSpPr>
      <xdr:spPr>
        <a:xfrm>
          <a:off x="16268700" y="985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60893</xdr:rowOff>
    </xdr:from>
    <xdr:ext cx="534377" cy="259045"/>
    <xdr:sp macro="" textlink="">
      <xdr:nvSpPr>
        <xdr:cNvPr id="601" name="教育費該当値テキスト"/>
        <xdr:cNvSpPr txBox="1"/>
      </xdr:nvSpPr>
      <xdr:spPr>
        <a:xfrm>
          <a:off x="16370300" y="983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137984</xdr:rowOff>
    </xdr:from>
    <xdr:to>
      <xdr:col>81</xdr:col>
      <xdr:colOff>101600</xdr:colOff>
      <xdr:row>57</xdr:row>
      <xdr:rowOff>68134</xdr:rowOff>
    </xdr:to>
    <xdr:sp macro="" textlink="">
      <xdr:nvSpPr>
        <xdr:cNvPr id="602" name="楕円 601"/>
        <xdr:cNvSpPr/>
      </xdr:nvSpPr>
      <xdr:spPr>
        <a:xfrm>
          <a:off x="15430500" y="973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59261</xdr:rowOff>
    </xdr:from>
    <xdr:ext cx="534377" cy="259045"/>
    <xdr:sp macro="" textlink="">
      <xdr:nvSpPr>
        <xdr:cNvPr id="603" name="テキスト ボックス 602"/>
        <xdr:cNvSpPr txBox="1"/>
      </xdr:nvSpPr>
      <xdr:spPr>
        <a:xfrm>
          <a:off x="15214111" y="983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89422</xdr:rowOff>
    </xdr:from>
    <xdr:to>
      <xdr:col>76</xdr:col>
      <xdr:colOff>165100</xdr:colOff>
      <xdr:row>59</xdr:row>
      <xdr:rowOff>19572</xdr:rowOff>
    </xdr:to>
    <xdr:sp macro="" textlink="">
      <xdr:nvSpPr>
        <xdr:cNvPr id="604" name="楕円 603"/>
        <xdr:cNvSpPr/>
      </xdr:nvSpPr>
      <xdr:spPr>
        <a:xfrm>
          <a:off x="14541500" y="1003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10699</xdr:rowOff>
    </xdr:from>
    <xdr:ext cx="534377" cy="259045"/>
    <xdr:sp macro="" textlink="">
      <xdr:nvSpPr>
        <xdr:cNvPr id="605" name="テキスト ボックス 604"/>
        <xdr:cNvSpPr txBox="1"/>
      </xdr:nvSpPr>
      <xdr:spPr>
        <a:xfrm>
          <a:off x="14325111" y="1012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25251</xdr:rowOff>
    </xdr:from>
    <xdr:to>
      <xdr:col>72</xdr:col>
      <xdr:colOff>38100</xdr:colOff>
      <xdr:row>59</xdr:row>
      <xdr:rowOff>126851</xdr:rowOff>
    </xdr:to>
    <xdr:sp macro="" textlink="">
      <xdr:nvSpPr>
        <xdr:cNvPr id="606" name="楕円 605"/>
        <xdr:cNvSpPr/>
      </xdr:nvSpPr>
      <xdr:spPr>
        <a:xfrm>
          <a:off x="13652500" y="1014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117978</xdr:rowOff>
    </xdr:from>
    <xdr:ext cx="534377" cy="259045"/>
    <xdr:sp macro="" textlink="">
      <xdr:nvSpPr>
        <xdr:cNvPr id="607" name="テキスト ボックス 606"/>
        <xdr:cNvSpPr txBox="1"/>
      </xdr:nvSpPr>
      <xdr:spPr>
        <a:xfrm>
          <a:off x="13436111" y="1023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131159</xdr:rowOff>
    </xdr:from>
    <xdr:to>
      <xdr:col>67</xdr:col>
      <xdr:colOff>101600</xdr:colOff>
      <xdr:row>59</xdr:row>
      <xdr:rowOff>61309</xdr:rowOff>
    </xdr:to>
    <xdr:sp macro="" textlink="">
      <xdr:nvSpPr>
        <xdr:cNvPr id="608" name="楕円 607"/>
        <xdr:cNvSpPr/>
      </xdr:nvSpPr>
      <xdr:spPr>
        <a:xfrm>
          <a:off x="12763500" y="1007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52436</xdr:rowOff>
    </xdr:from>
    <xdr:ext cx="534377" cy="259045"/>
    <xdr:sp macro="" textlink="">
      <xdr:nvSpPr>
        <xdr:cNvPr id="609" name="テキスト ボックス 608"/>
        <xdr:cNvSpPr txBox="1"/>
      </xdr:nvSpPr>
      <xdr:spPr>
        <a:xfrm>
          <a:off x="12547111" y="1016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1" name="直線コネクタ 630"/>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4" name="災害復旧費最大値テキスト"/>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5" name="直線コネクタ 634"/>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133390</xdr:rowOff>
    </xdr:from>
    <xdr:to>
      <xdr:col>85</xdr:col>
      <xdr:colOff>127000</xdr:colOff>
      <xdr:row>78</xdr:row>
      <xdr:rowOff>138877</xdr:rowOff>
    </xdr:to>
    <xdr:cxnSp macro="">
      <xdr:nvCxnSpPr>
        <xdr:cNvPr id="636" name="直線コネクタ 635"/>
        <xdr:cNvCxnSpPr/>
      </xdr:nvCxnSpPr>
      <xdr:spPr>
        <a:xfrm>
          <a:off x="15481300" y="13506490"/>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7" name="災害復旧費平均値テキスト"/>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8" name="フローチャート: 判断 637"/>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133390</xdr:rowOff>
    </xdr:from>
    <xdr:to>
      <xdr:col>81</xdr:col>
      <xdr:colOff>50800</xdr:colOff>
      <xdr:row>78</xdr:row>
      <xdr:rowOff>137460</xdr:rowOff>
    </xdr:to>
    <xdr:cxnSp macro="">
      <xdr:nvCxnSpPr>
        <xdr:cNvPr id="639" name="直線コネクタ 638"/>
        <xdr:cNvCxnSpPr/>
      </xdr:nvCxnSpPr>
      <xdr:spPr>
        <a:xfrm flipV="1">
          <a:off x="14592300" y="13506490"/>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0" name="フローチャート: 判断 639"/>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1" name="テキスト ボックス 640"/>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119080</xdr:rowOff>
    </xdr:from>
    <xdr:to>
      <xdr:col>76</xdr:col>
      <xdr:colOff>114300</xdr:colOff>
      <xdr:row>78</xdr:row>
      <xdr:rowOff>137460</xdr:rowOff>
    </xdr:to>
    <xdr:cxnSp macro="">
      <xdr:nvCxnSpPr>
        <xdr:cNvPr id="642" name="直線コネクタ 641"/>
        <xdr:cNvCxnSpPr/>
      </xdr:nvCxnSpPr>
      <xdr:spPr>
        <a:xfrm>
          <a:off x="13703300" y="13492180"/>
          <a:ext cx="889000" cy="1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3" name="フローチャート: 判断 642"/>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4" name="テキスト ボックス 643"/>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119080</xdr:rowOff>
    </xdr:from>
    <xdr:to>
      <xdr:col>71</xdr:col>
      <xdr:colOff>177800</xdr:colOff>
      <xdr:row>78</xdr:row>
      <xdr:rowOff>139700</xdr:rowOff>
    </xdr:to>
    <xdr:cxnSp macro="">
      <xdr:nvCxnSpPr>
        <xdr:cNvPr id="645" name="直線コネクタ 644"/>
        <xdr:cNvCxnSpPr/>
      </xdr:nvCxnSpPr>
      <xdr:spPr>
        <a:xfrm flipV="1">
          <a:off x="12814300" y="13492180"/>
          <a:ext cx="889000" cy="2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6" name="フローチャート: 判断 645"/>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7" name="テキスト ボックス 646"/>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48" name="フローチャート: 判断 647"/>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49" name="テキスト ボックス 648"/>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88077</xdr:rowOff>
    </xdr:from>
    <xdr:to>
      <xdr:col>85</xdr:col>
      <xdr:colOff>177800</xdr:colOff>
      <xdr:row>79</xdr:row>
      <xdr:rowOff>18227</xdr:rowOff>
    </xdr:to>
    <xdr:sp macro="" textlink="">
      <xdr:nvSpPr>
        <xdr:cNvPr id="655" name="楕円 654"/>
        <xdr:cNvSpPr/>
      </xdr:nvSpPr>
      <xdr:spPr>
        <a:xfrm>
          <a:off x="16268700" y="1346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313932" cy="259045"/>
    <xdr:sp macro="" textlink="">
      <xdr:nvSpPr>
        <xdr:cNvPr id="656" name="災害復旧費該当値テキスト"/>
        <xdr:cNvSpPr txBox="1"/>
      </xdr:nvSpPr>
      <xdr:spPr>
        <a:xfrm>
          <a:off x="16370300" y="133788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82590</xdr:rowOff>
    </xdr:from>
    <xdr:to>
      <xdr:col>81</xdr:col>
      <xdr:colOff>101600</xdr:colOff>
      <xdr:row>79</xdr:row>
      <xdr:rowOff>12740</xdr:rowOff>
    </xdr:to>
    <xdr:sp macro="" textlink="">
      <xdr:nvSpPr>
        <xdr:cNvPr id="657" name="楕円 656"/>
        <xdr:cNvSpPr/>
      </xdr:nvSpPr>
      <xdr:spPr>
        <a:xfrm>
          <a:off x="15430500" y="134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3867</xdr:rowOff>
    </xdr:from>
    <xdr:ext cx="378565" cy="259045"/>
    <xdr:sp macro="" textlink="">
      <xdr:nvSpPr>
        <xdr:cNvPr id="658" name="テキスト ボックス 657"/>
        <xdr:cNvSpPr txBox="1"/>
      </xdr:nvSpPr>
      <xdr:spPr>
        <a:xfrm>
          <a:off x="15292017" y="13548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86660</xdr:rowOff>
    </xdr:from>
    <xdr:to>
      <xdr:col>76</xdr:col>
      <xdr:colOff>165100</xdr:colOff>
      <xdr:row>79</xdr:row>
      <xdr:rowOff>16810</xdr:rowOff>
    </xdr:to>
    <xdr:sp macro="" textlink="">
      <xdr:nvSpPr>
        <xdr:cNvPr id="659" name="楕円 658"/>
        <xdr:cNvSpPr/>
      </xdr:nvSpPr>
      <xdr:spPr>
        <a:xfrm>
          <a:off x="14541500" y="1345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7937</xdr:rowOff>
    </xdr:from>
    <xdr:ext cx="313932" cy="259045"/>
    <xdr:sp macro="" textlink="">
      <xdr:nvSpPr>
        <xdr:cNvPr id="660" name="テキスト ボックス 659"/>
        <xdr:cNvSpPr txBox="1"/>
      </xdr:nvSpPr>
      <xdr:spPr>
        <a:xfrm>
          <a:off x="14435333" y="13552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68280</xdr:rowOff>
    </xdr:from>
    <xdr:to>
      <xdr:col>72</xdr:col>
      <xdr:colOff>38100</xdr:colOff>
      <xdr:row>78</xdr:row>
      <xdr:rowOff>169880</xdr:rowOff>
    </xdr:to>
    <xdr:sp macro="" textlink="">
      <xdr:nvSpPr>
        <xdr:cNvPr id="661" name="楕円 660"/>
        <xdr:cNvSpPr/>
      </xdr:nvSpPr>
      <xdr:spPr>
        <a:xfrm>
          <a:off x="13652500" y="1344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161007</xdr:rowOff>
    </xdr:from>
    <xdr:ext cx="378565" cy="259045"/>
    <xdr:sp macro="" textlink="">
      <xdr:nvSpPr>
        <xdr:cNvPr id="662" name="テキスト ボックス 661"/>
        <xdr:cNvSpPr txBox="1"/>
      </xdr:nvSpPr>
      <xdr:spPr>
        <a:xfrm>
          <a:off x="13514017" y="13534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5" name="テキスト ボックス 68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7" name="テキスト ボックス 686"/>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9" name="テキスト ボックス 688"/>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3" name="直線コネクタ 692"/>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4" name="公債費最小値テキスト"/>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5" name="直線コネクタ 694"/>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6" name="公債費最大値テキスト"/>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7" name="直線コネクタ 696"/>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84779</xdr:rowOff>
    </xdr:from>
    <xdr:to>
      <xdr:col>85</xdr:col>
      <xdr:colOff>127000</xdr:colOff>
      <xdr:row>94</xdr:row>
      <xdr:rowOff>104924</xdr:rowOff>
    </xdr:to>
    <xdr:cxnSp macro="">
      <xdr:nvCxnSpPr>
        <xdr:cNvPr id="698" name="直線コネクタ 697"/>
        <xdr:cNvCxnSpPr/>
      </xdr:nvCxnSpPr>
      <xdr:spPr>
        <a:xfrm>
          <a:off x="15481300" y="16201079"/>
          <a:ext cx="838200" cy="2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140050</xdr:rowOff>
    </xdr:from>
    <xdr:ext cx="534377" cy="259045"/>
    <xdr:sp macro="" textlink="">
      <xdr:nvSpPr>
        <xdr:cNvPr id="699" name="公債費平均値テキスト"/>
        <xdr:cNvSpPr txBox="1"/>
      </xdr:nvSpPr>
      <xdr:spPr>
        <a:xfrm>
          <a:off x="16370300" y="16256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0" name="フローチャート: 判断 699"/>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84779</xdr:rowOff>
    </xdr:from>
    <xdr:to>
      <xdr:col>81</xdr:col>
      <xdr:colOff>50800</xdr:colOff>
      <xdr:row>95</xdr:row>
      <xdr:rowOff>91094</xdr:rowOff>
    </xdr:to>
    <xdr:cxnSp macro="">
      <xdr:nvCxnSpPr>
        <xdr:cNvPr id="701" name="直線コネクタ 700"/>
        <xdr:cNvCxnSpPr/>
      </xdr:nvCxnSpPr>
      <xdr:spPr>
        <a:xfrm flipV="1">
          <a:off x="14592300" y="16201079"/>
          <a:ext cx="889000" cy="17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2" name="フローチャート: 判断 701"/>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103560</xdr:rowOff>
    </xdr:from>
    <xdr:ext cx="534377" cy="259045"/>
    <xdr:sp macro="" textlink="">
      <xdr:nvSpPr>
        <xdr:cNvPr id="703" name="テキスト ボックス 702"/>
        <xdr:cNvSpPr txBox="1"/>
      </xdr:nvSpPr>
      <xdr:spPr>
        <a:xfrm>
          <a:off x="15214111" y="1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28800</xdr:rowOff>
    </xdr:from>
    <xdr:to>
      <xdr:col>76</xdr:col>
      <xdr:colOff>114300</xdr:colOff>
      <xdr:row>95</xdr:row>
      <xdr:rowOff>91094</xdr:rowOff>
    </xdr:to>
    <xdr:cxnSp macro="">
      <xdr:nvCxnSpPr>
        <xdr:cNvPr id="704" name="直線コネクタ 703"/>
        <xdr:cNvCxnSpPr/>
      </xdr:nvCxnSpPr>
      <xdr:spPr>
        <a:xfrm>
          <a:off x="13703300" y="16316550"/>
          <a:ext cx="889000" cy="6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5" name="フローチャート: 判断 704"/>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109529</xdr:rowOff>
    </xdr:from>
    <xdr:ext cx="534377" cy="259045"/>
    <xdr:sp macro="" textlink="">
      <xdr:nvSpPr>
        <xdr:cNvPr id="706" name="テキスト ボックス 705"/>
        <xdr:cNvSpPr txBox="1"/>
      </xdr:nvSpPr>
      <xdr:spPr>
        <a:xfrm>
          <a:off x="14325111" y="160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28800</xdr:rowOff>
    </xdr:from>
    <xdr:to>
      <xdr:col>71</xdr:col>
      <xdr:colOff>177800</xdr:colOff>
      <xdr:row>95</xdr:row>
      <xdr:rowOff>165046</xdr:rowOff>
    </xdr:to>
    <xdr:cxnSp macro="">
      <xdr:nvCxnSpPr>
        <xdr:cNvPr id="707" name="直線コネクタ 706"/>
        <xdr:cNvCxnSpPr/>
      </xdr:nvCxnSpPr>
      <xdr:spPr>
        <a:xfrm flipV="1">
          <a:off x="12814300" y="16316550"/>
          <a:ext cx="889000" cy="13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8" name="フローチャート: 判断 707"/>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92470</xdr:rowOff>
    </xdr:from>
    <xdr:ext cx="534377" cy="259045"/>
    <xdr:sp macro="" textlink="">
      <xdr:nvSpPr>
        <xdr:cNvPr id="709" name="テキスト ボックス 708"/>
        <xdr:cNvSpPr txBox="1"/>
      </xdr:nvSpPr>
      <xdr:spPr>
        <a:xfrm>
          <a:off x="13436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0" name="フローチャート: 判断 709"/>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91442</xdr:rowOff>
    </xdr:from>
    <xdr:ext cx="534377" cy="259045"/>
    <xdr:sp macro="" textlink="">
      <xdr:nvSpPr>
        <xdr:cNvPr id="711" name="テキスト ボックス 710"/>
        <xdr:cNvSpPr txBox="1"/>
      </xdr:nvSpPr>
      <xdr:spPr>
        <a:xfrm>
          <a:off x="12547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54124</xdr:rowOff>
    </xdr:from>
    <xdr:to>
      <xdr:col>85</xdr:col>
      <xdr:colOff>177800</xdr:colOff>
      <xdr:row>94</xdr:row>
      <xdr:rowOff>155724</xdr:rowOff>
    </xdr:to>
    <xdr:sp macro="" textlink="">
      <xdr:nvSpPr>
        <xdr:cNvPr id="717" name="楕円 716"/>
        <xdr:cNvSpPr/>
      </xdr:nvSpPr>
      <xdr:spPr>
        <a:xfrm>
          <a:off x="16268700" y="1617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77001</xdr:rowOff>
    </xdr:from>
    <xdr:ext cx="534377" cy="259045"/>
    <xdr:sp macro="" textlink="">
      <xdr:nvSpPr>
        <xdr:cNvPr id="718" name="公債費該当値テキスト"/>
        <xdr:cNvSpPr txBox="1"/>
      </xdr:nvSpPr>
      <xdr:spPr>
        <a:xfrm>
          <a:off x="16370300" y="1602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33979</xdr:rowOff>
    </xdr:from>
    <xdr:to>
      <xdr:col>81</xdr:col>
      <xdr:colOff>101600</xdr:colOff>
      <xdr:row>94</xdr:row>
      <xdr:rowOff>135579</xdr:rowOff>
    </xdr:to>
    <xdr:sp macro="" textlink="">
      <xdr:nvSpPr>
        <xdr:cNvPr id="719" name="楕円 718"/>
        <xdr:cNvSpPr/>
      </xdr:nvSpPr>
      <xdr:spPr>
        <a:xfrm>
          <a:off x="15430500" y="161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152106</xdr:rowOff>
    </xdr:from>
    <xdr:ext cx="534377" cy="259045"/>
    <xdr:sp macro="" textlink="">
      <xdr:nvSpPr>
        <xdr:cNvPr id="720" name="テキスト ボックス 719"/>
        <xdr:cNvSpPr txBox="1"/>
      </xdr:nvSpPr>
      <xdr:spPr>
        <a:xfrm>
          <a:off x="15214111" y="1592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40294</xdr:rowOff>
    </xdr:from>
    <xdr:to>
      <xdr:col>76</xdr:col>
      <xdr:colOff>165100</xdr:colOff>
      <xdr:row>95</xdr:row>
      <xdr:rowOff>141894</xdr:rowOff>
    </xdr:to>
    <xdr:sp macro="" textlink="">
      <xdr:nvSpPr>
        <xdr:cNvPr id="721" name="楕円 720"/>
        <xdr:cNvSpPr/>
      </xdr:nvSpPr>
      <xdr:spPr>
        <a:xfrm>
          <a:off x="14541500" y="1632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133021</xdr:rowOff>
    </xdr:from>
    <xdr:ext cx="534377" cy="259045"/>
    <xdr:sp macro="" textlink="">
      <xdr:nvSpPr>
        <xdr:cNvPr id="722" name="テキスト ボックス 721"/>
        <xdr:cNvSpPr txBox="1"/>
      </xdr:nvSpPr>
      <xdr:spPr>
        <a:xfrm>
          <a:off x="14325111" y="1642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149450</xdr:rowOff>
    </xdr:from>
    <xdr:to>
      <xdr:col>72</xdr:col>
      <xdr:colOff>38100</xdr:colOff>
      <xdr:row>95</xdr:row>
      <xdr:rowOff>79600</xdr:rowOff>
    </xdr:to>
    <xdr:sp macro="" textlink="">
      <xdr:nvSpPr>
        <xdr:cNvPr id="723" name="楕円 722"/>
        <xdr:cNvSpPr/>
      </xdr:nvSpPr>
      <xdr:spPr>
        <a:xfrm>
          <a:off x="13652500" y="162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70727</xdr:rowOff>
    </xdr:from>
    <xdr:ext cx="534377" cy="259045"/>
    <xdr:sp macro="" textlink="">
      <xdr:nvSpPr>
        <xdr:cNvPr id="724" name="テキスト ボックス 723"/>
        <xdr:cNvSpPr txBox="1"/>
      </xdr:nvSpPr>
      <xdr:spPr>
        <a:xfrm>
          <a:off x="13436111" y="1635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114246</xdr:rowOff>
    </xdr:from>
    <xdr:to>
      <xdr:col>67</xdr:col>
      <xdr:colOff>101600</xdr:colOff>
      <xdr:row>96</xdr:row>
      <xdr:rowOff>44396</xdr:rowOff>
    </xdr:to>
    <xdr:sp macro="" textlink="">
      <xdr:nvSpPr>
        <xdr:cNvPr id="725" name="楕円 724"/>
        <xdr:cNvSpPr/>
      </xdr:nvSpPr>
      <xdr:spPr>
        <a:xfrm>
          <a:off x="12763500" y="1640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35523</xdr:rowOff>
    </xdr:from>
    <xdr:ext cx="534377" cy="259045"/>
    <xdr:sp macro="" textlink="">
      <xdr:nvSpPr>
        <xdr:cNvPr id="726" name="テキスト ボックス 725"/>
        <xdr:cNvSpPr txBox="1"/>
      </xdr:nvSpPr>
      <xdr:spPr>
        <a:xfrm>
          <a:off x="12547111" y="1649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0" name="直線コネクタ 749"/>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3" name="諸支出金最大値テキスト"/>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4" name="直線コネクタ 753"/>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6" name="諸支出金平均値テキスト"/>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7" name="フローチャート: 判断 756"/>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9" name="フローチャート: 判断 758"/>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0" name="テキスト ボックス 759"/>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2" name="フローチャート: 判断 761"/>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3" name="テキスト ボックス 762"/>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5" name="フローチャート: 判断 764"/>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6" name="テキスト ボックス 765"/>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7" name="フローチャート: 判断 766"/>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8" name="テキスト ボックス 767"/>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特別定額給付金</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支給経費の減</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などの要因により</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著しく減少しており、</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類似団体内平均値と比べ</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低い</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水準となっている。</a:t>
          </a:r>
          <a:endPar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民生費は</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生活保護費受給者の割合（保護率）は減少しているものの、近年は認定子ども園等運営にかかる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経費や障害者福祉施策に係る経費が増大している事が要因となり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類似団体内平均値と比べると依然として高い水準となっている。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商工費は、新型コロナウイルス感染症対策として令和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年度に実施したチームひがしおおさか商品券事業などが減少したことにより、前年度より大きく減少し、類似団体平均値と比べ低い水準となっている。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土木費は、街路用地取得費などが減少したものの、大阪モノレール南伸事業が本格化したことによる事業費が増加し、前年度より微増となったが、類似団体平均値よりも低い水準を維持している。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、新型コロナウイルス感染症対策としてのワクチン接種事業や感染症対策事業費が増加したことにより</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昨年度より増加している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スクール構想の推進として一人一台タブレットの導入が令和</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年度に完了したことなどに</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より</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減少している</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年度の標準財政規模に占める財政調整基金の残高は、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15.35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％となった。長期的視野に立った計画的な財政運営を行うため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の必要額は確保している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年度における実質収支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分子である実質収支額は、前年度より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万円の微増であったが、分母である標準財政規模が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億円程度増加したため令和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今後もより一層健全な財政運営に努める。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連結実質赤字比率について対象となる一般会計等及び公営企業会計の実質収支額及び資金余剰額（不足額）は全会計で黒字となっている。平成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年間をみても、連結実質収支額は黒字である。今後も市全体として健全な財政運営に努める。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79</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80</v>
      </c>
      <c r="C2" s="179"/>
      <c r="D2" s="180"/>
    </row>
    <row r="3" spans="1:119" ht="18.75" customHeight="1" thickBot="1" x14ac:dyDescent="0.2">
      <c r="A3" s="178"/>
      <c r="B3" s="383" t="s">
        <v>81</v>
      </c>
      <c r="C3" s="384"/>
      <c r="D3" s="384"/>
      <c r="E3" s="385"/>
      <c r="F3" s="385"/>
      <c r="G3" s="385"/>
      <c r="H3" s="385"/>
      <c r="I3" s="385"/>
      <c r="J3" s="385"/>
      <c r="K3" s="385"/>
      <c r="L3" s="385" t="s">
        <v>82</v>
      </c>
      <c r="M3" s="385"/>
      <c r="N3" s="385"/>
      <c r="O3" s="385"/>
      <c r="P3" s="385"/>
      <c r="Q3" s="385"/>
      <c r="R3" s="392"/>
      <c r="S3" s="392"/>
      <c r="T3" s="392"/>
      <c r="U3" s="392"/>
      <c r="V3" s="393"/>
      <c r="W3" s="367" t="s">
        <v>83</v>
      </c>
      <c r="X3" s="368"/>
      <c r="Y3" s="368"/>
      <c r="Z3" s="368"/>
      <c r="AA3" s="368"/>
      <c r="AB3" s="384"/>
      <c r="AC3" s="392" t="s">
        <v>84</v>
      </c>
      <c r="AD3" s="368"/>
      <c r="AE3" s="368"/>
      <c r="AF3" s="368"/>
      <c r="AG3" s="368"/>
      <c r="AH3" s="368"/>
      <c r="AI3" s="368"/>
      <c r="AJ3" s="368"/>
      <c r="AK3" s="368"/>
      <c r="AL3" s="369"/>
      <c r="AM3" s="367" t="s">
        <v>85</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86</v>
      </c>
      <c r="BO3" s="368"/>
      <c r="BP3" s="368"/>
      <c r="BQ3" s="368"/>
      <c r="BR3" s="368"/>
      <c r="BS3" s="368"/>
      <c r="BT3" s="368"/>
      <c r="BU3" s="369"/>
      <c r="BV3" s="367" t="s">
        <v>87</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88</v>
      </c>
      <c r="CU3" s="368"/>
      <c r="CV3" s="368"/>
      <c r="CW3" s="368"/>
      <c r="CX3" s="368"/>
      <c r="CY3" s="368"/>
      <c r="CZ3" s="368"/>
      <c r="DA3" s="369"/>
      <c r="DB3" s="367" t="s">
        <v>89</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90</v>
      </c>
      <c r="AZ4" s="371"/>
      <c r="BA4" s="371"/>
      <c r="BB4" s="371"/>
      <c r="BC4" s="371"/>
      <c r="BD4" s="371"/>
      <c r="BE4" s="371"/>
      <c r="BF4" s="371"/>
      <c r="BG4" s="371"/>
      <c r="BH4" s="371"/>
      <c r="BI4" s="371"/>
      <c r="BJ4" s="371"/>
      <c r="BK4" s="371"/>
      <c r="BL4" s="371"/>
      <c r="BM4" s="372"/>
      <c r="BN4" s="373">
        <v>233182226</v>
      </c>
      <c r="BO4" s="374"/>
      <c r="BP4" s="374"/>
      <c r="BQ4" s="374"/>
      <c r="BR4" s="374"/>
      <c r="BS4" s="374"/>
      <c r="BT4" s="374"/>
      <c r="BU4" s="375"/>
      <c r="BV4" s="373">
        <v>259651004</v>
      </c>
      <c r="BW4" s="374"/>
      <c r="BX4" s="374"/>
      <c r="BY4" s="374"/>
      <c r="BZ4" s="374"/>
      <c r="CA4" s="374"/>
      <c r="CB4" s="374"/>
      <c r="CC4" s="375"/>
      <c r="CD4" s="376" t="s">
        <v>91</v>
      </c>
      <c r="CE4" s="377"/>
      <c r="CF4" s="377"/>
      <c r="CG4" s="377"/>
      <c r="CH4" s="377"/>
      <c r="CI4" s="377"/>
      <c r="CJ4" s="377"/>
      <c r="CK4" s="377"/>
      <c r="CL4" s="377"/>
      <c r="CM4" s="377"/>
      <c r="CN4" s="377"/>
      <c r="CO4" s="377"/>
      <c r="CP4" s="377"/>
      <c r="CQ4" s="377"/>
      <c r="CR4" s="377"/>
      <c r="CS4" s="378"/>
      <c r="CT4" s="379">
        <v>2.8</v>
      </c>
      <c r="CU4" s="380"/>
      <c r="CV4" s="380"/>
      <c r="CW4" s="380"/>
      <c r="CX4" s="380"/>
      <c r="CY4" s="380"/>
      <c r="CZ4" s="380"/>
      <c r="DA4" s="381"/>
      <c r="DB4" s="379">
        <v>2.9</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92</v>
      </c>
      <c r="AN5" s="440"/>
      <c r="AO5" s="440"/>
      <c r="AP5" s="440"/>
      <c r="AQ5" s="440"/>
      <c r="AR5" s="440"/>
      <c r="AS5" s="440"/>
      <c r="AT5" s="441"/>
      <c r="AU5" s="442" t="s">
        <v>93</v>
      </c>
      <c r="AV5" s="443"/>
      <c r="AW5" s="443"/>
      <c r="AX5" s="443"/>
      <c r="AY5" s="444" t="s">
        <v>94</v>
      </c>
      <c r="AZ5" s="445"/>
      <c r="BA5" s="445"/>
      <c r="BB5" s="445"/>
      <c r="BC5" s="445"/>
      <c r="BD5" s="445"/>
      <c r="BE5" s="445"/>
      <c r="BF5" s="445"/>
      <c r="BG5" s="445"/>
      <c r="BH5" s="445"/>
      <c r="BI5" s="445"/>
      <c r="BJ5" s="445"/>
      <c r="BK5" s="445"/>
      <c r="BL5" s="445"/>
      <c r="BM5" s="446"/>
      <c r="BN5" s="410">
        <v>229635436</v>
      </c>
      <c r="BO5" s="411"/>
      <c r="BP5" s="411"/>
      <c r="BQ5" s="411"/>
      <c r="BR5" s="411"/>
      <c r="BS5" s="411"/>
      <c r="BT5" s="411"/>
      <c r="BU5" s="412"/>
      <c r="BV5" s="410">
        <v>256074412</v>
      </c>
      <c r="BW5" s="411"/>
      <c r="BX5" s="411"/>
      <c r="BY5" s="411"/>
      <c r="BZ5" s="411"/>
      <c r="CA5" s="411"/>
      <c r="CB5" s="411"/>
      <c r="CC5" s="412"/>
      <c r="CD5" s="413" t="s">
        <v>95</v>
      </c>
      <c r="CE5" s="414"/>
      <c r="CF5" s="414"/>
      <c r="CG5" s="414"/>
      <c r="CH5" s="414"/>
      <c r="CI5" s="414"/>
      <c r="CJ5" s="414"/>
      <c r="CK5" s="414"/>
      <c r="CL5" s="414"/>
      <c r="CM5" s="414"/>
      <c r="CN5" s="414"/>
      <c r="CO5" s="414"/>
      <c r="CP5" s="414"/>
      <c r="CQ5" s="414"/>
      <c r="CR5" s="414"/>
      <c r="CS5" s="415"/>
      <c r="CT5" s="407">
        <v>93.1</v>
      </c>
      <c r="CU5" s="408"/>
      <c r="CV5" s="408"/>
      <c r="CW5" s="408"/>
      <c r="CX5" s="408"/>
      <c r="CY5" s="408"/>
      <c r="CZ5" s="408"/>
      <c r="DA5" s="409"/>
      <c r="DB5" s="407">
        <v>96.3</v>
      </c>
      <c r="DC5" s="408"/>
      <c r="DD5" s="408"/>
      <c r="DE5" s="408"/>
      <c r="DF5" s="408"/>
      <c r="DG5" s="408"/>
      <c r="DH5" s="408"/>
      <c r="DI5" s="409"/>
    </row>
    <row r="6" spans="1:119" ht="18.75" customHeight="1" x14ac:dyDescent="0.15">
      <c r="A6" s="178"/>
      <c r="B6" s="416" t="s">
        <v>96</v>
      </c>
      <c r="C6" s="417"/>
      <c r="D6" s="417"/>
      <c r="E6" s="418"/>
      <c r="F6" s="418"/>
      <c r="G6" s="418"/>
      <c r="H6" s="418"/>
      <c r="I6" s="418"/>
      <c r="J6" s="418"/>
      <c r="K6" s="418"/>
      <c r="L6" s="418" t="s">
        <v>97</v>
      </c>
      <c r="M6" s="418"/>
      <c r="N6" s="418"/>
      <c r="O6" s="418"/>
      <c r="P6" s="418"/>
      <c r="Q6" s="418"/>
      <c r="R6" s="422"/>
      <c r="S6" s="422"/>
      <c r="T6" s="422"/>
      <c r="U6" s="422"/>
      <c r="V6" s="423"/>
      <c r="W6" s="426" t="s">
        <v>98</v>
      </c>
      <c r="X6" s="427"/>
      <c r="Y6" s="427"/>
      <c r="Z6" s="427"/>
      <c r="AA6" s="427"/>
      <c r="AB6" s="417"/>
      <c r="AC6" s="430" t="s">
        <v>99</v>
      </c>
      <c r="AD6" s="431"/>
      <c r="AE6" s="431"/>
      <c r="AF6" s="431"/>
      <c r="AG6" s="431"/>
      <c r="AH6" s="431"/>
      <c r="AI6" s="431"/>
      <c r="AJ6" s="431"/>
      <c r="AK6" s="431"/>
      <c r="AL6" s="432"/>
      <c r="AM6" s="439" t="s">
        <v>100</v>
      </c>
      <c r="AN6" s="440"/>
      <c r="AO6" s="440"/>
      <c r="AP6" s="440"/>
      <c r="AQ6" s="440"/>
      <c r="AR6" s="440"/>
      <c r="AS6" s="440"/>
      <c r="AT6" s="441"/>
      <c r="AU6" s="442" t="s">
        <v>101</v>
      </c>
      <c r="AV6" s="443"/>
      <c r="AW6" s="443"/>
      <c r="AX6" s="443"/>
      <c r="AY6" s="444" t="s">
        <v>102</v>
      </c>
      <c r="AZ6" s="445"/>
      <c r="BA6" s="445"/>
      <c r="BB6" s="445"/>
      <c r="BC6" s="445"/>
      <c r="BD6" s="445"/>
      <c r="BE6" s="445"/>
      <c r="BF6" s="445"/>
      <c r="BG6" s="445"/>
      <c r="BH6" s="445"/>
      <c r="BI6" s="445"/>
      <c r="BJ6" s="445"/>
      <c r="BK6" s="445"/>
      <c r="BL6" s="445"/>
      <c r="BM6" s="446"/>
      <c r="BN6" s="410">
        <v>3546790</v>
      </c>
      <c r="BO6" s="411"/>
      <c r="BP6" s="411"/>
      <c r="BQ6" s="411"/>
      <c r="BR6" s="411"/>
      <c r="BS6" s="411"/>
      <c r="BT6" s="411"/>
      <c r="BU6" s="412"/>
      <c r="BV6" s="410">
        <v>3576592</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99.3</v>
      </c>
      <c r="CU6" s="448"/>
      <c r="CV6" s="448"/>
      <c r="CW6" s="448"/>
      <c r="CX6" s="448"/>
      <c r="CY6" s="448"/>
      <c r="CZ6" s="448"/>
      <c r="DA6" s="449"/>
      <c r="DB6" s="447">
        <v>103</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101</v>
      </c>
      <c r="AV7" s="443"/>
      <c r="AW7" s="443"/>
      <c r="AX7" s="443"/>
      <c r="AY7" s="444" t="s">
        <v>105</v>
      </c>
      <c r="AZ7" s="445"/>
      <c r="BA7" s="445"/>
      <c r="BB7" s="445"/>
      <c r="BC7" s="445"/>
      <c r="BD7" s="445"/>
      <c r="BE7" s="445"/>
      <c r="BF7" s="445"/>
      <c r="BG7" s="445"/>
      <c r="BH7" s="445"/>
      <c r="BI7" s="445"/>
      <c r="BJ7" s="445"/>
      <c r="BK7" s="445"/>
      <c r="BL7" s="445"/>
      <c r="BM7" s="446"/>
      <c r="BN7" s="410">
        <v>254745</v>
      </c>
      <c r="BO7" s="411"/>
      <c r="BP7" s="411"/>
      <c r="BQ7" s="411"/>
      <c r="BR7" s="411"/>
      <c r="BS7" s="411"/>
      <c r="BT7" s="411"/>
      <c r="BU7" s="412"/>
      <c r="BV7" s="410">
        <v>383204</v>
      </c>
      <c r="BW7" s="411"/>
      <c r="BX7" s="411"/>
      <c r="BY7" s="411"/>
      <c r="BZ7" s="411"/>
      <c r="CA7" s="411"/>
      <c r="CB7" s="411"/>
      <c r="CC7" s="412"/>
      <c r="CD7" s="413" t="s">
        <v>106</v>
      </c>
      <c r="CE7" s="414"/>
      <c r="CF7" s="414"/>
      <c r="CG7" s="414"/>
      <c r="CH7" s="414"/>
      <c r="CI7" s="414"/>
      <c r="CJ7" s="414"/>
      <c r="CK7" s="414"/>
      <c r="CL7" s="414"/>
      <c r="CM7" s="414"/>
      <c r="CN7" s="414"/>
      <c r="CO7" s="414"/>
      <c r="CP7" s="414"/>
      <c r="CQ7" s="414"/>
      <c r="CR7" s="414"/>
      <c r="CS7" s="415"/>
      <c r="CT7" s="410">
        <v>115592720</v>
      </c>
      <c r="CU7" s="411"/>
      <c r="CV7" s="411"/>
      <c r="CW7" s="411"/>
      <c r="CX7" s="411"/>
      <c r="CY7" s="411"/>
      <c r="CZ7" s="411"/>
      <c r="DA7" s="412"/>
      <c r="DB7" s="410">
        <v>111085282</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107</v>
      </c>
      <c r="AN8" s="440"/>
      <c r="AO8" s="440"/>
      <c r="AP8" s="440"/>
      <c r="AQ8" s="440"/>
      <c r="AR8" s="440"/>
      <c r="AS8" s="440"/>
      <c r="AT8" s="441"/>
      <c r="AU8" s="442" t="s">
        <v>108</v>
      </c>
      <c r="AV8" s="443"/>
      <c r="AW8" s="443"/>
      <c r="AX8" s="443"/>
      <c r="AY8" s="444" t="s">
        <v>109</v>
      </c>
      <c r="AZ8" s="445"/>
      <c r="BA8" s="445"/>
      <c r="BB8" s="445"/>
      <c r="BC8" s="445"/>
      <c r="BD8" s="445"/>
      <c r="BE8" s="445"/>
      <c r="BF8" s="445"/>
      <c r="BG8" s="445"/>
      <c r="BH8" s="445"/>
      <c r="BI8" s="445"/>
      <c r="BJ8" s="445"/>
      <c r="BK8" s="445"/>
      <c r="BL8" s="445"/>
      <c r="BM8" s="446"/>
      <c r="BN8" s="410">
        <v>3292045</v>
      </c>
      <c r="BO8" s="411"/>
      <c r="BP8" s="411"/>
      <c r="BQ8" s="411"/>
      <c r="BR8" s="411"/>
      <c r="BS8" s="411"/>
      <c r="BT8" s="411"/>
      <c r="BU8" s="412"/>
      <c r="BV8" s="410">
        <v>3193388</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0.75</v>
      </c>
      <c r="CU8" s="451"/>
      <c r="CV8" s="451"/>
      <c r="CW8" s="451"/>
      <c r="CX8" s="451"/>
      <c r="CY8" s="451"/>
      <c r="CZ8" s="451"/>
      <c r="DA8" s="452"/>
      <c r="DB8" s="450">
        <v>0.77</v>
      </c>
      <c r="DC8" s="451"/>
      <c r="DD8" s="451"/>
      <c r="DE8" s="451"/>
      <c r="DF8" s="451"/>
      <c r="DG8" s="451"/>
      <c r="DH8" s="451"/>
      <c r="DI8" s="452"/>
    </row>
    <row r="9" spans="1:119" ht="18.75" customHeight="1" thickBot="1" x14ac:dyDescent="0.2">
      <c r="A9" s="178"/>
      <c r="B9" s="404" t="s">
        <v>111</v>
      </c>
      <c r="C9" s="405"/>
      <c r="D9" s="405"/>
      <c r="E9" s="405"/>
      <c r="F9" s="405"/>
      <c r="G9" s="405"/>
      <c r="H9" s="405"/>
      <c r="I9" s="405"/>
      <c r="J9" s="405"/>
      <c r="K9" s="453"/>
      <c r="L9" s="454" t="s">
        <v>112</v>
      </c>
      <c r="M9" s="455"/>
      <c r="N9" s="455"/>
      <c r="O9" s="455"/>
      <c r="P9" s="455"/>
      <c r="Q9" s="456"/>
      <c r="R9" s="457">
        <v>493940</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115</v>
      </c>
      <c r="AV9" s="443"/>
      <c r="AW9" s="443"/>
      <c r="AX9" s="443"/>
      <c r="AY9" s="444" t="s">
        <v>116</v>
      </c>
      <c r="AZ9" s="445"/>
      <c r="BA9" s="445"/>
      <c r="BB9" s="445"/>
      <c r="BC9" s="445"/>
      <c r="BD9" s="445"/>
      <c r="BE9" s="445"/>
      <c r="BF9" s="445"/>
      <c r="BG9" s="445"/>
      <c r="BH9" s="445"/>
      <c r="BI9" s="445"/>
      <c r="BJ9" s="445"/>
      <c r="BK9" s="445"/>
      <c r="BL9" s="445"/>
      <c r="BM9" s="446"/>
      <c r="BN9" s="410">
        <v>98657</v>
      </c>
      <c r="BO9" s="411"/>
      <c r="BP9" s="411"/>
      <c r="BQ9" s="411"/>
      <c r="BR9" s="411"/>
      <c r="BS9" s="411"/>
      <c r="BT9" s="411"/>
      <c r="BU9" s="412"/>
      <c r="BV9" s="410">
        <v>279346</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14.2</v>
      </c>
      <c r="CU9" s="408"/>
      <c r="CV9" s="408"/>
      <c r="CW9" s="408"/>
      <c r="CX9" s="408"/>
      <c r="CY9" s="408"/>
      <c r="CZ9" s="408"/>
      <c r="DA9" s="409"/>
      <c r="DB9" s="407">
        <v>15.3</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118</v>
      </c>
      <c r="M10" s="440"/>
      <c r="N10" s="440"/>
      <c r="O10" s="440"/>
      <c r="P10" s="440"/>
      <c r="Q10" s="441"/>
      <c r="R10" s="461">
        <v>502784</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101</v>
      </c>
      <c r="AV10" s="443"/>
      <c r="AW10" s="443"/>
      <c r="AX10" s="443"/>
      <c r="AY10" s="444" t="s">
        <v>120</v>
      </c>
      <c r="AZ10" s="445"/>
      <c r="BA10" s="445"/>
      <c r="BB10" s="445"/>
      <c r="BC10" s="445"/>
      <c r="BD10" s="445"/>
      <c r="BE10" s="445"/>
      <c r="BF10" s="445"/>
      <c r="BG10" s="445"/>
      <c r="BH10" s="445"/>
      <c r="BI10" s="445"/>
      <c r="BJ10" s="445"/>
      <c r="BK10" s="445"/>
      <c r="BL10" s="445"/>
      <c r="BM10" s="446"/>
      <c r="BN10" s="410">
        <v>4095700</v>
      </c>
      <c r="BO10" s="411"/>
      <c r="BP10" s="411"/>
      <c r="BQ10" s="411"/>
      <c r="BR10" s="411"/>
      <c r="BS10" s="411"/>
      <c r="BT10" s="411"/>
      <c r="BU10" s="412"/>
      <c r="BV10" s="410">
        <v>2047500</v>
      </c>
      <c r="BW10" s="411"/>
      <c r="BX10" s="411"/>
      <c r="BY10" s="411"/>
      <c r="BZ10" s="411"/>
      <c r="CA10" s="411"/>
      <c r="CB10" s="411"/>
      <c r="CC10" s="41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122</v>
      </c>
      <c r="M11" s="465"/>
      <c r="N11" s="465"/>
      <c r="O11" s="465"/>
      <c r="P11" s="465"/>
      <c r="Q11" s="466"/>
      <c r="R11" s="467" t="s">
        <v>123</v>
      </c>
      <c r="S11" s="468"/>
      <c r="T11" s="468"/>
      <c r="U11" s="468"/>
      <c r="V11" s="469"/>
      <c r="W11" s="398"/>
      <c r="X11" s="399"/>
      <c r="Y11" s="399"/>
      <c r="Z11" s="399"/>
      <c r="AA11" s="399"/>
      <c r="AB11" s="399"/>
      <c r="AC11" s="399"/>
      <c r="AD11" s="399"/>
      <c r="AE11" s="399"/>
      <c r="AF11" s="399"/>
      <c r="AG11" s="399"/>
      <c r="AH11" s="399"/>
      <c r="AI11" s="399"/>
      <c r="AJ11" s="399"/>
      <c r="AK11" s="399"/>
      <c r="AL11" s="402"/>
      <c r="AM11" s="439" t="s">
        <v>124</v>
      </c>
      <c r="AN11" s="440"/>
      <c r="AO11" s="440"/>
      <c r="AP11" s="440"/>
      <c r="AQ11" s="440"/>
      <c r="AR11" s="440"/>
      <c r="AS11" s="440"/>
      <c r="AT11" s="441"/>
      <c r="AU11" s="442" t="s">
        <v>101</v>
      </c>
      <c r="AV11" s="443"/>
      <c r="AW11" s="443"/>
      <c r="AX11" s="443"/>
      <c r="AY11" s="444" t="s">
        <v>125</v>
      </c>
      <c r="AZ11" s="445"/>
      <c r="BA11" s="445"/>
      <c r="BB11" s="445"/>
      <c r="BC11" s="445"/>
      <c r="BD11" s="445"/>
      <c r="BE11" s="445"/>
      <c r="BF11" s="445"/>
      <c r="BG11" s="445"/>
      <c r="BH11" s="445"/>
      <c r="BI11" s="445"/>
      <c r="BJ11" s="445"/>
      <c r="BK11" s="445"/>
      <c r="BL11" s="445"/>
      <c r="BM11" s="446"/>
      <c r="BN11" s="410">
        <v>22</v>
      </c>
      <c r="BO11" s="411"/>
      <c r="BP11" s="411"/>
      <c r="BQ11" s="411"/>
      <c r="BR11" s="411"/>
      <c r="BS11" s="411"/>
      <c r="BT11" s="411"/>
      <c r="BU11" s="412"/>
      <c r="BV11" s="410">
        <v>21194</v>
      </c>
      <c r="BW11" s="411"/>
      <c r="BX11" s="411"/>
      <c r="BY11" s="411"/>
      <c r="BZ11" s="411"/>
      <c r="CA11" s="411"/>
      <c r="CB11" s="411"/>
      <c r="CC11" s="412"/>
      <c r="CD11" s="413" t="s">
        <v>126</v>
      </c>
      <c r="CE11" s="414"/>
      <c r="CF11" s="414"/>
      <c r="CG11" s="414"/>
      <c r="CH11" s="414"/>
      <c r="CI11" s="414"/>
      <c r="CJ11" s="414"/>
      <c r="CK11" s="414"/>
      <c r="CL11" s="414"/>
      <c r="CM11" s="414"/>
      <c r="CN11" s="414"/>
      <c r="CO11" s="414"/>
      <c r="CP11" s="414"/>
      <c r="CQ11" s="414"/>
      <c r="CR11" s="414"/>
      <c r="CS11" s="415"/>
      <c r="CT11" s="450" t="s">
        <v>127</v>
      </c>
      <c r="CU11" s="451"/>
      <c r="CV11" s="451"/>
      <c r="CW11" s="451"/>
      <c r="CX11" s="451"/>
      <c r="CY11" s="451"/>
      <c r="CZ11" s="451"/>
      <c r="DA11" s="452"/>
      <c r="DB11" s="450" t="s">
        <v>128</v>
      </c>
      <c r="DC11" s="451"/>
      <c r="DD11" s="451"/>
      <c r="DE11" s="451"/>
      <c r="DF11" s="451"/>
      <c r="DG11" s="451"/>
      <c r="DH11" s="451"/>
      <c r="DI11" s="452"/>
    </row>
    <row r="12" spans="1:119" ht="18.75" customHeight="1" x14ac:dyDescent="0.15">
      <c r="A12" s="178"/>
      <c r="B12" s="470" t="s">
        <v>129</v>
      </c>
      <c r="C12" s="471"/>
      <c r="D12" s="471"/>
      <c r="E12" s="471"/>
      <c r="F12" s="471"/>
      <c r="G12" s="471"/>
      <c r="H12" s="471"/>
      <c r="I12" s="471"/>
      <c r="J12" s="471"/>
      <c r="K12" s="472"/>
      <c r="L12" s="479" t="s">
        <v>130</v>
      </c>
      <c r="M12" s="480"/>
      <c r="N12" s="480"/>
      <c r="O12" s="480"/>
      <c r="P12" s="480"/>
      <c r="Q12" s="481"/>
      <c r="R12" s="482">
        <v>482133</v>
      </c>
      <c r="S12" s="483"/>
      <c r="T12" s="483"/>
      <c r="U12" s="483"/>
      <c r="V12" s="484"/>
      <c r="W12" s="485" t="s">
        <v>1</v>
      </c>
      <c r="X12" s="443"/>
      <c r="Y12" s="443"/>
      <c r="Z12" s="443"/>
      <c r="AA12" s="443"/>
      <c r="AB12" s="486"/>
      <c r="AC12" s="487" t="s">
        <v>131</v>
      </c>
      <c r="AD12" s="488"/>
      <c r="AE12" s="488"/>
      <c r="AF12" s="488"/>
      <c r="AG12" s="489"/>
      <c r="AH12" s="487" t="s">
        <v>132</v>
      </c>
      <c r="AI12" s="488"/>
      <c r="AJ12" s="488"/>
      <c r="AK12" s="488"/>
      <c r="AL12" s="490"/>
      <c r="AM12" s="439" t="s">
        <v>133</v>
      </c>
      <c r="AN12" s="440"/>
      <c r="AO12" s="440"/>
      <c r="AP12" s="440"/>
      <c r="AQ12" s="440"/>
      <c r="AR12" s="440"/>
      <c r="AS12" s="440"/>
      <c r="AT12" s="441"/>
      <c r="AU12" s="442" t="s">
        <v>134</v>
      </c>
      <c r="AV12" s="443"/>
      <c r="AW12" s="443"/>
      <c r="AX12" s="443"/>
      <c r="AY12" s="444" t="s">
        <v>135</v>
      </c>
      <c r="AZ12" s="445"/>
      <c r="BA12" s="445"/>
      <c r="BB12" s="445"/>
      <c r="BC12" s="445"/>
      <c r="BD12" s="445"/>
      <c r="BE12" s="445"/>
      <c r="BF12" s="445"/>
      <c r="BG12" s="445"/>
      <c r="BH12" s="445"/>
      <c r="BI12" s="445"/>
      <c r="BJ12" s="445"/>
      <c r="BK12" s="445"/>
      <c r="BL12" s="445"/>
      <c r="BM12" s="446"/>
      <c r="BN12" s="410">
        <v>3000000</v>
      </c>
      <c r="BO12" s="411"/>
      <c r="BP12" s="411"/>
      <c r="BQ12" s="411"/>
      <c r="BR12" s="411"/>
      <c r="BS12" s="411"/>
      <c r="BT12" s="411"/>
      <c r="BU12" s="412"/>
      <c r="BV12" s="410">
        <v>2500000</v>
      </c>
      <c r="BW12" s="411"/>
      <c r="BX12" s="411"/>
      <c r="BY12" s="411"/>
      <c r="BZ12" s="411"/>
      <c r="CA12" s="411"/>
      <c r="CB12" s="411"/>
      <c r="CC12" s="412"/>
      <c r="CD12" s="413" t="s">
        <v>136</v>
      </c>
      <c r="CE12" s="414"/>
      <c r="CF12" s="414"/>
      <c r="CG12" s="414"/>
      <c r="CH12" s="414"/>
      <c r="CI12" s="414"/>
      <c r="CJ12" s="414"/>
      <c r="CK12" s="414"/>
      <c r="CL12" s="414"/>
      <c r="CM12" s="414"/>
      <c r="CN12" s="414"/>
      <c r="CO12" s="414"/>
      <c r="CP12" s="414"/>
      <c r="CQ12" s="414"/>
      <c r="CR12" s="414"/>
      <c r="CS12" s="415"/>
      <c r="CT12" s="450" t="s">
        <v>128</v>
      </c>
      <c r="CU12" s="451"/>
      <c r="CV12" s="451"/>
      <c r="CW12" s="451"/>
      <c r="CX12" s="451"/>
      <c r="CY12" s="451"/>
      <c r="CZ12" s="451"/>
      <c r="DA12" s="452"/>
      <c r="DB12" s="450" t="s">
        <v>127</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137</v>
      </c>
      <c r="N13" s="502"/>
      <c r="O13" s="502"/>
      <c r="P13" s="502"/>
      <c r="Q13" s="503"/>
      <c r="R13" s="494">
        <v>463693</v>
      </c>
      <c r="S13" s="495"/>
      <c r="T13" s="495"/>
      <c r="U13" s="495"/>
      <c r="V13" s="496"/>
      <c r="W13" s="426" t="s">
        <v>138</v>
      </c>
      <c r="X13" s="427"/>
      <c r="Y13" s="427"/>
      <c r="Z13" s="427"/>
      <c r="AA13" s="427"/>
      <c r="AB13" s="417"/>
      <c r="AC13" s="461">
        <v>525</v>
      </c>
      <c r="AD13" s="462"/>
      <c r="AE13" s="462"/>
      <c r="AF13" s="462"/>
      <c r="AG13" s="504"/>
      <c r="AH13" s="461">
        <v>591</v>
      </c>
      <c r="AI13" s="462"/>
      <c r="AJ13" s="462"/>
      <c r="AK13" s="462"/>
      <c r="AL13" s="463"/>
      <c r="AM13" s="439" t="s">
        <v>139</v>
      </c>
      <c r="AN13" s="440"/>
      <c r="AO13" s="440"/>
      <c r="AP13" s="440"/>
      <c r="AQ13" s="440"/>
      <c r="AR13" s="440"/>
      <c r="AS13" s="440"/>
      <c r="AT13" s="441"/>
      <c r="AU13" s="442" t="s">
        <v>140</v>
      </c>
      <c r="AV13" s="443"/>
      <c r="AW13" s="443"/>
      <c r="AX13" s="443"/>
      <c r="AY13" s="444" t="s">
        <v>141</v>
      </c>
      <c r="AZ13" s="445"/>
      <c r="BA13" s="445"/>
      <c r="BB13" s="445"/>
      <c r="BC13" s="445"/>
      <c r="BD13" s="445"/>
      <c r="BE13" s="445"/>
      <c r="BF13" s="445"/>
      <c r="BG13" s="445"/>
      <c r="BH13" s="445"/>
      <c r="BI13" s="445"/>
      <c r="BJ13" s="445"/>
      <c r="BK13" s="445"/>
      <c r="BL13" s="445"/>
      <c r="BM13" s="446"/>
      <c r="BN13" s="410">
        <v>1194379</v>
      </c>
      <c r="BO13" s="411"/>
      <c r="BP13" s="411"/>
      <c r="BQ13" s="411"/>
      <c r="BR13" s="411"/>
      <c r="BS13" s="411"/>
      <c r="BT13" s="411"/>
      <c r="BU13" s="412"/>
      <c r="BV13" s="410">
        <v>-151960</v>
      </c>
      <c r="BW13" s="411"/>
      <c r="BX13" s="411"/>
      <c r="BY13" s="411"/>
      <c r="BZ13" s="411"/>
      <c r="CA13" s="411"/>
      <c r="CB13" s="411"/>
      <c r="CC13" s="412"/>
      <c r="CD13" s="413" t="s">
        <v>142</v>
      </c>
      <c r="CE13" s="414"/>
      <c r="CF13" s="414"/>
      <c r="CG13" s="414"/>
      <c r="CH13" s="414"/>
      <c r="CI13" s="414"/>
      <c r="CJ13" s="414"/>
      <c r="CK13" s="414"/>
      <c r="CL13" s="414"/>
      <c r="CM13" s="414"/>
      <c r="CN13" s="414"/>
      <c r="CO13" s="414"/>
      <c r="CP13" s="414"/>
      <c r="CQ13" s="414"/>
      <c r="CR13" s="414"/>
      <c r="CS13" s="415"/>
      <c r="CT13" s="407">
        <v>6.5</v>
      </c>
      <c r="CU13" s="408"/>
      <c r="CV13" s="408"/>
      <c r="CW13" s="408"/>
      <c r="CX13" s="408"/>
      <c r="CY13" s="408"/>
      <c r="CZ13" s="408"/>
      <c r="DA13" s="409"/>
      <c r="DB13" s="407">
        <v>6.3</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143</v>
      </c>
      <c r="M14" s="492"/>
      <c r="N14" s="492"/>
      <c r="O14" s="492"/>
      <c r="P14" s="492"/>
      <c r="Q14" s="493"/>
      <c r="R14" s="494">
        <v>485928</v>
      </c>
      <c r="S14" s="495"/>
      <c r="T14" s="495"/>
      <c r="U14" s="495"/>
      <c r="V14" s="496"/>
      <c r="W14" s="400"/>
      <c r="X14" s="401"/>
      <c r="Y14" s="401"/>
      <c r="Z14" s="401"/>
      <c r="AA14" s="401"/>
      <c r="AB14" s="390"/>
      <c r="AC14" s="497">
        <v>0.3</v>
      </c>
      <c r="AD14" s="498"/>
      <c r="AE14" s="498"/>
      <c r="AF14" s="498"/>
      <c r="AG14" s="499"/>
      <c r="AH14" s="497">
        <v>0.3</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144</v>
      </c>
      <c r="CE14" s="506"/>
      <c r="CF14" s="506"/>
      <c r="CG14" s="506"/>
      <c r="CH14" s="506"/>
      <c r="CI14" s="506"/>
      <c r="CJ14" s="506"/>
      <c r="CK14" s="506"/>
      <c r="CL14" s="506"/>
      <c r="CM14" s="506"/>
      <c r="CN14" s="506"/>
      <c r="CO14" s="506"/>
      <c r="CP14" s="506"/>
      <c r="CQ14" s="506"/>
      <c r="CR14" s="506"/>
      <c r="CS14" s="507"/>
      <c r="CT14" s="508" t="s">
        <v>145</v>
      </c>
      <c r="CU14" s="509"/>
      <c r="CV14" s="509"/>
      <c r="CW14" s="509"/>
      <c r="CX14" s="509"/>
      <c r="CY14" s="509"/>
      <c r="CZ14" s="509"/>
      <c r="DA14" s="510"/>
      <c r="DB14" s="508" t="s">
        <v>146</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147</v>
      </c>
      <c r="N15" s="502"/>
      <c r="O15" s="502"/>
      <c r="P15" s="502"/>
      <c r="Q15" s="503"/>
      <c r="R15" s="494">
        <v>467206</v>
      </c>
      <c r="S15" s="495"/>
      <c r="T15" s="495"/>
      <c r="U15" s="495"/>
      <c r="V15" s="496"/>
      <c r="W15" s="426" t="s">
        <v>148</v>
      </c>
      <c r="X15" s="427"/>
      <c r="Y15" s="427"/>
      <c r="Z15" s="427"/>
      <c r="AA15" s="427"/>
      <c r="AB15" s="417"/>
      <c r="AC15" s="461">
        <v>53330</v>
      </c>
      <c r="AD15" s="462"/>
      <c r="AE15" s="462"/>
      <c r="AF15" s="462"/>
      <c r="AG15" s="504"/>
      <c r="AH15" s="461">
        <v>58967</v>
      </c>
      <c r="AI15" s="462"/>
      <c r="AJ15" s="462"/>
      <c r="AK15" s="462"/>
      <c r="AL15" s="463"/>
      <c r="AM15" s="439"/>
      <c r="AN15" s="440"/>
      <c r="AO15" s="440"/>
      <c r="AP15" s="440"/>
      <c r="AQ15" s="440"/>
      <c r="AR15" s="440"/>
      <c r="AS15" s="440"/>
      <c r="AT15" s="441"/>
      <c r="AU15" s="442"/>
      <c r="AV15" s="443"/>
      <c r="AW15" s="443"/>
      <c r="AX15" s="443"/>
      <c r="AY15" s="370" t="s">
        <v>149</v>
      </c>
      <c r="AZ15" s="371"/>
      <c r="BA15" s="371"/>
      <c r="BB15" s="371"/>
      <c r="BC15" s="371"/>
      <c r="BD15" s="371"/>
      <c r="BE15" s="371"/>
      <c r="BF15" s="371"/>
      <c r="BG15" s="371"/>
      <c r="BH15" s="371"/>
      <c r="BI15" s="371"/>
      <c r="BJ15" s="371"/>
      <c r="BK15" s="371"/>
      <c r="BL15" s="371"/>
      <c r="BM15" s="372"/>
      <c r="BN15" s="373">
        <v>63344388</v>
      </c>
      <c r="BO15" s="374"/>
      <c r="BP15" s="374"/>
      <c r="BQ15" s="374"/>
      <c r="BR15" s="374"/>
      <c r="BS15" s="374"/>
      <c r="BT15" s="374"/>
      <c r="BU15" s="375"/>
      <c r="BV15" s="373">
        <v>65773551</v>
      </c>
      <c r="BW15" s="374"/>
      <c r="BX15" s="374"/>
      <c r="BY15" s="374"/>
      <c r="BZ15" s="374"/>
      <c r="CA15" s="374"/>
      <c r="CB15" s="374"/>
      <c r="CC15" s="375"/>
      <c r="CD15" s="511" t="s">
        <v>150</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151</v>
      </c>
      <c r="M16" s="514"/>
      <c r="N16" s="514"/>
      <c r="O16" s="514"/>
      <c r="P16" s="514"/>
      <c r="Q16" s="515"/>
      <c r="R16" s="516" t="s">
        <v>152</v>
      </c>
      <c r="S16" s="517"/>
      <c r="T16" s="517"/>
      <c r="U16" s="517"/>
      <c r="V16" s="518"/>
      <c r="W16" s="400"/>
      <c r="X16" s="401"/>
      <c r="Y16" s="401"/>
      <c r="Z16" s="401"/>
      <c r="AA16" s="401"/>
      <c r="AB16" s="390"/>
      <c r="AC16" s="497">
        <v>29.1</v>
      </c>
      <c r="AD16" s="498"/>
      <c r="AE16" s="498"/>
      <c r="AF16" s="498"/>
      <c r="AG16" s="499"/>
      <c r="AH16" s="497">
        <v>30.7</v>
      </c>
      <c r="AI16" s="498"/>
      <c r="AJ16" s="498"/>
      <c r="AK16" s="498"/>
      <c r="AL16" s="500"/>
      <c r="AM16" s="439"/>
      <c r="AN16" s="440"/>
      <c r="AO16" s="440"/>
      <c r="AP16" s="440"/>
      <c r="AQ16" s="440"/>
      <c r="AR16" s="440"/>
      <c r="AS16" s="440"/>
      <c r="AT16" s="441"/>
      <c r="AU16" s="442"/>
      <c r="AV16" s="443"/>
      <c r="AW16" s="443"/>
      <c r="AX16" s="443"/>
      <c r="AY16" s="444" t="s">
        <v>153</v>
      </c>
      <c r="AZ16" s="445"/>
      <c r="BA16" s="445"/>
      <c r="BB16" s="445"/>
      <c r="BC16" s="445"/>
      <c r="BD16" s="445"/>
      <c r="BE16" s="445"/>
      <c r="BF16" s="445"/>
      <c r="BG16" s="445"/>
      <c r="BH16" s="445"/>
      <c r="BI16" s="445"/>
      <c r="BJ16" s="445"/>
      <c r="BK16" s="445"/>
      <c r="BL16" s="445"/>
      <c r="BM16" s="446"/>
      <c r="BN16" s="410">
        <v>87893731</v>
      </c>
      <c r="BO16" s="411"/>
      <c r="BP16" s="411"/>
      <c r="BQ16" s="411"/>
      <c r="BR16" s="411"/>
      <c r="BS16" s="411"/>
      <c r="BT16" s="411"/>
      <c r="BU16" s="412"/>
      <c r="BV16" s="410">
        <v>85350810</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154</v>
      </c>
      <c r="N17" s="522"/>
      <c r="O17" s="522"/>
      <c r="P17" s="522"/>
      <c r="Q17" s="523"/>
      <c r="R17" s="516" t="s">
        <v>155</v>
      </c>
      <c r="S17" s="517"/>
      <c r="T17" s="517"/>
      <c r="U17" s="517"/>
      <c r="V17" s="518"/>
      <c r="W17" s="426" t="s">
        <v>156</v>
      </c>
      <c r="X17" s="427"/>
      <c r="Y17" s="427"/>
      <c r="Z17" s="427"/>
      <c r="AA17" s="427"/>
      <c r="AB17" s="417"/>
      <c r="AC17" s="461">
        <v>129166</v>
      </c>
      <c r="AD17" s="462"/>
      <c r="AE17" s="462"/>
      <c r="AF17" s="462"/>
      <c r="AG17" s="504"/>
      <c r="AH17" s="461">
        <v>132312</v>
      </c>
      <c r="AI17" s="462"/>
      <c r="AJ17" s="462"/>
      <c r="AK17" s="462"/>
      <c r="AL17" s="463"/>
      <c r="AM17" s="439"/>
      <c r="AN17" s="440"/>
      <c r="AO17" s="440"/>
      <c r="AP17" s="440"/>
      <c r="AQ17" s="440"/>
      <c r="AR17" s="440"/>
      <c r="AS17" s="440"/>
      <c r="AT17" s="441"/>
      <c r="AU17" s="442"/>
      <c r="AV17" s="443"/>
      <c r="AW17" s="443"/>
      <c r="AX17" s="443"/>
      <c r="AY17" s="444" t="s">
        <v>157</v>
      </c>
      <c r="AZ17" s="445"/>
      <c r="BA17" s="445"/>
      <c r="BB17" s="445"/>
      <c r="BC17" s="445"/>
      <c r="BD17" s="445"/>
      <c r="BE17" s="445"/>
      <c r="BF17" s="445"/>
      <c r="BG17" s="445"/>
      <c r="BH17" s="445"/>
      <c r="BI17" s="445"/>
      <c r="BJ17" s="445"/>
      <c r="BK17" s="445"/>
      <c r="BL17" s="445"/>
      <c r="BM17" s="446"/>
      <c r="BN17" s="410">
        <v>80862997</v>
      </c>
      <c r="BO17" s="411"/>
      <c r="BP17" s="411"/>
      <c r="BQ17" s="411"/>
      <c r="BR17" s="411"/>
      <c r="BS17" s="411"/>
      <c r="BT17" s="411"/>
      <c r="BU17" s="412"/>
      <c r="BV17" s="410">
        <v>84186935</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158</v>
      </c>
      <c r="C18" s="453"/>
      <c r="D18" s="453"/>
      <c r="E18" s="533"/>
      <c r="F18" s="533"/>
      <c r="G18" s="533"/>
      <c r="H18" s="533"/>
      <c r="I18" s="533"/>
      <c r="J18" s="533"/>
      <c r="K18" s="533"/>
      <c r="L18" s="534">
        <v>61.78</v>
      </c>
      <c r="M18" s="534"/>
      <c r="N18" s="534"/>
      <c r="O18" s="534"/>
      <c r="P18" s="534"/>
      <c r="Q18" s="534"/>
      <c r="R18" s="535"/>
      <c r="S18" s="535"/>
      <c r="T18" s="535"/>
      <c r="U18" s="535"/>
      <c r="V18" s="536"/>
      <c r="W18" s="428"/>
      <c r="X18" s="429"/>
      <c r="Y18" s="429"/>
      <c r="Z18" s="429"/>
      <c r="AA18" s="429"/>
      <c r="AB18" s="420"/>
      <c r="AC18" s="537">
        <v>70.599999999999994</v>
      </c>
      <c r="AD18" s="538"/>
      <c r="AE18" s="538"/>
      <c r="AF18" s="538"/>
      <c r="AG18" s="539"/>
      <c r="AH18" s="537">
        <v>69</v>
      </c>
      <c r="AI18" s="538"/>
      <c r="AJ18" s="538"/>
      <c r="AK18" s="538"/>
      <c r="AL18" s="540"/>
      <c r="AM18" s="439"/>
      <c r="AN18" s="440"/>
      <c r="AO18" s="440"/>
      <c r="AP18" s="440"/>
      <c r="AQ18" s="440"/>
      <c r="AR18" s="440"/>
      <c r="AS18" s="440"/>
      <c r="AT18" s="441"/>
      <c r="AU18" s="442"/>
      <c r="AV18" s="443"/>
      <c r="AW18" s="443"/>
      <c r="AX18" s="443"/>
      <c r="AY18" s="444" t="s">
        <v>159</v>
      </c>
      <c r="AZ18" s="445"/>
      <c r="BA18" s="445"/>
      <c r="BB18" s="445"/>
      <c r="BC18" s="445"/>
      <c r="BD18" s="445"/>
      <c r="BE18" s="445"/>
      <c r="BF18" s="445"/>
      <c r="BG18" s="445"/>
      <c r="BH18" s="445"/>
      <c r="BI18" s="445"/>
      <c r="BJ18" s="445"/>
      <c r="BK18" s="445"/>
      <c r="BL18" s="445"/>
      <c r="BM18" s="446"/>
      <c r="BN18" s="410">
        <v>111550831</v>
      </c>
      <c r="BO18" s="411"/>
      <c r="BP18" s="411"/>
      <c r="BQ18" s="411"/>
      <c r="BR18" s="411"/>
      <c r="BS18" s="411"/>
      <c r="BT18" s="411"/>
      <c r="BU18" s="412"/>
      <c r="BV18" s="410">
        <v>108046405</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160</v>
      </c>
      <c r="C19" s="453"/>
      <c r="D19" s="453"/>
      <c r="E19" s="533"/>
      <c r="F19" s="533"/>
      <c r="G19" s="533"/>
      <c r="H19" s="533"/>
      <c r="I19" s="533"/>
      <c r="J19" s="533"/>
      <c r="K19" s="533"/>
      <c r="L19" s="541">
        <v>7995</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161</v>
      </c>
      <c r="AZ19" s="445"/>
      <c r="BA19" s="445"/>
      <c r="BB19" s="445"/>
      <c r="BC19" s="445"/>
      <c r="BD19" s="445"/>
      <c r="BE19" s="445"/>
      <c r="BF19" s="445"/>
      <c r="BG19" s="445"/>
      <c r="BH19" s="445"/>
      <c r="BI19" s="445"/>
      <c r="BJ19" s="445"/>
      <c r="BK19" s="445"/>
      <c r="BL19" s="445"/>
      <c r="BM19" s="446"/>
      <c r="BN19" s="410">
        <v>140335278</v>
      </c>
      <c r="BO19" s="411"/>
      <c r="BP19" s="411"/>
      <c r="BQ19" s="411"/>
      <c r="BR19" s="411"/>
      <c r="BS19" s="411"/>
      <c r="BT19" s="411"/>
      <c r="BU19" s="412"/>
      <c r="BV19" s="410">
        <v>133274689</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162</v>
      </c>
      <c r="C20" s="453"/>
      <c r="D20" s="453"/>
      <c r="E20" s="533"/>
      <c r="F20" s="533"/>
      <c r="G20" s="533"/>
      <c r="H20" s="533"/>
      <c r="I20" s="533"/>
      <c r="J20" s="533"/>
      <c r="K20" s="533"/>
      <c r="L20" s="541">
        <v>232303</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163</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164</v>
      </c>
      <c r="C22" s="554"/>
      <c r="D22" s="555"/>
      <c r="E22" s="422" t="s">
        <v>1</v>
      </c>
      <c r="F22" s="427"/>
      <c r="G22" s="427"/>
      <c r="H22" s="427"/>
      <c r="I22" s="427"/>
      <c r="J22" s="427"/>
      <c r="K22" s="417"/>
      <c r="L22" s="422" t="s">
        <v>165</v>
      </c>
      <c r="M22" s="427"/>
      <c r="N22" s="427"/>
      <c r="O22" s="427"/>
      <c r="P22" s="417"/>
      <c r="Q22" s="585" t="s">
        <v>166</v>
      </c>
      <c r="R22" s="586"/>
      <c r="S22" s="586"/>
      <c r="T22" s="586"/>
      <c r="U22" s="586"/>
      <c r="V22" s="587"/>
      <c r="W22" s="553" t="s">
        <v>167</v>
      </c>
      <c r="X22" s="554"/>
      <c r="Y22" s="555"/>
      <c r="Z22" s="422" t="s">
        <v>1</v>
      </c>
      <c r="AA22" s="427"/>
      <c r="AB22" s="427"/>
      <c r="AC22" s="427"/>
      <c r="AD22" s="427"/>
      <c r="AE22" s="427"/>
      <c r="AF22" s="427"/>
      <c r="AG22" s="417"/>
      <c r="AH22" s="591" t="s">
        <v>168</v>
      </c>
      <c r="AI22" s="427"/>
      <c r="AJ22" s="427"/>
      <c r="AK22" s="427"/>
      <c r="AL22" s="417"/>
      <c r="AM22" s="591" t="s">
        <v>169</v>
      </c>
      <c r="AN22" s="592"/>
      <c r="AO22" s="592"/>
      <c r="AP22" s="592"/>
      <c r="AQ22" s="592"/>
      <c r="AR22" s="593"/>
      <c r="AS22" s="585" t="s">
        <v>166</v>
      </c>
      <c r="AT22" s="586"/>
      <c r="AU22" s="586"/>
      <c r="AV22" s="586"/>
      <c r="AW22" s="586"/>
      <c r="AX22" s="597"/>
      <c r="AY22" s="370" t="s">
        <v>170</v>
      </c>
      <c r="AZ22" s="371"/>
      <c r="BA22" s="371"/>
      <c r="BB22" s="371"/>
      <c r="BC22" s="371"/>
      <c r="BD22" s="371"/>
      <c r="BE22" s="371"/>
      <c r="BF22" s="371"/>
      <c r="BG22" s="371"/>
      <c r="BH22" s="371"/>
      <c r="BI22" s="371"/>
      <c r="BJ22" s="371"/>
      <c r="BK22" s="371"/>
      <c r="BL22" s="371"/>
      <c r="BM22" s="372"/>
      <c r="BN22" s="373">
        <v>174459881</v>
      </c>
      <c r="BO22" s="374"/>
      <c r="BP22" s="374"/>
      <c r="BQ22" s="374"/>
      <c r="BR22" s="374"/>
      <c r="BS22" s="374"/>
      <c r="BT22" s="374"/>
      <c r="BU22" s="375"/>
      <c r="BV22" s="373">
        <v>182821162</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171</v>
      </c>
      <c r="AZ23" s="445"/>
      <c r="BA23" s="445"/>
      <c r="BB23" s="445"/>
      <c r="BC23" s="445"/>
      <c r="BD23" s="445"/>
      <c r="BE23" s="445"/>
      <c r="BF23" s="445"/>
      <c r="BG23" s="445"/>
      <c r="BH23" s="445"/>
      <c r="BI23" s="445"/>
      <c r="BJ23" s="445"/>
      <c r="BK23" s="445"/>
      <c r="BL23" s="445"/>
      <c r="BM23" s="446"/>
      <c r="BN23" s="410">
        <v>131008312</v>
      </c>
      <c r="BO23" s="411"/>
      <c r="BP23" s="411"/>
      <c r="BQ23" s="411"/>
      <c r="BR23" s="411"/>
      <c r="BS23" s="411"/>
      <c r="BT23" s="411"/>
      <c r="BU23" s="412"/>
      <c r="BV23" s="410">
        <v>133395167</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172</v>
      </c>
      <c r="F24" s="440"/>
      <c r="G24" s="440"/>
      <c r="H24" s="440"/>
      <c r="I24" s="440"/>
      <c r="J24" s="440"/>
      <c r="K24" s="441"/>
      <c r="L24" s="461">
        <v>1</v>
      </c>
      <c r="M24" s="462"/>
      <c r="N24" s="462"/>
      <c r="O24" s="462"/>
      <c r="P24" s="504"/>
      <c r="Q24" s="461">
        <v>10300</v>
      </c>
      <c r="R24" s="462"/>
      <c r="S24" s="462"/>
      <c r="T24" s="462"/>
      <c r="U24" s="462"/>
      <c r="V24" s="504"/>
      <c r="W24" s="556"/>
      <c r="X24" s="557"/>
      <c r="Y24" s="558"/>
      <c r="Z24" s="460" t="s">
        <v>173</v>
      </c>
      <c r="AA24" s="440"/>
      <c r="AB24" s="440"/>
      <c r="AC24" s="440"/>
      <c r="AD24" s="440"/>
      <c r="AE24" s="440"/>
      <c r="AF24" s="440"/>
      <c r="AG24" s="441"/>
      <c r="AH24" s="461">
        <v>2575</v>
      </c>
      <c r="AI24" s="462"/>
      <c r="AJ24" s="462"/>
      <c r="AK24" s="462"/>
      <c r="AL24" s="504"/>
      <c r="AM24" s="461">
        <v>7779075</v>
      </c>
      <c r="AN24" s="462"/>
      <c r="AO24" s="462"/>
      <c r="AP24" s="462"/>
      <c r="AQ24" s="462"/>
      <c r="AR24" s="504"/>
      <c r="AS24" s="461">
        <v>3021</v>
      </c>
      <c r="AT24" s="462"/>
      <c r="AU24" s="462"/>
      <c r="AV24" s="462"/>
      <c r="AW24" s="462"/>
      <c r="AX24" s="463"/>
      <c r="AY24" s="526" t="s">
        <v>174</v>
      </c>
      <c r="AZ24" s="527"/>
      <c r="BA24" s="527"/>
      <c r="BB24" s="527"/>
      <c r="BC24" s="527"/>
      <c r="BD24" s="527"/>
      <c r="BE24" s="527"/>
      <c r="BF24" s="527"/>
      <c r="BG24" s="527"/>
      <c r="BH24" s="527"/>
      <c r="BI24" s="527"/>
      <c r="BJ24" s="527"/>
      <c r="BK24" s="527"/>
      <c r="BL24" s="527"/>
      <c r="BM24" s="528"/>
      <c r="BN24" s="410">
        <v>81848481</v>
      </c>
      <c r="BO24" s="411"/>
      <c r="BP24" s="411"/>
      <c r="BQ24" s="411"/>
      <c r="BR24" s="411"/>
      <c r="BS24" s="411"/>
      <c r="BT24" s="411"/>
      <c r="BU24" s="412"/>
      <c r="BV24" s="410">
        <v>89681036</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175</v>
      </c>
      <c r="F25" s="440"/>
      <c r="G25" s="440"/>
      <c r="H25" s="440"/>
      <c r="I25" s="440"/>
      <c r="J25" s="440"/>
      <c r="K25" s="441"/>
      <c r="L25" s="461">
        <v>3</v>
      </c>
      <c r="M25" s="462"/>
      <c r="N25" s="462"/>
      <c r="O25" s="462"/>
      <c r="P25" s="504"/>
      <c r="Q25" s="461">
        <v>8700</v>
      </c>
      <c r="R25" s="462"/>
      <c r="S25" s="462"/>
      <c r="T25" s="462"/>
      <c r="U25" s="462"/>
      <c r="V25" s="504"/>
      <c r="W25" s="556"/>
      <c r="X25" s="557"/>
      <c r="Y25" s="558"/>
      <c r="Z25" s="460" t="s">
        <v>176</v>
      </c>
      <c r="AA25" s="440"/>
      <c r="AB25" s="440"/>
      <c r="AC25" s="440"/>
      <c r="AD25" s="440"/>
      <c r="AE25" s="440"/>
      <c r="AF25" s="440"/>
      <c r="AG25" s="441"/>
      <c r="AH25" s="461">
        <v>514</v>
      </c>
      <c r="AI25" s="462"/>
      <c r="AJ25" s="462"/>
      <c r="AK25" s="462"/>
      <c r="AL25" s="504"/>
      <c r="AM25" s="461">
        <v>1496768</v>
      </c>
      <c r="AN25" s="462"/>
      <c r="AO25" s="462"/>
      <c r="AP25" s="462"/>
      <c r="AQ25" s="462"/>
      <c r="AR25" s="504"/>
      <c r="AS25" s="461">
        <v>2912</v>
      </c>
      <c r="AT25" s="462"/>
      <c r="AU25" s="462"/>
      <c r="AV25" s="462"/>
      <c r="AW25" s="462"/>
      <c r="AX25" s="463"/>
      <c r="AY25" s="370" t="s">
        <v>177</v>
      </c>
      <c r="AZ25" s="371"/>
      <c r="BA25" s="371"/>
      <c r="BB25" s="371"/>
      <c r="BC25" s="371"/>
      <c r="BD25" s="371"/>
      <c r="BE25" s="371"/>
      <c r="BF25" s="371"/>
      <c r="BG25" s="371"/>
      <c r="BH25" s="371"/>
      <c r="BI25" s="371"/>
      <c r="BJ25" s="371"/>
      <c r="BK25" s="371"/>
      <c r="BL25" s="371"/>
      <c r="BM25" s="372"/>
      <c r="BN25" s="373">
        <v>29148550</v>
      </c>
      <c r="BO25" s="374"/>
      <c r="BP25" s="374"/>
      <c r="BQ25" s="374"/>
      <c r="BR25" s="374"/>
      <c r="BS25" s="374"/>
      <c r="BT25" s="374"/>
      <c r="BU25" s="375"/>
      <c r="BV25" s="373">
        <v>22263800</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178</v>
      </c>
      <c r="F26" s="440"/>
      <c r="G26" s="440"/>
      <c r="H26" s="440"/>
      <c r="I26" s="440"/>
      <c r="J26" s="440"/>
      <c r="K26" s="441"/>
      <c r="L26" s="461">
        <v>1</v>
      </c>
      <c r="M26" s="462"/>
      <c r="N26" s="462"/>
      <c r="O26" s="462"/>
      <c r="P26" s="504"/>
      <c r="Q26" s="461">
        <v>7600</v>
      </c>
      <c r="R26" s="462"/>
      <c r="S26" s="462"/>
      <c r="T26" s="462"/>
      <c r="U26" s="462"/>
      <c r="V26" s="504"/>
      <c r="W26" s="556"/>
      <c r="X26" s="557"/>
      <c r="Y26" s="558"/>
      <c r="Z26" s="460" t="s">
        <v>179</v>
      </c>
      <c r="AA26" s="562"/>
      <c r="AB26" s="562"/>
      <c r="AC26" s="562"/>
      <c r="AD26" s="562"/>
      <c r="AE26" s="562"/>
      <c r="AF26" s="562"/>
      <c r="AG26" s="563"/>
      <c r="AH26" s="461">
        <v>5</v>
      </c>
      <c r="AI26" s="462"/>
      <c r="AJ26" s="462"/>
      <c r="AK26" s="462"/>
      <c r="AL26" s="504"/>
      <c r="AM26" s="461">
        <v>17500</v>
      </c>
      <c r="AN26" s="462"/>
      <c r="AO26" s="462"/>
      <c r="AP26" s="462"/>
      <c r="AQ26" s="462"/>
      <c r="AR26" s="504"/>
      <c r="AS26" s="461">
        <v>3500</v>
      </c>
      <c r="AT26" s="462"/>
      <c r="AU26" s="462"/>
      <c r="AV26" s="462"/>
      <c r="AW26" s="462"/>
      <c r="AX26" s="463"/>
      <c r="AY26" s="413" t="s">
        <v>180</v>
      </c>
      <c r="AZ26" s="414"/>
      <c r="BA26" s="414"/>
      <c r="BB26" s="414"/>
      <c r="BC26" s="414"/>
      <c r="BD26" s="414"/>
      <c r="BE26" s="414"/>
      <c r="BF26" s="414"/>
      <c r="BG26" s="414"/>
      <c r="BH26" s="414"/>
      <c r="BI26" s="414"/>
      <c r="BJ26" s="414"/>
      <c r="BK26" s="414"/>
      <c r="BL26" s="414"/>
      <c r="BM26" s="415"/>
      <c r="BN26" s="410">
        <v>400923</v>
      </c>
      <c r="BO26" s="411"/>
      <c r="BP26" s="411"/>
      <c r="BQ26" s="411"/>
      <c r="BR26" s="411"/>
      <c r="BS26" s="411"/>
      <c r="BT26" s="411"/>
      <c r="BU26" s="412"/>
      <c r="BV26" s="410">
        <v>259658</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181</v>
      </c>
      <c r="F27" s="440"/>
      <c r="G27" s="440"/>
      <c r="H27" s="440"/>
      <c r="I27" s="440"/>
      <c r="J27" s="440"/>
      <c r="K27" s="441"/>
      <c r="L27" s="461">
        <v>1</v>
      </c>
      <c r="M27" s="462"/>
      <c r="N27" s="462"/>
      <c r="O27" s="462"/>
      <c r="P27" s="504"/>
      <c r="Q27" s="461">
        <v>7200</v>
      </c>
      <c r="R27" s="462"/>
      <c r="S27" s="462"/>
      <c r="T27" s="462"/>
      <c r="U27" s="462"/>
      <c r="V27" s="504"/>
      <c r="W27" s="556"/>
      <c r="X27" s="557"/>
      <c r="Y27" s="558"/>
      <c r="Z27" s="460" t="s">
        <v>182</v>
      </c>
      <c r="AA27" s="440"/>
      <c r="AB27" s="440"/>
      <c r="AC27" s="440"/>
      <c r="AD27" s="440"/>
      <c r="AE27" s="440"/>
      <c r="AF27" s="440"/>
      <c r="AG27" s="441"/>
      <c r="AH27" s="461">
        <v>160</v>
      </c>
      <c r="AI27" s="462"/>
      <c r="AJ27" s="462"/>
      <c r="AK27" s="462"/>
      <c r="AL27" s="504"/>
      <c r="AM27" s="461">
        <v>557008</v>
      </c>
      <c r="AN27" s="462"/>
      <c r="AO27" s="462"/>
      <c r="AP27" s="462"/>
      <c r="AQ27" s="462"/>
      <c r="AR27" s="504"/>
      <c r="AS27" s="461">
        <v>3481</v>
      </c>
      <c r="AT27" s="462"/>
      <c r="AU27" s="462"/>
      <c r="AV27" s="462"/>
      <c r="AW27" s="462"/>
      <c r="AX27" s="463"/>
      <c r="AY27" s="505" t="s">
        <v>183</v>
      </c>
      <c r="AZ27" s="506"/>
      <c r="BA27" s="506"/>
      <c r="BB27" s="506"/>
      <c r="BC27" s="506"/>
      <c r="BD27" s="506"/>
      <c r="BE27" s="506"/>
      <c r="BF27" s="506"/>
      <c r="BG27" s="506"/>
      <c r="BH27" s="506"/>
      <c r="BI27" s="506"/>
      <c r="BJ27" s="506"/>
      <c r="BK27" s="506"/>
      <c r="BL27" s="506"/>
      <c r="BM27" s="507"/>
      <c r="BN27" s="529">
        <v>1911000</v>
      </c>
      <c r="BO27" s="530"/>
      <c r="BP27" s="530"/>
      <c r="BQ27" s="530"/>
      <c r="BR27" s="530"/>
      <c r="BS27" s="530"/>
      <c r="BT27" s="530"/>
      <c r="BU27" s="531"/>
      <c r="BV27" s="529">
        <v>1911000</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184</v>
      </c>
      <c r="F28" s="440"/>
      <c r="G28" s="440"/>
      <c r="H28" s="440"/>
      <c r="I28" s="440"/>
      <c r="J28" s="440"/>
      <c r="K28" s="441"/>
      <c r="L28" s="461">
        <v>1</v>
      </c>
      <c r="M28" s="462"/>
      <c r="N28" s="462"/>
      <c r="O28" s="462"/>
      <c r="P28" s="504"/>
      <c r="Q28" s="461">
        <v>6660</v>
      </c>
      <c r="R28" s="462"/>
      <c r="S28" s="462"/>
      <c r="T28" s="462"/>
      <c r="U28" s="462"/>
      <c r="V28" s="504"/>
      <c r="W28" s="556"/>
      <c r="X28" s="557"/>
      <c r="Y28" s="558"/>
      <c r="Z28" s="460" t="s">
        <v>185</v>
      </c>
      <c r="AA28" s="440"/>
      <c r="AB28" s="440"/>
      <c r="AC28" s="440"/>
      <c r="AD28" s="440"/>
      <c r="AE28" s="440"/>
      <c r="AF28" s="440"/>
      <c r="AG28" s="441"/>
      <c r="AH28" s="461">
        <v>39</v>
      </c>
      <c r="AI28" s="462"/>
      <c r="AJ28" s="462"/>
      <c r="AK28" s="462"/>
      <c r="AL28" s="504"/>
      <c r="AM28" s="461">
        <v>108186</v>
      </c>
      <c r="AN28" s="462"/>
      <c r="AO28" s="462"/>
      <c r="AP28" s="462"/>
      <c r="AQ28" s="462"/>
      <c r="AR28" s="504"/>
      <c r="AS28" s="461">
        <v>2774</v>
      </c>
      <c r="AT28" s="462"/>
      <c r="AU28" s="462"/>
      <c r="AV28" s="462"/>
      <c r="AW28" s="462"/>
      <c r="AX28" s="463"/>
      <c r="AY28" s="564" t="s">
        <v>186</v>
      </c>
      <c r="AZ28" s="565"/>
      <c r="BA28" s="565"/>
      <c r="BB28" s="566"/>
      <c r="BC28" s="370" t="s">
        <v>47</v>
      </c>
      <c r="BD28" s="371"/>
      <c r="BE28" s="371"/>
      <c r="BF28" s="371"/>
      <c r="BG28" s="371"/>
      <c r="BH28" s="371"/>
      <c r="BI28" s="371"/>
      <c r="BJ28" s="371"/>
      <c r="BK28" s="371"/>
      <c r="BL28" s="371"/>
      <c r="BM28" s="372"/>
      <c r="BN28" s="373">
        <v>17748520</v>
      </c>
      <c r="BO28" s="374"/>
      <c r="BP28" s="374"/>
      <c r="BQ28" s="374"/>
      <c r="BR28" s="374"/>
      <c r="BS28" s="374"/>
      <c r="BT28" s="374"/>
      <c r="BU28" s="375"/>
      <c r="BV28" s="373">
        <v>16652820</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187</v>
      </c>
      <c r="F29" s="440"/>
      <c r="G29" s="440"/>
      <c r="H29" s="440"/>
      <c r="I29" s="440"/>
      <c r="J29" s="440"/>
      <c r="K29" s="441"/>
      <c r="L29" s="461">
        <v>36</v>
      </c>
      <c r="M29" s="462"/>
      <c r="N29" s="462"/>
      <c r="O29" s="462"/>
      <c r="P29" s="504"/>
      <c r="Q29" s="461">
        <v>6300</v>
      </c>
      <c r="R29" s="462"/>
      <c r="S29" s="462"/>
      <c r="T29" s="462"/>
      <c r="U29" s="462"/>
      <c r="V29" s="504"/>
      <c r="W29" s="559"/>
      <c r="X29" s="560"/>
      <c r="Y29" s="561"/>
      <c r="Z29" s="460" t="s">
        <v>188</v>
      </c>
      <c r="AA29" s="440"/>
      <c r="AB29" s="440"/>
      <c r="AC29" s="440"/>
      <c r="AD29" s="440"/>
      <c r="AE29" s="440"/>
      <c r="AF29" s="440"/>
      <c r="AG29" s="441"/>
      <c r="AH29" s="461">
        <v>2774</v>
      </c>
      <c r="AI29" s="462"/>
      <c r="AJ29" s="462"/>
      <c r="AK29" s="462"/>
      <c r="AL29" s="504"/>
      <c r="AM29" s="461">
        <v>8444269</v>
      </c>
      <c r="AN29" s="462"/>
      <c r="AO29" s="462"/>
      <c r="AP29" s="462"/>
      <c r="AQ29" s="462"/>
      <c r="AR29" s="504"/>
      <c r="AS29" s="461">
        <v>3044</v>
      </c>
      <c r="AT29" s="462"/>
      <c r="AU29" s="462"/>
      <c r="AV29" s="462"/>
      <c r="AW29" s="462"/>
      <c r="AX29" s="463"/>
      <c r="AY29" s="567"/>
      <c r="AZ29" s="568"/>
      <c r="BA29" s="568"/>
      <c r="BB29" s="569"/>
      <c r="BC29" s="444" t="s">
        <v>189</v>
      </c>
      <c r="BD29" s="445"/>
      <c r="BE29" s="445"/>
      <c r="BF29" s="445"/>
      <c r="BG29" s="445"/>
      <c r="BH29" s="445"/>
      <c r="BI29" s="445"/>
      <c r="BJ29" s="445"/>
      <c r="BK29" s="445"/>
      <c r="BL29" s="445"/>
      <c r="BM29" s="446"/>
      <c r="BN29" s="410">
        <v>5360400</v>
      </c>
      <c r="BO29" s="411"/>
      <c r="BP29" s="411"/>
      <c r="BQ29" s="411"/>
      <c r="BR29" s="411"/>
      <c r="BS29" s="411"/>
      <c r="BT29" s="411"/>
      <c r="BU29" s="412"/>
      <c r="BV29" s="410">
        <v>4804900</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190</v>
      </c>
      <c r="X30" s="578"/>
      <c r="Y30" s="578"/>
      <c r="Z30" s="578"/>
      <c r="AA30" s="578"/>
      <c r="AB30" s="578"/>
      <c r="AC30" s="578"/>
      <c r="AD30" s="578"/>
      <c r="AE30" s="578"/>
      <c r="AF30" s="578"/>
      <c r="AG30" s="579"/>
      <c r="AH30" s="537">
        <v>100.5</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49</v>
      </c>
      <c r="BD30" s="527"/>
      <c r="BE30" s="527"/>
      <c r="BF30" s="527"/>
      <c r="BG30" s="527"/>
      <c r="BH30" s="527"/>
      <c r="BI30" s="527"/>
      <c r="BJ30" s="527"/>
      <c r="BK30" s="527"/>
      <c r="BL30" s="527"/>
      <c r="BM30" s="528"/>
      <c r="BN30" s="529">
        <v>9943959</v>
      </c>
      <c r="BO30" s="530"/>
      <c r="BP30" s="530"/>
      <c r="BQ30" s="530"/>
      <c r="BR30" s="530"/>
      <c r="BS30" s="530"/>
      <c r="BT30" s="530"/>
      <c r="BU30" s="531"/>
      <c r="BV30" s="529">
        <v>6648614</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191</v>
      </c>
      <c r="D32" s="573"/>
      <c r="E32" s="573"/>
      <c r="F32" s="573"/>
      <c r="G32" s="573"/>
      <c r="H32" s="573"/>
      <c r="I32" s="573"/>
      <c r="J32" s="573"/>
      <c r="K32" s="573"/>
      <c r="L32" s="573"/>
      <c r="M32" s="573"/>
      <c r="N32" s="573"/>
      <c r="O32" s="573"/>
      <c r="P32" s="573"/>
      <c r="Q32" s="573"/>
      <c r="R32" s="573"/>
      <c r="S32" s="573"/>
      <c r="U32" s="414" t="s">
        <v>192</v>
      </c>
      <c r="V32" s="414"/>
      <c r="W32" s="414"/>
      <c r="X32" s="414"/>
      <c r="Y32" s="414"/>
      <c r="Z32" s="414"/>
      <c r="AA32" s="414"/>
      <c r="AB32" s="414"/>
      <c r="AC32" s="414"/>
      <c r="AD32" s="414"/>
      <c r="AE32" s="414"/>
      <c r="AF32" s="414"/>
      <c r="AG32" s="414"/>
      <c r="AH32" s="414"/>
      <c r="AI32" s="414"/>
      <c r="AJ32" s="414"/>
      <c r="AK32" s="414"/>
      <c r="AM32" s="414" t="s">
        <v>193</v>
      </c>
      <c r="AN32" s="414"/>
      <c r="AO32" s="414"/>
      <c r="AP32" s="414"/>
      <c r="AQ32" s="414"/>
      <c r="AR32" s="414"/>
      <c r="AS32" s="414"/>
      <c r="AT32" s="414"/>
      <c r="AU32" s="414"/>
      <c r="AV32" s="414"/>
      <c r="AW32" s="414"/>
      <c r="AX32" s="414"/>
      <c r="AY32" s="414"/>
      <c r="AZ32" s="414"/>
      <c r="BA32" s="414"/>
      <c r="BB32" s="414"/>
      <c r="BC32" s="414"/>
      <c r="BE32" s="414" t="s">
        <v>194</v>
      </c>
      <c r="BF32" s="414"/>
      <c r="BG32" s="414"/>
      <c r="BH32" s="414"/>
      <c r="BI32" s="414"/>
      <c r="BJ32" s="414"/>
      <c r="BK32" s="414"/>
      <c r="BL32" s="414"/>
      <c r="BM32" s="414"/>
      <c r="BN32" s="414"/>
      <c r="BO32" s="414"/>
      <c r="BP32" s="414"/>
      <c r="BQ32" s="414"/>
      <c r="BR32" s="414"/>
      <c r="BS32" s="414"/>
      <c r="BT32" s="414"/>
      <c r="BU32" s="414"/>
      <c r="BW32" s="414" t="s">
        <v>195</v>
      </c>
      <c r="BX32" s="414"/>
      <c r="BY32" s="414"/>
      <c r="BZ32" s="414"/>
      <c r="CA32" s="414"/>
      <c r="CB32" s="414"/>
      <c r="CC32" s="414"/>
      <c r="CD32" s="414"/>
      <c r="CE32" s="414"/>
      <c r="CF32" s="414"/>
      <c r="CG32" s="414"/>
      <c r="CH32" s="414"/>
      <c r="CI32" s="414"/>
      <c r="CJ32" s="414"/>
      <c r="CK32" s="414"/>
      <c r="CL32" s="414"/>
      <c r="CM32" s="414"/>
      <c r="CO32" s="414" t="s">
        <v>196</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197</v>
      </c>
      <c r="D33" s="434"/>
      <c r="E33" s="399" t="s">
        <v>198</v>
      </c>
      <c r="F33" s="399"/>
      <c r="G33" s="399"/>
      <c r="H33" s="399"/>
      <c r="I33" s="399"/>
      <c r="J33" s="399"/>
      <c r="K33" s="399"/>
      <c r="L33" s="399"/>
      <c r="M33" s="399"/>
      <c r="N33" s="399"/>
      <c r="O33" s="399"/>
      <c r="P33" s="399"/>
      <c r="Q33" s="399"/>
      <c r="R33" s="399"/>
      <c r="S33" s="399"/>
      <c r="T33" s="203"/>
      <c r="U33" s="434" t="s">
        <v>199</v>
      </c>
      <c r="V33" s="434"/>
      <c r="W33" s="399" t="s">
        <v>198</v>
      </c>
      <c r="X33" s="399"/>
      <c r="Y33" s="399"/>
      <c r="Z33" s="399"/>
      <c r="AA33" s="399"/>
      <c r="AB33" s="399"/>
      <c r="AC33" s="399"/>
      <c r="AD33" s="399"/>
      <c r="AE33" s="399"/>
      <c r="AF33" s="399"/>
      <c r="AG33" s="399"/>
      <c r="AH33" s="399"/>
      <c r="AI33" s="399"/>
      <c r="AJ33" s="399"/>
      <c r="AK33" s="399"/>
      <c r="AL33" s="203"/>
      <c r="AM33" s="434" t="s">
        <v>199</v>
      </c>
      <c r="AN33" s="434"/>
      <c r="AO33" s="399" t="s">
        <v>200</v>
      </c>
      <c r="AP33" s="399"/>
      <c r="AQ33" s="399"/>
      <c r="AR33" s="399"/>
      <c r="AS33" s="399"/>
      <c r="AT33" s="399"/>
      <c r="AU33" s="399"/>
      <c r="AV33" s="399"/>
      <c r="AW33" s="399"/>
      <c r="AX33" s="399"/>
      <c r="AY33" s="399"/>
      <c r="AZ33" s="399"/>
      <c r="BA33" s="399"/>
      <c r="BB33" s="399"/>
      <c r="BC33" s="399"/>
      <c r="BD33" s="204"/>
      <c r="BE33" s="399" t="s">
        <v>201</v>
      </c>
      <c r="BF33" s="399"/>
      <c r="BG33" s="399" t="s">
        <v>202</v>
      </c>
      <c r="BH33" s="399"/>
      <c r="BI33" s="399"/>
      <c r="BJ33" s="399"/>
      <c r="BK33" s="399"/>
      <c r="BL33" s="399"/>
      <c r="BM33" s="399"/>
      <c r="BN33" s="399"/>
      <c r="BO33" s="399"/>
      <c r="BP33" s="399"/>
      <c r="BQ33" s="399"/>
      <c r="BR33" s="399"/>
      <c r="BS33" s="399"/>
      <c r="BT33" s="399"/>
      <c r="BU33" s="399"/>
      <c r="BV33" s="204"/>
      <c r="BW33" s="434" t="s">
        <v>201</v>
      </c>
      <c r="BX33" s="434"/>
      <c r="BY33" s="399" t="s">
        <v>203</v>
      </c>
      <c r="BZ33" s="399"/>
      <c r="CA33" s="399"/>
      <c r="CB33" s="399"/>
      <c r="CC33" s="399"/>
      <c r="CD33" s="399"/>
      <c r="CE33" s="399"/>
      <c r="CF33" s="399"/>
      <c r="CG33" s="399"/>
      <c r="CH33" s="399"/>
      <c r="CI33" s="399"/>
      <c r="CJ33" s="399"/>
      <c r="CK33" s="399"/>
      <c r="CL33" s="399"/>
      <c r="CM33" s="399"/>
      <c r="CN33" s="203"/>
      <c r="CO33" s="434" t="s">
        <v>197</v>
      </c>
      <c r="CP33" s="434"/>
      <c r="CQ33" s="399" t="s">
        <v>204</v>
      </c>
      <c r="CR33" s="399"/>
      <c r="CS33" s="399"/>
      <c r="CT33" s="399"/>
      <c r="CU33" s="399"/>
      <c r="CV33" s="399"/>
      <c r="CW33" s="399"/>
      <c r="CX33" s="399"/>
      <c r="CY33" s="399"/>
      <c r="CZ33" s="399"/>
      <c r="DA33" s="399"/>
      <c r="DB33" s="399"/>
      <c r="DC33" s="399"/>
      <c r="DD33" s="399"/>
      <c r="DE33" s="399"/>
      <c r="DF33" s="203"/>
      <c r="DG33" s="599" t="s">
        <v>205</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7</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f>IF(AO34="","",MAX(C34:D43,U34:V43)+1)</f>
        <v>11</v>
      </c>
      <c r="AN34" s="600"/>
      <c r="AO34" s="601" t="str">
        <f>IF('各会計、関係団体の財政状況及び健全化判断比率'!B32="","",'各会計、関係団体の財政状況及び健全化判断比率'!B32)</f>
        <v>水道事業会計</v>
      </c>
      <c r="AP34" s="601"/>
      <c r="AQ34" s="601"/>
      <c r="AR34" s="601"/>
      <c r="AS34" s="601"/>
      <c r="AT34" s="601"/>
      <c r="AU34" s="601"/>
      <c r="AV34" s="601"/>
      <c r="AW34" s="601"/>
      <c r="AX34" s="601"/>
      <c r="AY34" s="601"/>
      <c r="AZ34" s="601"/>
      <c r="BA34" s="601"/>
      <c r="BB34" s="601"/>
      <c r="BC34" s="601"/>
      <c r="BD34" s="178"/>
      <c r="BE34" s="600" t="str">
        <f>IF(BG34="","",MAX(C34:D43,U34:V43,AM34:AN43)+1)</f>
        <v/>
      </c>
      <c r="BF34" s="600"/>
      <c r="BG34" s="601"/>
      <c r="BH34" s="601"/>
      <c r="BI34" s="601"/>
      <c r="BJ34" s="601"/>
      <c r="BK34" s="601"/>
      <c r="BL34" s="601"/>
      <c r="BM34" s="601"/>
      <c r="BN34" s="601"/>
      <c r="BO34" s="601"/>
      <c r="BP34" s="601"/>
      <c r="BQ34" s="601"/>
      <c r="BR34" s="601"/>
      <c r="BS34" s="601"/>
      <c r="BT34" s="601"/>
      <c r="BU34" s="601"/>
      <c r="BV34" s="178"/>
      <c r="BW34" s="600">
        <f>IF(BY34="","",MAX(C34:D43,U34:V43,AM34:AN43,BE34:BF43)+1)</f>
        <v>13</v>
      </c>
      <c r="BX34" s="600"/>
      <c r="BY34" s="601" t="str">
        <f>IF('各会計、関係団体の財政状況及び健全化判断比率'!B68="","",'各会計、関係団体の財政状況及び健全化判断比率'!B68)</f>
        <v>東大阪都市清掃施設組合（一般会計）</v>
      </c>
      <c r="BZ34" s="601"/>
      <c r="CA34" s="601"/>
      <c r="CB34" s="601"/>
      <c r="CC34" s="601"/>
      <c r="CD34" s="601"/>
      <c r="CE34" s="601"/>
      <c r="CF34" s="601"/>
      <c r="CG34" s="601"/>
      <c r="CH34" s="601"/>
      <c r="CI34" s="601"/>
      <c r="CJ34" s="601"/>
      <c r="CK34" s="601"/>
      <c r="CL34" s="601"/>
      <c r="CM34" s="601"/>
      <c r="CN34" s="178"/>
      <c r="CO34" s="600">
        <f>IF(CQ34="","",MAX(C34:D43,U34:V43,AM34:AN43,BE34:BF43,BW34:BX43)+1)</f>
        <v>22</v>
      </c>
      <c r="CP34" s="600"/>
      <c r="CQ34" s="601" t="str">
        <f>IF('各会計、関係団体の財政状況及び健全化判断比率'!BS7="","",'各会計、関係団体の財政状況及び健全化判断比率'!BS7)</f>
        <v>（公財）東大阪市公園環境協会</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奨学事業特別会計</v>
      </c>
      <c r="F35" s="601"/>
      <c r="G35" s="601"/>
      <c r="H35" s="601"/>
      <c r="I35" s="601"/>
      <c r="J35" s="601"/>
      <c r="K35" s="601"/>
      <c r="L35" s="601"/>
      <c r="M35" s="601"/>
      <c r="N35" s="601"/>
      <c r="O35" s="601"/>
      <c r="P35" s="601"/>
      <c r="Q35" s="601"/>
      <c r="R35" s="601"/>
      <c r="S35" s="601"/>
      <c r="T35" s="178"/>
      <c r="U35" s="600">
        <f>IF(W35="","",U34+1)</f>
        <v>8</v>
      </c>
      <c r="V35" s="600"/>
      <c r="W35" s="601" t="str">
        <f>IF('各会計、関係団体の財政状況及び健全化判断比率'!B29="","",'各会計、関係団体の財政状況及び健全化判断比率'!B29)</f>
        <v>介護保険事業特別会計</v>
      </c>
      <c r="X35" s="601"/>
      <c r="Y35" s="601"/>
      <c r="Z35" s="601"/>
      <c r="AA35" s="601"/>
      <c r="AB35" s="601"/>
      <c r="AC35" s="601"/>
      <c r="AD35" s="601"/>
      <c r="AE35" s="601"/>
      <c r="AF35" s="601"/>
      <c r="AG35" s="601"/>
      <c r="AH35" s="601"/>
      <c r="AI35" s="601"/>
      <c r="AJ35" s="601"/>
      <c r="AK35" s="601"/>
      <c r="AL35" s="178"/>
      <c r="AM35" s="600">
        <f t="shared" ref="AM35:AM43" si="0">IF(AO35="","",AM34+1)</f>
        <v>12</v>
      </c>
      <c r="AN35" s="600"/>
      <c r="AO35" s="601" t="str">
        <f>IF('各会計、関係団体の財政状況及び健全化判断比率'!B33="","",'各会計、関係団体の財政状況及び健全化判断比率'!B33)</f>
        <v>下水道事業会計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14</v>
      </c>
      <c r="BX35" s="600"/>
      <c r="BY35" s="601" t="str">
        <f>IF('各会計、関係団体の財政状況及び健全化判断比率'!B69="","",'各会計、関係団体の財政状況及び健全化判断比率'!B69)</f>
        <v>恩智川水防事務組合（一般会計）</v>
      </c>
      <c r="BZ35" s="601"/>
      <c r="CA35" s="601"/>
      <c r="CB35" s="601"/>
      <c r="CC35" s="601"/>
      <c r="CD35" s="601"/>
      <c r="CE35" s="601"/>
      <c r="CF35" s="601"/>
      <c r="CG35" s="601"/>
      <c r="CH35" s="601"/>
      <c r="CI35" s="601"/>
      <c r="CJ35" s="601"/>
      <c r="CK35" s="601"/>
      <c r="CL35" s="601"/>
      <c r="CM35" s="601"/>
      <c r="CN35" s="178"/>
      <c r="CO35" s="600">
        <f t="shared" ref="CO35:CO43" si="3">IF(CQ35="","",CO34+1)</f>
        <v>23</v>
      </c>
      <c r="CP35" s="600"/>
      <c r="CQ35" s="601" t="str">
        <f>IF('各会計、関係団体の財政状況及び健全化判断比率'!BS8="","",'各会計、関係団体の財政状況及び健全化判断比率'!BS8)</f>
        <v>（公財）東大阪市学校給食会</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f>IF(E36="","",C35+1)</f>
        <v>3</v>
      </c>
      <c r="D36" s="600"/>
      <c r="E36" s="601" t="str">
        <f>IF('各会計、関係団体の財政状況及び健全化判断比率'!B9="","",'各会計、関係団体の財政状況及び健全化判断比率'!B9)</f>
        <v>公共用地先行取得事業特別会計</v>
      </c>
      <c r="F36" s="601"/>
      <c r="G36" s="601"/>
      <c r="H36" s="601"/>
      <c r="I36" s="601"/>
      <c r="J36" s="601"/>
      <c r="K36" s="601"/>
      <c r="L36" s="601"/>
      <c r="M36" s="601"/>
      <c r="N36" s="601"/>
      <c r="O36" s="601"/>
      <c r="P36" s="601"/>
      <c r="Q36" s="601"/>
      <c r="R36" s="601"/>
      <c r="S36" s="601"/>
      <c r="T36" s="178"/>
      <c r="U36" s="600">
        <f t="shared" ref="U36:U43" si="4">IF(W36="","",U35+1)</f>
        <v>9</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15</v>
      </c>
      <c r="BX36" s="600"/>
      <c r="BY36" s="601" t="str">
        <f>IF('各会計、関係団体の財政状況及び健全化判断比率'!B70="","",'各会計、関係団体の財政状況及び健全化判断比率'!B70)</f>
        <v>淀川左岸水防事務組合（一般会計）</v>
      </c>
      <c r="BZ36" s="601"/>
      <c r="CA36" s="601"/>
      <c r="CB36" s="601"/>
      <c r="CC36" s="601"/>
      <c r="CD36" s="601"/>
      <c r="CE36" s="601"/>
      <c r="CF36" s="601"/>
      <c r="CG36" s="601"/>
      <c r="CH36" s="601"/>
      <c r="CI36" s="601"/>
      <c r="CJ36" s="601"/>
      <c r="CK36" s="601"/>
      <c r="CL36" s="601"/>
      <c r="CM36" s="601"/>
      <c r="CN36" s="178"/>
      <c r="CO36" s="600">
        <f t="shared" si="3"/>
        <v>24</v>
      </c>
      <c r="CP36" s="600"/>
      <c r="CQ36" s="601" t="str">
        <f>IF('各会計、関係団体の財政状況及び健全化判断比率'!BS9="","",'各会計、関係団体の財政状況及び健全化判断比率'!BS9)</f>
        <v>（公財）東大阪市文化振興協会</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f>IF(E37="","",C36+1)</f>
        <v>4</v>
      </c>
      <c r="D37" s="600"/>
      <c r="E37" s="601" t="str">
        <f>IF('各会計、関係団体の財政状況及び健全化判断比率'!B10="","",'各会計、関係団体の財政状況及び健全化判断比率'!B10)</f>
        <v>火災共済事業特別会計</v>
      </c>
      <c r="F37" s="601"/>
      <c r="G37" s="601"/>
      <c r="H37" s="601"/>
      <c r="I37" s="601"/>
      <c r="J37" s="601"/>
      <c r="K37" s="601"/>
      <c r="L37" s="601"/>
      <c r="M37" s="601"/>
      <c r="N37" s="601"/>
      <c r="O37" s="601"/>
      <c r="P37" s="601"/>
      <c r="Q37" s="601"/>
      <c r="R37" s="601"/>
      <c r="S37" s="601"/>
      <c r="T37" s="178"/>
      <c r="U37" s="600">
        <f t="shared" si="4"/>
        <v>10</v>
      </c>
      <c r="V37" s="600"/>
      <c r="W37" s="601" t="str">
        <f>IF('各会計、関係団体の財政状況及び健全化判断比率'!B31="","",'各会計、関係団体の財政状況及び健全化判断比率'!B31)</f>
        <v>交通災害共済事業特別会計</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16</v>
      </c>
      <c r="BX37" s="600"/>
      <c r="BY37" s="601" t="str">
        <f>IF('各会計、関係団体の財政状況及び健全化判断比率'!B71="","",'各会計、関係団体の財政状況及び健全化判断比率'!B71)</f>
        <v>大和川右岸水防事務組合（一般会計）</v>
      </c>
      <c r="BZ37" s="601"/>
      <c r="CA37" s="601"/>
      <c r="CB37" s="601"/>
      <c r="CC37" s="601"/>
      <c r="CD37" s="601"/>
      <c r="CE37" s="601"/>
      <c r="CF37" s="601"/>
      <c r="CG37" s="601"/>
      <c r="CH37" s="601"/>
      <c r="CI37" s="601"/>
      <c r="CJ37" s="601"/>
      <c r="CK37" s="601"/>
      <c r="CL37" s="601"/>
      <c r="CM37" s="601"/>
      <c r="CN37" s="178"/>
      <c r="CO37" s="600">
        <f t="shared" si="3"/>
        <v>25</v>
      </c>
      <c r="CP37" s="600"/>
      <c r="CQ37" s="601" t="str">
        <f>IF('各会計、関係団体の財政状況及び健全化判断比率'!BS10="","",'各会計、関係団体の財政状況及び健全化判断比率'!BS10)</f>
        <v>東大阪再開発（株）</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f t="shared" ref="C38:C43" si="5">IF(E38="","",C37+1)</f>
        <v>5</v>
      </c>
      <c r="D38" s="600"/>
      <c r="E38" s="601" t="str">
        <f>IF('各会計、関係団体の財政状況及び健全化判断比率'!B11="","",'各会計、関係団体の財政状況及び健全化判断比率'!B11)</f>
        <v>母子父子寡婦福祉資金貸付事業特別会計</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17</v>
      </c>
      <c r="BX38" s="600"/>
      <c r="BY38" s="601" t="str">
        <f>IF('各会計、関係団体の財政状況及び健全化判断比率'!B72="","",'各会計、関係団体の財政状況及び健全化判断比率'!B72)</f>
        <v>大阪府後期高齢者医療広域連合（一般会計）</v>
      </c>
      <c r="BZ38" s="601"/>
      <c r="CA38" s="601"/>
      <c r="CB38" s="601"/>
      <c r="CC38" s="601"/>
      <c r="CD38" s="601"/>
      <c r="CE38" s="601"/>
      <c r="CF38" s="601"/>
      <c r="CG38" s="601"/>
      <c r="CH38" s="601"/>
      <c r="CI38" s="601"/>
      <c r="CJ38" s="601"/>
      <c r="CK38" s="601"/>
      <c r="CL38" s="601"/>
      <c r="CM38" s="601"/>
      <c r="CN38" s="178"/>
      <c r="CO38" s="600">
        <f t="shared" si="3"/>
        <v>26</v>
      </c>
      <c r="CP38" s="600"/>
      <c r="CQ38" s="601" t="str">
        <f>IF('各会計、関係団体の財政状況及び健全化判断比率'!BS11="","",'各会計、関係団体の財政状況及び健全化判断比率'!BS11)</f>
        <v>（公財）東大阪市産業創造勤労者支援機構</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f t="shared" si="5"/>
        <v>6</v>
      </c>
      <c r="D39" s="600"/>
      <c r="E39" s="601" t="str">
        <f>IF('各会計、関係団体の財政状況及び健全化判断比率'!B12="","",'各会計、関係団体の財政状況及び健全化判断比率'!B12)</f>
        <v>病院事業債管理特別会計</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18</v>
      </c>
      <c r="BX39" s="600"/>
      <c r="BY39" s="601" t="str">
        <f>IF('各会計、関係団体の財政状況及び健全化判断比率'!B73="","",'各会計、関係団体の財政状況及び健全化判断比率'!B73)</f>
        <v>大阪府後期高齢者医療広域連合（後期高齢者医療特別会計）</v>
      </c>
      <c r="BZ39" s="601"/>
      <c r="CA39" s="601"/>
      <c r="CB39" s="601"/>
      <c r="CC39" s="601"/>
      <c r="CD39" s="601"/>
      <c r="CE39" s="601"/>
      <c r="CF39" s="601"/>
      <c r="CG39" s="601"/>
      <c r="CH39" s="601"/>
      <c r="CI39" s="601"/>
      <c r="CJ39" s="601"/>
      <c r="CK39" s="601"/>
      <c r="CL39" s="601"/>
      <c r="CM39" s="601"/>
      <c r="CN39" s="178"/>
      <c r="CO39" s="600">
        <f t="shared" si="3"/>
        <v>27</v>
      </c>
      <c r="CP39" s="600"/>
      <c r="CQ39" s="601" t="str">
        <f>IF('各会計、関係団体の財政状況及び健全化判断比率'!BS12="","",'各会計、関係団体の財政状況及び健全化判断比率'!BS12)</f>
        <v>市立東大阪医療センター</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19</v>
      </c>
      <c r="BX40" s="600"/>
      <c r="BY40" s="601" t="str">
        <f>IF('各会計、関係団体の財政状況及び健全化判断比率'!B74="","",'各会計、関係団体の財政状況及び健全化判断比率'!B74)</f>
        <v>大阪広域水道企業団（水道事業会計）</v>
      </c>
      <c r="BZ40" s="601"/>
      <c r="CA40" s="601"/>
      <c r="CB40" s="601"/>
      <c r="CC40" s="601"/>
      <c r="CD40" s="601"/>
      <c r="CE40" s="601"/>
      <c r="CF40" s="601"/>
      <c r="CG40" s="601"/>
      <c r="CH40" s="601"/>
      <c r="CI40" s="601"/>
      <c r="CJ40" s="601"/>
      <c r="CK40" s="601"/>
      <c r="CL40" s="601"/>
      <c r="CM40" s="601"/>
      <c r="CN40" s="178"/>
      <c r="CO40" s="600">
        <f t="shared" si="3"/>
        <v>28</v>
      </c>
      <c r="CP40" s="600"/>
      <c r="CQ40" s="601" t="str">
        <f>IF('各会計、関係団体の財政状況及び健全化判断比率'!BS13="","",'各会計、関係団体の財政状況及び健全化判断比率'!BS13)</f>
        <v>大阪外環状線鉄道(株)</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20</v>
      </c>
      <c r="BX41" s="600"/>
      <c r="BY41" s="601" t="str">
        <f>IF('各会計、関係団体の財政状況及び健全化判断比率'!B75="","",'各会計、関係団体の財政状況及び健全化判断比率'!B75)</f>
        <v>大阪広域水道企業団（工業用水道事業会計）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21</v>
      </c>
      <c r="BX42" s="600"/>
      <c r="BY42" s="601" t="str">
        <f>IF('各会計、関係団体の財政状況及び健全化判断比率'!B76="","",'各会計、関係団体の財政状況及び健全化判断比率'!B76)</f>
        <v>大阪府都市競艇企業団（モーターボート競走事業会計）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03" t="s">
        <v>207</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208</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209</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210</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211</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212</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213</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611</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79" t="s">
        <v>571</v>
      </c>
      <c r="D34" s="1179"/>
      <c r="E34" s="1180"/>
      <c r="F34" s="32">
        <v>5.35</v>
      </c>
      <c r="G34" s="33">
        <v>6.08</v>
      </c>
      <c r="H34" s="33">
        <v>6.52</v>
      </c>
      <c r="I34" s="33">
        <v>6.85</v>
      </c>
      <c r="J34" s="34">
        <v>6.95</v>
      </c>
      <c r="K34" s="22"/>
      <c r="L34" s="22"/>
      <c r="M34" s="22"/>
      <c r="N34" s="22"/>
      <c r="O34" s="22"/>
      <c r="P34" s="22"/>
    </row>
    <row r="35" spans="1:16" ht="39" customHeight="1" x14ac:dyDescent="0.15">
      <c r="A35" s="22"/>
      <c r="B35" s="35"/>
      <c r="C35" s="1173" t="s">
        <v>572</v>
      </c>
      <c r="D35" s="1174"/>
      <c r="E35" s="1175"/>
      <c r="F35" s="36">
        <v>4.87</v>
      </c>
      <c r="G35" s="37">
        <v>4.6100000000000003</v>
      </c>
      <c r="H35" s="37">
        <v>4.8499999999999996</v>
      </c>
      <c r="I35" s="37">
        <v>4.66</v>
      </c>
      <c r="J35" s="38">
        <v>5.03</v>
      </c>
      <c r="K35" s="22"/>
      <c r="L35" s="22"/>
      <c r="M35" s="22"/>
      <c r="N35" s="22"/>
      <c r="O35" s="22"/>
      <c r="P35" s="22"/>
    </row>
    <row r="36" spans="1:16" ht="39" customHeight="1" x14ac:dyDescent="0.15">
      <c r="A36" s="22"/>
      <c r="B36" s="35"/>
      <c r="C36" s="1173" t="s">
        <v>573</v>
      </c>
      <c r="D36" s="1174"/>
      <c r="E36" s="1175"/>
      <c r="F36" s="36">
        <v>1.38</v>
      </c>
      <c r="G36" s="37">
        <v>1.81</v>
      </c>
      <c r="H36" s="37">
        <v>2.0499999999999998</v>
      </c>
      <c r="I36" s="37">
        <v>2.2400000000000002</v>
      </c>
      <c r="J36" s="38">
        <v>2.2799999999999998</v>
      </c>
      <c r="K36" s="22"/>
      <c r="L36" s="22"/>
      <c r="M36" s="22"/>
      <c r="N36" s="22"/>
      <c r="O36" s="22"/>
      <c r="P36" s="22"/>
    </row>
    <row r="37" spans="1:16" ht="39" customHeight="1" x14ac:dyDescent="0.15">
      <c r="A37" s="22"/>
      <c r="B37" s="35"/>
      <c r="C37" s="1173" t="s">
        <v>574</v>
      </c>
      <c r="D37" s="1174"/>
      <c r="E37" s="1175"/>
      <c r="F37" s="36">
        <v>1.71</v>
      </c>
      <c r="G37" s="37">
        <v>0.37</v>
      </c>
      <c r="H37" s="37">
        <v>0.36</v>
      </c>
      <c r="I37" s="37">
        <v>1.19</v>
      </c>
      <c r="J37" s="38">
        <v>1.29</v>
      </c>
      <c r="K37" s="22"/>
      <c r="L37" s="22"/>
      <c r="M37" s="22"/>
      <c r="N37" s="22"/>
      <c r="O37" s="22"/>
      <c r="P37" s="22"/>
    </row>
    <row r="38" spans="1:16" ht="39" customHeight="1" x14ac:dyDescent="0.15">
      <c r="A38" s="22"/>
      <c r="B38" s="35"/>
      <c r="C38" s="1173" t="s">
        <v>575</v>
      </c>
      <c r="D38" s="1174"/>
      <c r="E38" s="1175"/>
      <c r="F38" s="36">
        <v>0.49</v>
      </c>
      <c r="G38" s="37">
        <v>0.95</v>
      </c>
      <c r="H38" s="37">
        <v>0.36</v>
      </c>
      <c r="I38" s="37">
        <v>0.63</v>
      </c>
      <c r="J38" s="38">
        <v>0.85</v>
      </c>
      <c r="K38" s="22"/>
      <c r="L38" s="22"/>
      <c r="M38" s="22"/>
      <c r="N38" s="22"/>
      <c r="O38" s="22"/>
      <c r="P38" s="22"/>
    </row>
    <row r="39" spans="1:16" ht="39" customHeight="1" x14ac:dyDescent="0.15">
      <c r="A39" s="22"/>
      <c r="B39" s="35"/>
      <c r="C39" s="1173" t="s">
        <v>576</v>
      </c>
      <c r="D39" s="1174"/>
      <c r="E39" s="1175"/>
      <c r="F39" s="36">
        <v>0.23</v>
      </c>
      <c r="G39" s="37">
        <v>0.3</v>
      </c>
      <c r="H39" s="37">
        <v>0.32</v>
      </c>
      <c r="I39" s="37">
        <v>0.35</v>
      </c>
      <c r="J39" s="38">
        <v>0.34</v>
      </c>
      <c r="K39" s="22"/>
      <c r="L39" s="22"/>
      <c r="M39" s="22"/>
      <c r="N39" s="22"/>
      <c r="O39" s="22"/>
      <c r="P39" s="22"/>
    </row>
    <row r="40" spans="1:16" ht="39" customHeight="1" x14ac:dyDescent="0.15">
      <c r="A40" s="22"/>
      <c r="B40" s="35"/>
      <c r="C40" s="1173" t="s">
        <v>577</v>
      </c>
      <c r="D40" s="1174"/>
      <c r="E40" s="1175"/>
      <c r="F40" s="36">
        <v>0.3</v>
      </c>
      <c r="G40" s="37">
        <v>0.3</v>
      </c>
      <c r="H40" s="37">
        <v>0.3</v>
      </c>
      <c r="I40" s="37">
        <v>0.3</v>
      </c>
      <c r="J40" s="38">
        <v>0.3</v>
      </c>
      <c r="K40" s="22"/>
      <c r="L40" s="22"/>
      <c r="M40" s="22"/>
      <c r="N40" s="22"/>
      <c r="O40" s="22"/>
      <c r="P40" s="22"/>
    </row>
    <row r="41" spans="1:16" ht="39" customHeight="1" x14ac:dyDescent="0.15">
      <c r="A41" s="22"/>
      <c r="B41" s="35"/>
      <c r="C41" s="1173" t="s">
        <v>578</v>
      </c>
      <c r="D41" s="1174"/>
      <c r="E41" s="1175"/>
      <c r="F41" s="36">
        <v>0.18</v>
      </c>
      <c r="G41" s="37">
        <v>0.18</v>
      </c>
      <c r="H41" s="37">
        <v>0.18</v>
      </c>
      <c r="I41" s="37">
        <v>0.18</v>
      </c>
      <c r="J41" s="38">
        <v>0.17</v>
      </c>
      <c r="K41" s="22"/>
      <c r="L41" s="22"/>
      <c r="M41" s="22"/>
      <c r="N41" s="22"/>
      <c r="O41" s="22"/>
      <c r="P41" s="22"/>
    </row>
    <row r="42" spans="1:16" ht="39" customHeight="1" x14ac:dyDescent="0.15">
      <c r="A42" s="22"/>
      <c r="B42" s="39"/>
      <c r="C42" s="1173" t="s">
        <v>579</v>
      </c>
      <c r="D42" s="1174"/>
      <c r="E42" s="1175"/>
      <c r="F42" s="36" t="s">
        <v>523</v>
      </c>
      <c r="G42" s="37" t="s">
        <v>523</v>
      </c>
      <c r="H42" s="37" t="s">
        <v>523</v>
      </c>
      <c r="I42" s="37" t="s">
        <v>523</v>
      </c>
      <c r="J42" s="38" t="s">
        <v>523</v>
      </c>
      <c r="K42" s="22"/>
      <c r="L42" s="22"/>
      <c r="M42" s="22"/>
      <c r="N42" s="22"/>
      <c r="O42" s="22"/>
      <c r="P42" s="22"/>
    </row>
    <row r="43" spans="1:16" ht="39" customHeight="1" thickBot="1" x14ac:dyDescent="0.2">
      <c r="A43" s="22"/>
      <c r="B43" s="40"/>
      <c r="C43" s="1176" t="s">
        <v>580</v>
      </c>
      <c r="D43" s="1177"/>
      <c r="E43" s="1178"/>
      <c r="F43" s="41">
        <v>0.18</v>
      </c>
      <c r="G43" s="42">
        <v>0.24</v>
      </c>
      <c r="H43" s="42">
        <v>0.3</v>
      </c>
      <c r="I43" s="42">
        <v>0.32</v>
      </c>
      <c r="J43" s="43">
        <v>0.25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p3y0Vc5XIeE+LlEdY5MIh2yAMXG6q6e68fQRHqgnFZnMQwPRq7gWIgXMp/kc2sbpEl3sAVEYu9qihmKwn137g==" saltValue="ZX+l4hLIasXl6NF8MaLH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K3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81" t="s">
        <v>10</v>
      </c>
      <c r="C45" s="1182"/>
      <c r="D45" s="58"/>
      <c r="E45" s="1187" t="s">
        <v>11</v>
      </c>
      <c r="F45" s="1187"/>
      <c r="G45" s="1187"/>
      <c r="H45" s="1187"/>
      <c r="I45" s="1187"/>
      <c r="J45" s="1188"/>
      <c r="K45" s="59">
        <v>17793</v>
      </c>
      <c r="L45" s="60">
        <v>20049</v>
      </c>
      <c r="M45" s="60">
        <v>19201</v>
      </c>
      <c r="N45" s="60">
        <v>22287</v>
      </c>
      <c r="O45" s="61">
        <v>21865</v>
      </c>
      <c r="P45" s="48"/>
      <c r="Q45" s="48"/>
      <c r="R45" s="48"/>
      <c r="S45" s="48"/>
      <c r="T45" s="48"/>
      <c r="U45" s="48"/>
    </row>
    <row r="46" spans="1:21" ht="30.75" customHeight="1" x14ac:dyDescent="0.15">
      <c r="A46" s="48"/>
      <c r="B46" s="1183"/>
      <c r="C46" s="1184"/>
      <c r="D46" s="62"/>
      <c r="E46" s="1189" t="s">
        <v>12</v>
      </c>
      <c r="F46" s="1189"/>
      <c r="G46" s="1189"/>
      <c r="H46" s="1189"/>
      <c r="I46" s="1189"/>
      <c r="J46" s="1190"/>
      <c r="K46" s="63" t="s">
        <v>523</v>
      </c>
      <c r="L46" s="64" t="s">
        <v>523</v>
      </c>
      <c r="M46" s="64" t="s">
        <v>523</v>
      </c>
      <c r="N46" s="64" t="s">
        <v>523</v>
      </c>
      <c r="O46" s="65" t="s">
        <v>523</v>
      </c>
      <c r="P46" s="48"/>
      <c r="Q46" s="48"/>
      <c r="R46" s="48"/>
      <c r="S46" s="48"/>
      <c r="T46" s="48"/>
      <c r="U46" s="48"/>
    </row>
    <row r="47" spans="1:21" ht="30.75" customHeight="1" x14ac:dyDescent="0.15">
      <c r="A47" s="48"/>
      <c r="B47" s="1183"/>
      <c r="C47" s="1184"/>
      <c r="D47" s="62"/>
      <c r="E47" s="1189" t="s">
        <v>13</v>
      </c>
      <c r="F47" s="1189"/>
      <c r="G47" s="1189"/>
      <c r="H47" s="1189"/>
      <c r="I47" s="1189"/>
      <c r="J47" s="1190"/>
      <c r="K47" s="63" t="s">
        <v>523</v>
      </c>
      <c r="L47" s="64" t="s">
        <v>523</v>
      </c>
      <c r="M47" s="64" t="s">
        <v>523</v>
      </c>
      <c r="N47" s="64" t="s">
        <v>523</v>
      </c>
      <c r="O47" s="65" t="s">
        <v>523</v>
      </c>
      <c r="P47" s="48"/>
      <c r="Q47" s="48"/>
      <c r="R47" s="48"/>
      <c r="S47" s="48"/>
      <c r="T47" s="48"/>
      <c r="U47" s="48"/>
    </row>
    <row r="48" spans="1:21" ht="30.75" customHeight="1" x14ac:dyDescent="0.15">
      <c r="A48" s="48"/>
      <c r="B48" s="1183"/>
      <c r="C48" s="1184"/>
      <c r="D48" s="62"/>
      <c r="E48" s="1189" t="s">
        <v>14</v>
      </c>
      <c r="F48" s="1189"/>
      <c r="G48" s="1189"/>
      <c r="H48" s="1189"/>
      <c r="I48" s="1189"/>
      <c r="J48" s="1190"/>
      <c r="K48" s="63">
        <v>7016</v>
      </c>
      <c r="L48" s="64">
        <v>6873</v>
      </c>
      <c r="M48" s="64">
        <v>6731</v>
      </c>
      <c r="N48" s="64">
        <v>6546</v>
      </c>
      <c r="O48" s="65">
        <v>6407</v>
      </c>
      <c r="P48" s="48"/>
      <c r="Q48" s="48"/>
      <c r="R48" s="48"/>
      <c r="S48" s="48"/>
      <c r="T48" s="48"/>
      <c r="U48" s="48"/>
    </row>
    <row r="49" spans="1:21" ht="30.75" customHeight="1" x14ac:dyDescent="0.15">
      <c r="A49" s="48"/>
      <c r="B49" s="1183"/>
      <c r="C49" s="1184"/>
      <c r="D49" s="62"/>
      <c r="E49" s="1189" t="s">
        <v>15</v>
      </c>
      <c r="F49" s="1189"/>
      <c r="G49" s="1189"/>
      <c r="H49" s="1189"/>
      <c r="I49" s="1189"/>
      <c r="J49" s="1190"/>
      <c r="K49" s="63">
        <v>83</v>
      </c>
      <c r="L49" s="64">
        <v>193</v>
      </c>
      <c r="M49" s="64">
        <v>368</v>
      </c>
      <c r="N49" s="64">
        <v>663</v>
      </c>
      <c r="O49" s="65">
        <v>667</v>
      </c>
      <c r="P49" s="48"/>
      <c r="Q49" s="48"/>
      <c r="R49" s="48"/>
      <c r="S49" s="48"/>
      <c r="T49" s="48"/>
      <c r="U49" s="48"/>
    </row>
    <row r="50" spans="1:21" ht="30.75" customHeight="1" x14ac:dyDescent="0.15">
      <c r="A50" s="48"/>
      <c r="B50" s="1183"/>
      <c r="C50" s="1184"/>
      <c r="D50" s="62"/>
      <c r="E50" s="1189" t="s">
        <v>16</v>
      </c>
      <c r="F50" s="1189"/>
      <c r="G50" s="1189"/>
      <c r="H50" s="1189"/>
      <c r="I50" s="1189"/>
      <c r="J50" s="1190"/>
      <c r="K50" s="63">
        <v>400</v>
      </c>
      <c r="L50" s="64">
        <v>207</v>
      </c>
      <c r="M50" s="64">
        <v>438</v>
      </c>
      <c r="N50" s="64">
        <v>570</v>
      </c>
      <c r="O50" s="65">
        <v>552</v>
      </c>
      <c r="P50" s="48"/>
      <c r="Q50" s="48"/>
      <c r="R50" s="48"/>
      <c r="S50" s="48"/>
      <c r="T50" s="48"/>
      <c r="U50" s="48"/>
    </row>
    <row r="51" spans="1:21" ht="30.75" customHeight="1" x14ac:dyDescent="0.15">
      <c r="A51" s="48"/>
      <c r="B51" s="1185"/>
      <c r="C51" s="1186"/>
      <c r="D51" s="66"/>
      <c r="E51" s="1189" t="s">
        <v>17</v>
      </c>
      <c r="F51" s="1189"/>
      <c r="G51" s="1189"/>
      <c r="H51" s="1189"/>
      <c r="I51" s="1189"/>
      <c r="J51" s="1190"/>
      <c r="K51" s="63" t="s">
        <v>523</v>
      </c>
      <c r="L51" s="64" t="s">
        <v>523</v>
      </c>
      <c r="M51" s="64" t="s">
        <v>523</v>
      </c>
      <c r="N51" s="64" t="s">
        <v>523</v>
      </c>
      <c r="O51" s="65" t="s">
        <v>523</v>
      </c>
      <c r="P51" s="48"/>
      <c r="Q51" s="48"/>
      <c r="R51" s="48"/>
      <c r="S51" s="48"/>
      <c r="T51" s="48"/>
      <c r="U51" s="48"/>
    </row>
    <row r="52" spans="1:21" ht="30.75" customHeight="1" x14ac:dyDescent="0.15">
      <c r="A52" s="48"/>
      <c r="B52" s="1191" t="s">
        <v>18</v>
      </c>
      <c r="C52" s="1192"/>
      <c r="D52" s="66"/>
      <c r="E52" s="1189" t="s">
        <v>19</v>
      </c>
      <c r="F52" s="1189"/>
      <c r="G52" s="1189"/>
      <c r="H52" s="1189"/>
      <c r="I52" s="1189"/>
      <c r="J52" s="1190"/>
      <c r="K52" s="63">
        <v>21356</v>
      </c>
      <c r="L52" s="64">
        <v>21402</v>
      </c>
      <c r="M52" s="64">
        <v>22059</v>
      </c>
      <c r="N52" s="64">
        <v>22436</v>
      </c>
      <c r="O52" s="65">
        <v>22765</v>
      </c>
      <c r="P52" s="48"/>
      <c r="Q52" s="48"/>
      <c r="R52" s="48"/>
      <c r="S52" s="48"/>
      <c r="T52" s="48"/>
      <c r="U52" s="48"/>
    </row>
    <row r="53" spans="1:21" ht="30.75" customHeight="1" thickBot="1" x14ac:dyDescent="0.2">
      <c r="A53" s="48"/>
      <c r="B53" s="1193" t="s">
        <v>20</v>
      </c>
      <c r="C53" s="1194"/>
      <c r="D53" s="67"/>
      <c r="E53" s="1195" t="s">
        <v>21</v>
      </c>
      <c r="F53" s="1195"/>
      <c r="G53" s="1195"/>
      <c r="H53" s="1195"/>
      <c r="I53" s="1195"/>
      <c r="J53" s="1196"/>
      <c r="K53" s="68">
        <v>3936</v>
      </c>
      <c r="L53" s="69">
        <v>5920</v>
      </c>
      <c r="M53" s="69">
        <v>4679</v>
      </c>
      <c r="N53" s="69">
        <v>7630</v>
      </c>
      <c r="O53" s="70">
        <v>6726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197" t="s">
        <v>24</v>
      </c>
      <c r="C57" s="1198"/>
      <c r="D57" s="1201" t="s">
        <v>25</v>
      </c>
      <c r="E57" s="1202"/>
      <c r="F57" s="1202"/>
      <c r="G57" s="1202"/>
      <c r="H57" s="1202"/>
      <c r="I57" s="1202"/>
      <c r="J57" s="1203"/>
      <c r="K57" s="83"/>
      <c r="L57" s="84"/>
      <c r="M57" s="84"/>
      <c r="N57" s="84"/>
      <c r="O57" s="85"/>
    </row>
    <row r="58" spans="1:21" ht="31.5" customHeight="1" thickBot="1" x14ac:dyDescent="0.2">
      <c r="B58" s="1199"/>
      <c r="C58" s="1200"/>
      <c r="D58" s="1204" t="s">
        <v>26</v>
      </c>
      <c r="E58" s="1205"/>
      <c r="F58" s="1205"/>
      <c r="G58" s="1205"/>
      <c r="H58" s="1205"/>
      <c r="I58" s="1205"/>
      <c r="J58" s="1206"/>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9zZS86EWinG49Q7VezwxiNcPWXF98+Bl+lZYbzWFxPtBBVMLwC3vJIDnJyX1o9otWWodKapKW2CE0LB+l1OJQ==" saltValue="IGK2M1Jw/eGyyFKo5XkuV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J3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564</v>
      </c>
      <c r="J40" s="100" t="s">
        <v>565</v>
      </c>
      <c r="K40" s="100" t="s">
        <v>566</v>
      </c>
      <c r="L40" s="100" t="s">
        <v>567</v>
      </c>
      <c r="M40" s="101" t="s">
        <v>568</v>
      </c>
    </row>
    <row r="41" spans="2:13" ht="27.75" customHeight="1" x14ac:dyDescent="0.15">
      <c r="B41" s="1207" t="s">
        <v>29</v>
      </c>
      <c r="C41" s="1208"/>
      <c r="D41" s="102"/>
      <c r="E41" s="1213" t="s">
        <v>30</v>
      </c>
      <c r="F41" s="1213"/>
      <c r="G41" s="1213"/>
      <c r="H41" s="1214"/>
      <c r="I41" s="351">
        <v>201474</v>
      </c>
      <c r="J41" s="352">
        <v>204848</v>
      </c>
      <c r="K41" s="352">
        <v>203317</v>
      </c>
      <c r="L41" s="352">
        <v>193826</v>
      </c>
      <c r="M41" s="353">
        <v>183967</v>
      </c>
    </row>
    <row r="42" spans="2:13" ht="27.75" customHeight="1" x14ac:dyDescent="0.15">
      <c r="B42" s="1209"/>
      <c r="C42" s="1210"/>
      <c r="D42" s="103"/>
      <c r="E42" s="1215" t="s">
        <v>31</v>
      </c>
      <c r="F42" s="1215"/>
      <c r="G42" s="1215"/>
      <c r="H42" s="1216"/>
      <c r="I42" s="354">
        <v>1712</v>
      </c>
      <c r="J42" s="355">
        <v>1515</v>
      </c>
      <c r="K42" s="355">
        <v>5945</v>
      </c>
      <c r="L42" s="355">
        <v>5456</v>
      </c>
      <c r="M42" s="356">
        <v>4919</v>
      </c>
    </row>
    <row r="43" spans="2:13" ht="27.75" customHeight="1" x14ac:dyDescent="0.15">
      <c r="B43" s="1209"/>
      <c r="C43" s="1210"/>
      <c r="D43" s="103"/>
      <c r="E43" s="1215" t="s">
        <v>32</v>
      </c>
      <c r="F43" s="1215"/>
      <c r="G43" s="1215"/>
      <c r="H43" s="1216"/>
      <c r="I43" s="354">
        <v>101380</v>
      </c>
      <c r="J43" s="355">
        <v>99758</v>
      </c>
      <c r="K43" s="355">
        <v>94706</v>
      </c>
      <c r="L43" s="355">
        <v>89452</v>
      </c>
      <c r="M43" s="356">
        <v>83830</v>
      </c>
    </row>
    <row r="44" spans="2:13" ht="27.75" customHeight="1" x14ac:dyDescent="0.15">
      <c r="B44" s="1209"/>
      <c r="C44" s="1210"/>
      <c r="D44" s="103"/>
      <c r="E44" s="1215" t="s">
        <v>33</v>
      </c>
      <c r="F44" s="1215"/>
      <c r="G44" s="1215"/>
      <c r="H44" s="1216"/>
      <c r="I44" s="354">
        <v>7361</v>
      </c>
      <c r="J44" s="355">
        <v>7315</v>
      </c>
      <c r="K44" s="355">
        <v>7034</v>
      </c>
      <c r="L44" s="355">
        <v>6498</v>
      </c>
      <c r="M44" s="356">
        <v>5883</v>
      </c>
    </row>
    <row r="45" spans="2:13" ht="27.75" customHeight="1" x14ac:dyDescent="0.15">
      <c r="B45" s="1209"/>
      <c r="C45" s="1210"/>
      <c r="D45" s="103"/>
      <c r="E45" s="1215" t="s">
        <v>34</v>
      </c>
      <c r="F45" s="1215"/>
      <c r="G45" s="1215"/>
      <c r="H45" s="1216"/>
      <c r="I45" s="354">
        <v>16149</v>
      </c>
      <c r="J45" s="355">
        <v>15436</v>
      </c>
      <c r="K45" s="355">
        <v>15224</v>
      </c>
      <c r="L45" s="355">
        <v>14854</v>
      </c>
      <c r="M45" s="356">
        <v>14191</v>
      </c>
    </row>
    <row r="46" spans="2:13" ht="27.75" customHeight="1" x14ac:dyDescent="0.15">
      <c r="B46" s="1209"/>
      <c r="C46" s="1210"/>
      <c r="D46" s="104"/>
      <c r="E46" s="1215" t="s">
        <v>35</v>
      </c>
      <c r="F46" s="1215"/>
      <c r="G46" s="1215"/>
      <c r="H46" s="1216"/>
      <c r="I46" s="354">
        <v>1282</v>
      </c>
      <c r="J46" s="355">
        <v>1170</v>
      </c>
      <c r="K46" s="355">
        <v>1314</v>
      </c>
      <c r="L46" s="355">
        <v>1052</v>
      </c>
      <c r="M46" s="356" t="s">
        <v>523</v>
      </c>
    </row>
    <row r="47" spans="2:13" ht="27.75" customHeight="1" x14ac:dyDescent="0.15">
      <c r="B47" s="1209"/>
      <c r="C47" s="1210"/>
      <c r="D47" s="105"/>
      <c r="E47" s="1217" t="s">
        <v>36</v>
      </c>
      <c r="F47" s="1218"/>
      <c r="G47" s="1218"/>
      <c r="H47" s="1219"/>
      <c r="I47" s="354" t="s">
        <v>523</v>
      </c>
      <c r="J47" s="355" t="s">
        <v>523</v>
      </c>
      <c r="K47" s="355" t="s">
        <v>523</v>
      </c>
      <c r="L47" s="355" t="s">
        <v>523</v>
      </c>
      <c r="M47" s="356" t="s">
        <v>523</v>
      </c>
    </row>
    <row r="48" spans="2:13" ht="27.75" customHeight="1" x14ac:dyDescent="0.15">
      <c r="B48" s="1209"/>
      <c r="C48" s="1210"/>
      <c r="D48" s="103"/>
      <c r="E48" s="1215" t="s">
        <v>37</v>
      </c>
      <c r="F48" s="1215"/>
      <c r="G48" s="1215"/>
      <c r="H48" s="1216"/>
      <c r="I48" s="354" t="s">
        <v>523</v>
      </c>
      <c r="J48" s="355" t="s">
        <v>523</v>
      </c>
      <c r="K48" s="355" t="s">
        <v>523</v>
      </c>
      <c r="L48" s="355" t="s">
        <v>523</v>
      </c>
      <c r="M48" s="356" t="s">
        <v>523</v>
      </c>
    </row>
    <row r="49" spans="2:13" ht="27.75" customHeight="1" x14ac:dyDescent="0.15">
      <c r="B49" s="1211"/>
      <c r="C49" s="1212"/>
      <c r="D49" s="103"/>
      <c r="E49" s="1215" t="s">
        <v>38</v>
      </c>
      <c r="F49" s="1215"/>
      <c r="G49" s="1215"/>
      <c r="H49" s="1216"/>
      <c r="I49" s="354" t="s">
        <v>523</v>
      </c>
      <c r="J49" s="355" t="s">
        <v>523</v>
      </c>
      <c r="K49" s="355" t="s">
        <v>523</v>
      </c>
      <c r="L49" s="355" t="s">
        <v>523</v>
      </c>
      <c r="M49" s="356" t="s">
        <v>523</v>
      </c>
    </row>
    <row r="50" spans="2:13" ht="27.75" customHeight="1" x14ac:dyDescent="0.15">
      <c r="B50" s="1220" t="s">
        <v>39</v>
      </c>
      <c r="C50" s="1221"/>
      <c r="D50" s="106"/>
      <c r="E50" s="1215" t="s">
        <v>40</v>
      </c>
      <c r="F50" s="1215"/>
      <c r="G50" s="1215"/>
      <c r="H50" s="1216"/>
      <c r="I50" s="354">
        <v>26996</v>
      </c>
      <c r="J50" s="355">
        <v>29156</v>
      </c>
      <c r="K50" s="355">
        <v>32360</v>
      </c>
      <c r="L50" s="355">
        <v>33737</v>
      </c>
      <c r="M50" s="356">
        <v>40210</v>
      </c>
    </row>
    <row r="51" spans="2:13" ht="27.75" customHeight="1" x14ac:dyDescent="0.15">
      <c r="B51" s="1209"/>
      <c r="C51" s="1210"/>
      <c r="D51" s="103"/>
      <c r="E51" s="1215" t="s">
        <v>41</v>
      </c>
      <c r="F51" s="1215"/>
      <c r="G51" s="1215"/>
      <c r="H51" s="1216"/>
      <c r="I51" s="354">
        <v>92394</v>
      </c>
      <c r="J51" s="355">
        <v>90988</v>
      </c>
      <c r="K51" s="355">
        <v>89478</v>
      </c>
      <c r="L51" s="355">
        <v>85791</v>
      </c>
      <c r="M51" s="356">
        <v>84166</v>
      </c>
    </row>
    <row r="52" spans="2:13" ht="27.75" customHeight="1" x14ac:dyDescent="0.15">
      <c r="B52" s="1211"/>
      <c r="C52" s="1212"/>
      <c r="D52" s="103"/>
      <c r="E52" s="1215" t="s">
        <v>42</v>
      </c>
      <c r="F52" s="1215"/>
      <c r="G52" s="1215"/>
      <c r="H52" s="1216"/>
      <c r="I52" s="354">
        <v>201787</v>
      </c>
      <c r="J52" s="355">
        <v>203324</v>
      </c>
      <c r="K52" s="355">
        <v>200501</v>
      </c>
      <c r="L52" s="355">
        <v>197668</v>
      </c>
      <c r="M52" s="356">
        <v>192979</v>
      </c>
    </row>
    <row r="53" spans="2:13" ht="27.75" customHeight="1" thickBot="1" x14ac:dyDescent="0.2">
      <c r="B53" s="1222" t="s">
        <v>43</v>
      </c>
      <c r="C53" s="1223"/>
      <c r="D53" s="107"/>
      <c r="E53" s="1224" t="s">
        <v>44</v>
      </c>
      <c r="F53" s="1224"/>
      <c r="G53" s="1224"/>
      <c r="H53" s="1225"/>
      <c r="I53" s="357">
        <v>8180</v>
      </c>
      <c r="J53" s="358">
        <v>6574</v>
      </c>
      <c r="K53" s="358">
        <v>5200</v>
      </c>
      <c r="L53" s="358">
        <v>-6058</v>
      </c>
      <c r="M53" s="359">
        <v>-24565</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J1fMJFfYfQqTiY8XlmhuUzC3RYn+1exYKWpY65n/i1i/nkgxRdTd6iLfmrKmDB4ggtnOieLE0U1aUtY7sMKJBQ==" saltValue="Tj23kMZsXNICZqjRljM8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566</v>
      </c>
      <c r="G54" s="116" t="s">
        <v>567</v>
      </c>
      <c r="H54" s="117" t="s">
        <v>568</v>
      </c>
    </row>
    <row r="55" spans="2:8" ht="52.5" customHeight="1" x14ac:dyDescent="0.15">
      <c r="B55" s="118"/>
      <c r="C55" s="1234" t="s">
        <v>47</v>
      </c>
      <c r="D55" s="1234"/>
      <c r="E55" s="1235"/>
      <c r="F55" s="119">
        <v>17105</v>
      </c>
      <c r="G55" s="119">
        <v>16653</v>
      </c>
      <c r="H55" s="120">
        <v>17749</v>
      </c>
    </row>
    <row r="56" spans="2:8" ht="52.5" customHeight="1" x14ac:dyDescent="0.15">
      <c r="B56" s="121"/>
      <c r="C56" s="1236" t="s">
        <v>48</v>
      </c>
      <c r="D56" s="1236"/>
      <c r="E56" s="1237"/>
      <c r="F56" s="122">
        <v>4371</v>
      </c>
      <c r="G56" s="122">
        <v>4805</v>
      </c>
      <c r="H56" s="123">
        <v>5360</v>
      </c>
    </row>
    <row r="57" spans="2:8" ht="53.25" customHeight="1" x14ac:dyDescent="0.15">
      <c r="B57" s="121"/>
      <c r="C57" s="1238" t="s">
        <v>49</v>
      </c>
      <c r="D57" s="1238"/>
      <c r="E57" s="1239"/>
      <c r="F57" s="124">
        <v>5259</v>
      </c>
      <c r="G57" s="124">
        <v>6649</v>
      </c>
      <c r="H57" s="125">
        <v>9944</v>
      </c>
    </row>
    <row r="58" spans="2:8" ht="45.75" customHeight="1" x14ac:dyDescent="0.15">
      <c r="B58" s="126"/>
      <c r="C58" s="1226" t="s">
        <v>604</v>
      </c>
      <c r="D58" s="1227"/>
      <c r="E58" s="1228"/>
      <c r="F58" s="127">
        <v>2527</v>
      </c>
      <c r="G58" s="127">
        <v>3986</v>
      </c>
      <c r="H58" s="128">
        <v>6603</v>
      </c>
    </row>
    <row r="59" spans="2:8" ht="45.75" customHeight="1" x14ac:dyDescent="0.15">
      <c r="B59" s="126"/>
      <c r="C59" s="1226" t="s">
        <v>605</v>
      </c>
      <c r="D59" s="1227"/>
      <c r="E59" s="1228"/>
      <c r="F59" s="127">
        <v>1610</v>
      </c>
      <c r="G59" s="127">
        <v>1479</v>
      </c>
      <c r="H59" s="128">
        <v>1434</v>
      </c>
    </row>
    <row r="60" spans="2:8" ht="45.75" customHeight="1" x14ac:dyDescent="0.15">
      <c r="B60" s="126"/>
      <c r="C60" s="1226" t="s">
        <v>606</v>
      </c>
      <c r="D60" s="1227"/>
      <c r="E60" s="1228"/>
      <c r="F60" s="127">
        <v>19</v>
      </c>
      <c r="G60" s="127">
        <v>34</v>
      </c>
      <c r="H60" s="128">
        <v>565</v>
      </c>
    </row>
    <row r="61" spans="2:8" ht="45.75" customHeight="1" x14ac:dyDescent="0.15">
      <c r="B61" s="126"/>
      <c r="C61" s="1226" t="s">
        <v>607</v>
      </c>
      <c r="D61" s="1227"/>
      <c r="E61" s="1228"/>
      <c r="F61" s="127">
        <v>221</v>
      </c>
      <c r="G61" s="127">
        <v>246</v>
      </c>
      <c r="H61" s="128">
        <v>302</v>
      </c>
    </row>
    <row r="62" spans="2:8" ht="45.75" customHeight="1" thickBot="1" x14ac:dyDescent="0.2">
      <c r="B62" s="129"/>
      <c r="C62" s="1229" t="s">
        <v>608</v>
      </c>
      <c r="D62" s="1230"/>
      <c r="E62" s="1231"/>
      <c r="F62" s="130">
        <v>284</v>
      </c>
      <c r="G62" s="130">
        <v>283</v>
      </c>
      <c r="H62" s="131">
        <v>283</v>
      </c>
    </row>
    <row r="63" spans="2:8" ht="52.5" customHeight="1" thickBot="1" x14ac:dyDescent="0.2">
      <c r="B63" s="132"/>
      <c r="C63" s="1232" t="s">
        <v>50</v>
      </c>
      <c r="D63" s="1232"/>
      <c r="E63" s="1233"/>
      <c r="F63" s="133">
        <v>26735</v>
      </c>
      <c r="G63" s="133">
        <v>28106</v>
      </c>
      <c r="H63" s="134">
        <v>33053</v>
      </c>
    </row>
    <row r="64" spans="2:8" x14ac:dyDescent="0.15"/>
  </sheetData>
  <sheetProtection algorithmName="SHA-512" hashValue="drwZLyAHXH7H7zIwjuMxnUhweyLL1kedMXU3+duxZjncaOGz7OaEib3o3qrEs3/Z/oSNahxhMRqYf7elZDcdCQ==" saltValue="Bq0preHnyLuPiS7UiJU57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561</v>
      </c>
      <c r="G2" s="148"/>
      <c r="H2" s="149"/>
    </row>
    <row r="3" spans="1:8" x14ac:dyDescent="0.15">
      <c r="A3" s="145" t="s">
        <v>554</v>
      </c>
      <c r="B3" s="150"/>
      <c r="C3" s="151"/>
      <c r="D3" s="152">
        <v>35695</v>
      </c>
      <c r="E3" s="153"/>
      <c r="F3" s="154">
        <v>48088</v>
      </c>
      <c r="G3" s="155"/>
      <c r="H3" s="156"/>
    </row>
    <row r="4" spans="1:8" x14ac:dyDescent="0.15">
      <c r="A4" s="157"/>
      <c r="B4" s="158"/>
      <c r="C4" s="159"/>
      <c r="D4" s="160">
        <v>20620</v>
      </c>
      <c r="E4" s="161"/>
      <c r="F4" s="162">
        <v>25183</v>
      </c>
      <c r="G4" s="163"/>
      <c r="H4" s="164"/>
    </row>
    <row r="5" spans="1:8" x14ac:dyDescent="0.15">
      <c r="A5" s="145" t="s">
        <v>556</v>
      </c>
      <c r="B5" s="150"/>
      <c r="C5" s="151"/>
      <c r="D5" s="152">
        <v>45089</v>
      </c>
      <c r="E5" s="153"/>
      <c r="F5" s="154">
        <v>46457</v>
      </c>
      <c r="G5" s="155"/>
      <c r="H5" s="156"/>
    </row>
    <row r="6" spans="1:8" x14ac:dyDescent="0.15">
      <c r="A6" s="157"/>
      <c r="B6" s="158"/>
      <c r="C6" s="159"/>
      <c r="D6" s="160">
        <v>25936</v>
      </c>
      <c r="E6" s="161"/>
      <c r="F6" s="162">
        <v>24020</v>
      </c>
      <c r="G6" s="163"/>
      <c r="H6" s="164"/>
    </row>
    <row r="7" spans="1:8" x14ac:dyDescent="0.15">
      <c r="A7" s="145" t="s">
        <v>557</v>
      </c>
      <c r="B7" s="150"/>
      <c r="C7" s="151"/>
      <c r="D7" s="152">
        <v>35103</v>
      </c>
      <c r="E7" s="153"/>
      <c r="F7" s="154">
        <v>51849</v>
      </c>
      <c r="G7" s="155"/>
      <c r="H7" s="156"/>
    </row>
    <row r="8" spans="1:8" x14ac:dyDescent="0.15">
      <c r="A8" s="157"/>
      <c r="B8" s="158"/>
      <c r="C8" s="159"/>
      <c r="D8" s="160">
        <v>16658</v>
      </c>
      <c r="E8" s="161"/>
      <c r="F8" s="162">
        <v>26326</v>
      </c>
      <c r="G8" s="163"/>
      <c r="H8" s="164"/>
    </row>
    <row r="9" spans="1:8" x14ac:dyDescent="0.15">
      <c r="A9" s="145" t="s">
        <v>558</v>
      </c>
      <c r="B9" s="150"/>
      <c r="C9" s="151"/>
      <c r="D9" s="152">
        <v>21958</v>
      </c>
      <c r="E9" s="153"/>
      <c r="F9" s="154">
        <v>52191</v>
      </c>
      <c r="G9" s="155"/>
      <c r="H9" s="156"/>
    </row>
    <row r="10" spans="1:8" x14ac:dyDescent="0.15">
      <c r="A10" s="157"/>
      <c r="B10" s="158"/>
      <c r="C10" s="159"/>
      <c r="D10" s="160">
        <v>14476</v>
      </c>
      <c r="E10" s="161"/>
      <c r="F10" s="162">
        <v>26807</v>
      </c>
      <c r="G10" s="163"/>
      <c r="H10" s="164"/>
    </row>
    <row r="11" spans="1:8" x14ac:dyDescent="0.15">
      <c r="A11" s="145" t="s">
        <v>559</v>
      </c>
      <c r="B11" s="150"/>
      <c r="C11" s="151"/>
      <c r="D11" s="152">
        <v>21774</v>
      </c>
      <c r="E11" s="153"/>
      <c r="F11" s="154">
        <v>48105</v>
      </c>
      <c r="G11" s="155"/>
      <c r="H11" s="156"/>
    </row>
    <row r="12" spans="1:8" x14ac:dyDescent="0.15">
      <c r="A12" s="157"/>
      <c r="B12" s="158"/>
      <c r="C12" s="165"/>
      <c r="D12" s="160">
        <v>12602</v>
      </c>
      <c r="E12" s="161"/>
      <c r="F12" s="162">
        <v>24072</v>
      </c>
      <c r="G12" s="163"/>
      <c r="H12" s="164"/>
    </row>
    <row r="13" spans="1:8" x14ac:dyDescent="0.15">
      <c r="A13" s="145"/>
      <c r="B13" s="150"/>
      <c r="C13" s="166"/>
      <c r="D13" s="167">
        <v>31924</v>
      </c>
      <c r="E13" s="168"/>
      <c r="F13" s="169">
        <v>49338</v>
      </c>
      <c r="G13" s="170"/>
      <c r="H13" s="156"/>
    </row>
    <row r="14" spans="1:8" x14ac:dyDescent="0.15">
      <c r="A14" s="157"/>
      <c r="B14" s="158"/>
      <c r="C14" s="159"/>
      <c r="D14" s="160">
        <v>18058</v>
      </c>
      <c r="E14" s="161"/>
      <c r="F14" s="162">
        <v>25282</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1.87</v>
      </c>
      <c r="C19" s="171">
        <f>ROUND(VALUE(SUBSTITUTE(実質収支比率等に係る経年分析!G$48,"▲","-")),2)</f>
        <v>2.37</v>
      </c>
      <c r="D19" s="171">
        <f>ROUND(VALUE(SUBSTITUTE(実質収支比率等に係る経年分析!H$48,"▲","-")),2)</f>
        <v>2.66</v>
      </c>
      <c r="E19" s="171">
        <f>ROUND(VALUE(SUBSTITUTE(実質収支比率等に係る経年分析!I$48,"▲","-")),2)</f>
        <v>2.87</v>
      </c>
      <c r="F19" s="171">
        <f>ROUND(VALUE(SUBSTITUTE(実質収支比率等に係る経年分析!J$48,"▲","-")),2)</f>
        <v>2.85</v>
      </c>
    </row>
    <row r="20" spans="1:11" x14ac:dyDescent="0.15">
      <c r="A20" s="171" t="s">
        <v>54</v>
      </c>
      <c r="B20" s="171">
        <f>ROUND(VALUE(SUBSTITUTE(実質収支比率等に係る経年分析!F$47,"▲","-")),2)</f>
        <v>14.2</v>
      </c>
      <c r="C20" s="171">
        <f>ROUND(VALUE(SUBSTITUTE(実質収支比率等に係る経年分析!G$47,"▲","-")),2)</f>
        <v>15.11</v>
      </c>
      <c r="D20" s="171">
        <f>ROUND(VALUE(SUBSTITUTE(実質収支比率等に係る経年分析!H$47,"▲","-")),2)</f>
        <v>15.64</v>
      </c>
      <c r="E20" s="171">
        <f>ROUND(VALUE(SUBSTITUTE(実質収支比率等に係る経年分析!I$47,"▲","-")),2)</f>
        <v>14.99</v>
      </c>
      <c r="F20" s="171">
        <f>ROUND(VALUE(SUBSTITUTE(実質収支比率等に係る経年分析!J$47,"▲","-")),2)</f>
        <v>15.35</v>
      </c>
    </row>
    <row r="21" spans="1:11" x14ac:dyDescent="0.15">
      <c r="A21" s="171" t="s">
        <v>55</v>
      </c>
      <c r="B21" s="171">
        <f>IF(ISNUMBER(VALUE(SUBSTITUTE(実質収支比率等に係る経年分析!F$49,"▲","-"))),ROUND(VALUE(SUBSTITUTE(実質収支比率等に係る経年分析!F$49,"▲","-")),2),NA())</f>
        <v>0</v>
      </c>
      <c r="C21" s="171">
        <f>IF(ISNUMBER(VALUE(SUBSTITUTE(実質収支比率等に係る経年分析!G$49,"▲","-"))),ROUND(VALUE(SUBSTITUTE(実質収支比率等に係る経年分析!G$49,"▲","-")),2),NA())</f>
        <v>1.67</v>
      </c>
      <c r="D21" s="171">
        <f>IF(ISNUMBER(VALUE(SUBSTITUTE(実質収支比率等に係る経年分析!H$49,"▲","-"))),ROUND(VALUE(SUBSTITUTE(実質収支比率等に係る経年分析!H$49,"▲","-")),2),NA())</f>
        <v>0.91</v>
      </c>
      <c r="E21" s="171">
        <f>IF(ISNUMBER(VALUE(SUBSTITUTE(実質収支比率等に係る経年分析!I$49,"▲","-"))),ROUND(VALUE(SUBSTITUTE(実質収支比率等に係る経年分析!I$49,"▲","-")),2),NA())</f>
        <v>-0.14000000000000001</v>
      </c>
      <c r="F21" s="171">
        <f>IF(ISNUMBER(VALUE(SUBSTITUTE(実質収支比率等に係る経年分析!J$49,"▲","-"))),ROUND(VALUE(SUBSTITUTE(実質収支比率等に係る経年分析!J$49,"▲","-")),2),NA())</f>
        <v>1.03</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0.32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0.25</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交通災害共済事業特別会計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0.18</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0.18</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0.18</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0.18</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0.17</v>
      </c>
    </row>
    <row r="30" spans="1:11" x14ac:dyDescent="0.15">
      <c r="A30" s="172" t="str">
        <f>IF(連結実質赤字比率に係る赤字・黒字の構成分析!C$40="",NA(),連結実質赤字比率に係る赤字・黒字の構成分析!C$40)</f>
        <v>火災共済事業特別会計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0.3</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0.34</v>
      </c>
    </row>
    <row r="32" spans="1:11" x14ac:dyDescent="0.15">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0.49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0.95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0.85</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1.71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1.29</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1.38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1.81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2.0499999999999998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2.2400000000000002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2.2799999999999998</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4.87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4.6100000000000003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4.8499999999999996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4.66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5.03</v>
      </c>
    </row>
    <row r="36" spans="1:16" x14ac:dyDescent="0.15">
      <c r="A36" s="172" t="str">
        <f>IF(連結実質赤字比率に係る赤字・黒字の構成分析!C$34="",NA(),連結実質赤字比率に係る赤字・黒字の構成分析!C$34)</f>
        <v>下水道事業会計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5.35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6.08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6.52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6.85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6.95</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21356</v>
      </c>
      <c r="E42" s="173"/>
      <c r="F42" s="173"/>
      <c r="G42" s="173">
        <f>'実質公債費比率（分子）の構造'!L$52</f>
        <v>21402</v>
      </c>
      <c r="H42" s="173"/>
      <c r="I42" s="173"/>
      <c r="J42" s="173">
        <f>'実質公債費比率（分子）の構造'!M$52</f>
        <v>22059</v>
      </c>
      <c r="K42" s="173"/>
      <c r="L42" s="173"/>
      <c r="M42" s="173">
        <f>'実質公債費比率（分子）の構造'!N$52</f>
        <v>22436</v>
      </c>
      <c r="N42" s="173"/>
      <c r="O42" s="173"/>
      <c r="P42" s="173">
        <f>'実質公債費比率（分子）の構造'!O$52</f>
        <v>22765</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400</v>
      </c>
      <c r="C44" s="173"/>
      <c r="D44" s="173"/>
      <c r="E44" s="173">
        <f>'実質公債費比率（分子）の構造'!L$50</f>
        <v>207</v>
      </c>
      <c r="F44" s="173"/>
      <c r="G44" s="173"/>
      <c r="H44" s="173">
        <f>'実質公債費比率（分子）の構造'!M$50</f>
        <v>438</v>
      </c>
      <c r="I44" s="173"/>
      <c r="J44" s="173"/>
      <c r="K44" s="173">
        <f>'実質公債費比率（分子）の構造'!N$50</f>
        <v>570</v>
      </c>
      <c r="L44" s="173"/>
      <c r="M44" s="173"/>
      <c r="N44" s="173">
        <f>'実質公債費比率（分子）の構造'!O$50</f>
        <v>552</v>
      </c>
      <c r="O44" s="173"/>
      <c r="P44" s="173"/>
    </row>
    <row r="45" spans="1:16" x14ac:dyDescent="0.15">
      <c r="A45" s="173" t="s">
        <v>65</v>
      </c>
      <c r="B45" s="173">
        <f>'実質公債費比率（分子）の構造'!K$49</f>
        <v>83</v>
      </c>
      <c r="C45" s="173"/>
      <c r="D45" s="173"/>
      <c r="E45" s="173">
        <f>'実質公債費比率（分子）の構造'!L$49</f>
        <v>193</v>
      </c>
      <c r="F45" s="173"/>
      <c r="G45" s="173"/>
      <c r="H45" s="173">
        <f>'実質公債費比率（分子）の構造'!M$49</f>
        <v>368</v>
      </c>
      <c r="I45" s="173"/>
      <c r="J45" s="173"/>
      <c r="K45" s="173">
        <f>'実質公債費比率（分子）の構造'!N$49</f>
        <v>663</v>
      </c>
      <c r="L45" s="173"/>
      <c r="M45" s="173"/>
      <c r="N45" s="173">
        <f>'実質公債費比率（分子）の構造'!O$49</f>
        <v>667</v>
      </c>
      <c r="O45" s="173"/>
      <c r="P45" s="173"/>
    </row>
    <row r="46" spans="1:16" x14ac:dyDescent="0.15">
      <c r="A46" s="173" t="s">
        <v>66</v>
      </c>
      <c r="B46" s="173">
        <f>'実質公債費比率（分子）の構造'!K$48</f>
        <v>7016</v>
      </c>
      <c r="C46" s="173"/>
      <c r="D46" s="173"/>
      <c r="E46" s="173">
        <f>'実質公債費比率（分子）の構造'!L$48</f>
        <v>6873</v>
      </c>
      <c r="F46" s="173"/>
      <c r="G46" s="173"/>
      <c r="H46" s="173">
        <f>'実質公債費比率（分子）の構造'!M$48</f>
        <v>6731</v>
      </c>
      <c r="I46" s="173"/>
      <c r="J46" s="173"/>
      <c r="K46" s="173">
        <f>'実質公債費比率（分子）の構造'!N$48</f>
        <v>6546</v>
      </c>
      <c r="L46" s="173"/>
      <c r="M46" s="173"/>
      <c r="N46" s="173">
        <f>'実質公債費比率（分子）の構造'!O$48</f>
        <v>6407</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17793</v>
      </c>
      <c r="C49" s="173"/>
      <c r="D49" s="173"/>
      <c r="E49" s="173">
        <f>'実質公債費比率（分子）の構造'!L$45</f>
        <v>20049</v>
      </c>
      <c r="F49" s="173"/>
      <c r="G49" s="173"/>
      <c r="H49" s="173">
        <f>'実質公債費比率（分子）の構造'!M$45</f>
        <v>19201</v>
      </c>
      <c r="I49" s="173"/>
      <c r="J49" s="173"/>
      <c r="K49" s="173">
        <f>'実質公債費比率（分子）の構造'!N$45</f>
        <v>22287</v>
      </c>
      <c r="L49" s="173"/>
      <c r="M49" s="173"/>
      <c r="N49" s="173">
        <f>'実質公債費比率（分子）の構造'!O$45</f>
        <v>21865</v>
      </c>
      <c r="O49" s="173"/>
      <c r="P49" s="173"/>
    </row>
    <row r="50" spans="1:16" x14ac:dyDescent="0.15">
      <c r="A50" s="173" t="s">
        <v>70</v>
      </c>
      <c r="B50" s="173" t="e">
        <f>NA()</f>
        <v>#N/A</v>
      </c>
      <c r="C50" s="173">
        <f>IF(ISNUMBER('実質公債費比率（分子）の構造'!K$53),'実質公債費比率（分子）の構造'!K$53,NA())</f>
        <v>3936</v>
      </c>
      <c r="D50" s="173" t="e">
        <f>NA()</f>
        <v>#N/A</v>
      </c>
      <c r="E50" s="173" t="e">
        <f>NA()</f>
        <v>#N/A</v>
      </c>
      <c r="F50" s="173">
        <f>IF(ISNUMBER('実質公債費比率（分子）の構造'!L$53),'実質公債費比率（分子）の構造'!L$53,NA())</f>
        <v>5920</v>
      </c>
      <c r="G50" s="173" t="e">
        <f>NA()</f>
        <v>#N/A</v>
      </c>
      <c r="H50" s="173" t="e">
        <f>NA()</f>
        <v>#N/A</v>
      </c>
      <c r="I50" s="173">
        <f>IF(ISNUMBER('実質公債費比率（分子）の構造'!M$53),'実質公債費比率（分子）の構造'!M$53,NA())</f>
        <v>4679</v>
      </c>
      <c r="J50" s="173" t="e">
        <f>NA()</f>
        <v>#N/A</v>
      </c>
      <c r="K50" s="173" t="e">
        <f>NA()</f>
        <v>#N/A</v>
      </c>
      <c r="L50" s="173">
        <f>IF(ISNUMBER('実質公債費比率（分子）の構造'!N$53),'実質公債費比率（分子）の構造'!N$53,NA())</f>
        <v>7630</v>
      </c>
      <c r="M50" s="173" t="e">
        <f>NA()</f>
        <v>#N/A</v>
      </c>
      <c r="N50" s="173" t="e">
        <f>NA()</f>
        <v>#N/A</v>
      </c>
      <c r="O50" s="173">
        <f>IF(ISNUMBER('実質公債費比率（分子）の構造'!O$53),'実質公債費比率（分子）の構造'!O$53,NA())</f>
        <v>6726</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201787</v>
      </c>
      <c r="E56" s="172"/>
      <c r="F56" s="172"/>
      <c r="G56" s="172">
        <f>'将来負担比率（分子）の構造'!J$52</f>
        <v>203324</v>
      </c>
      <c r="H56" s="172"/>
      <c r="I56" s="172"/>
      <c r="J56" s="172">
        <f>'将来負担比率（分子）の構造'!K$52</f>
        <v>200501</v>
      </c>
      <c r="K56" s="172"/>
      <c r="L56" s="172"/>
      <c r="M56" s="172">
        <f>'将来負担比率（分子）の構造'!L$52</f>
        <v>197668</v>
      </c>
      <c r="N56" s="172"/>
      <c r="O56" s="172"/>
      <c r="P56" s="172">
        <f>'将来負担比率（分子）の構造'!M$52</f>
        <v>192979</v>
      </c>
    </row>
    <row r="57" spans="1:16" x14ac:dyDescent="0.15">
      <c r="A57" s="172" t="s">
        <v>41</v>
      </c>
      <c r="B57" s="172"/>
      <c r="C57" s="172"/>
      <c r="D57" s="172">
        <f>'将来負担比率（分子）の構造'!I$51</f>
        <v>92394</v>
      </c>
      <c r="E57" s="172"/>
      <c r="F57" s="172"/>
      <c r="G57" s="172">
        <f>'将来負担比率（分子）の構造'!J$51</f>
        <v>90988</v>
      </c>
      <c r="H57" s="172"/>
      <c r="I57" s="172"/>
      <c r="J57" s="172">
        <f>'将来負担比率（分子）の構造'!K$51</f>
        <v>89478</v>
      </c>
      <c r="K57" s="172"/>
      <c r="L57" s="172"/>
      <c r="M57" s="172">
        <f>'将来負担比率（分子）の構造'!L$51</f>
        <v>85791</v>
      </c>
      <c r="N57" s="172"/>
      <c r="O57" s="172"/>
      <c r="P57" s="172">
        <f>'将来負担比率（分子）の構造'!M$51</f>
        <v>84166</v>
      </c>
    </row>
    <row r="58" spans="1:16" x14ac:dyDescent="0.15">
      <c r="A58" s="172" t="s">
        <v>40</v>
      </c>
      <c r="B58" s="172"/>
      <c r="C58" s="172"/>
      <c r="D58" s="172">
        <f>'将来負担比率（分子）の構造'!I$50</f>
        <v>26996</v>
      </c>
      <c r="E58" s="172"/>
      <c r="F58" s="172"/>
      <c r="G58" s="172">
        <f>'将来負担比率（分子）の構造'!J$50</f>
        <v>29156</v>
      </c>
      <c r="H58" s="172"/>
      <c r="I58" s="172"/>
      <c r="J58" s="172">
        <f>'将来負担比率（分子）の構造'!K$50</f>
        <v>32360</v>
      </c>
      <c r="K58" s="172"/>
      <c r="L58" s="172"/>
      <c r="M58" s="172">
        <f>'将来負担比率（分子）の構造'!L$50</f>
        <v>33737</v>
      </c>
      <c r="N58" s="172"/>
      <c r="O58" s="172"/>
      <c r="P58" s="172">
        <f>'将来負担比率（分子）の構造'!M$50</f>
        <v>40210</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1282</v>
      </c>
      <c r="C61" s="172"/>
      <c r="D61" s="172"/>
      <c r="E61" s="172">
        <f>'将来負担比率（分子）の構造'!J$46</f>
        <v>1170</v>
      </c>
      <c r="F61" s="172"/>
      <c r="G61" s="172"/>
      <c r="H61" s="172">
        <f>'将来負担比率（分子）の構造'!K$46</f>
        <v>1314</v>
      </c>
      <c r="I61" s="172"/>
      <c r="J61" s="172"/>
      <c r="K61" s="172">
        <f>'将来負担比率（分子）の構造'!L$46</f>
        <v>1052</v>
      </c>
      <c r="L61" s="172"/>
      <c r="M61" s="172"/>
      <c r="N61" s="172" t="str">
        <f>'将来負担比率（分子）の構造'!M$46</f>
        <v>-</v>
      </c>
      <c r="O61" s="172"/>
      <c r="P61" s="172"/>
    </row>
    <row r="62" spans="1:16" x14ac:dyDescent="0.15">
      <c r="A62" s="172" t="s">
        <v>34</v>
      </c>
      <c r="B62" s="172">
        <f>'将来負担比率（分子）の構造'!I$45</f>
        <v>16149</v>
      </c>
      <c r="C62" s="172"/>
      <c r="D62" s="172"/>
      <c r="E62" s="172">
        <f>'将来負担比率（分子）の構造'!J$45</f>
        <v>15436</v>
      </c>
      <c r="F62" s="172"/>
      <c r="G62" s="172"/>
      <c r="H62" s="172">
        <f>'将来負担比率（分子）の構造'!K$45</f>
        <v>15224</v>
      </c>
      <c r="I62" s="172"/>
      <c r="J62" s="172"/>
      <c r="K62" s="172">
        <f>'将来負担比率（分子）の構造'!L$45</f>
        <v>14854</v>
      </c>
      <c r="L62" s="172"/>
      <c r="M62" s="172"/>
      <c r="N62" s="172">
        <f>'将来負担比率（分子）の構造'!M$45</f>
        <v>14191</v>
      </c>
      <c r="O62" s="172"/>
      <c r="P62" s="172"/>
    </row>
    <row r="63" spans="1:16" x14ac:dyDescent="0.15">
      <c r="A63" s="172" t="s">
        <v>33</v>
      </c>
      <c r="B63" s="172">
        <f>'将来負担比率（分子）の構造'!I$44</f>
        <v>7361</v>
      </c>
      <c r="C63" s="172"/>
      <c r="D63" s="172"/>
      <c r="E63" s="172">
        <f>'将来負担比率（分子）の構造'!J$44</f>
        <v>7315</v>
      </c>
      <c r="F63" s="172"/>
      <c r="G63" s="172"/>
      <c r="H63" s="172">
        <f>'将来負担比率（分子）の構造'!K$44</f>
        <v>7034</v>
      </c>
      <c r="I63" s="172"/>
      <c r="J63" s="172"/>
      <c r="K63" s="172">
        <f>'将来負担比率（分子）の構造'!L$44</f>
        <v>6498</v>
      </c>
      <c r="L63" s="172"/>
      <c r="M63" s="172"/>
      <c r="N63" s="172">
        <f>'将来負担比率（分子）の構造'!M$44</f>
        <v>5883</v>
      </c>
      <c r="O63" s="172"/>
      <c r="P63" s="172"/>
    </row>
    <row r="64" spans="1:16" x14ac:dyDescent="0.15">
      <c r="A64" s="172" t="s">
        <v>32</v>
      </c>
      <c r="B64" s="172">
        <f>'将来負担比率（分子）の構造'!I$43</f>
        <v>101380</v>
      </c>
      <c r="C64" s="172"/>
      <c r="D64" s="172"/>
      <c r="E64" s="172">
        <f>'将来負担比率（分子）の構造'!J$43</f>
        <v>99758</v>
      </c>
      <c r="F64" s="172"/>
      <c r="G64" s="172"/>
      <c r="H64" s="172">
        <f>'将来負担比率（分子）の構造'!K$43</f>
        <v>94706</v>
      </c>
      <c r="I64" s="172"/>
      <c r="J64" s="172"/>
      <c r="K64" s="172">
        <f>'将来負担比率（分子）の構造'!L$43</f>
        <v>89452</v>
      </c>
      <c r="L64" s="172"/>
      <c r="M64" s="172"/>
      <c r="N64" s="172">
        <f>'将来負担比率（分子）の構造'!M$43</f>
        <v>83830</v>
      </c>
      <c r="O64" s="172"/>
      <c r="P64" s="172"/>
    </row>
    <row r="65" spans="1:16" x14ac:dyDescent="0.15">
      <c r="A65" s="172" t="s">
        <v>31</v>
      </c>
      <c r="B65" s="172">
        <f>'将来負担比率（分子）の構造'!I$42</f>
        <v>1712</v>
      </c>
      <c r="C65" s="172"/>
      <c r="D65" s="172"/>
      <c r="E65" s="172">
        <f>'将来負担比率（分子）の構造'!J$42</f>
        <v>1515</v>
      </c>
      <c r="F65" s="172"/>
      <c r="G65" s="172"/>
      <c r="H65" s="172">
        <f>'将来負担比率（分子）の構造'!K$42</f>
        <v>5945</v>
      </c>
      <c r="I65" s="172"/>
      <c r="J65" s="172"/>
      <c r="K65" s="172">
        <f>'将来負担比率（分子）の構造'!L$42</f>
        <v>5456</v>
      </c>
      <c r="L65" s="172"/>
      <c r="M65" s="172"/>
      <c r="N65" s="172">
        <f>'将来負担比率（分子）の構造'!M$42</f>
        <v>4919</v>
      </c>
      <c r="O65" s="172"/>
      <c r="P65" s="172"/>
    </row>
    <row r="66" spans="1:16" x14ac:dyDescent="0.15">
      <c r="A66" s="172" t="s">
        <v>30</v>
      </c>
      <c r="B66" s="172">
        <f>'将来負担比率（分子）の構造'!I$41</f>
        <v>201474</v>
      </c>
      <c r="C66" s="172"/>
      <c r="D66" s="172"/>
      <c r="E66" s="172">
        <f>'将来負担比率（分子）の構造'!J$41</f>
        <v>204848</v>
      </c>
      <c r="F66" s="172"/>
      <c r="G66" s="172"/>
      <c r="H66" s="172">
        <f>'将来負担比率（分子）の構造'!K$41</f>
        <v>203317</v>
      </c>
      <c r="I66" s="172"/>
      <c r="J66" s="172"/>
      <c r="K66" s="172">
        <f>'将来負担比率（分子）の構造'!L$41</f>
        <v>193826</v>
      </c>
      <c r="L66" s="172"/>
      <c r="M66" s="172"/>
      <c r="N66" s="172">
        <f>'将来負担比率（分子）の構造'!M$41</f>
        <v>183967</v>
      </c>
      <c r="O66" s="172"/>
      <c r="P66" s="172"/>
    </row>
    <row r="67" spans="1:16" x14ac:dyDescent="0.15">
      <c r="A67" s="172" t="s">
        <v>74</v>
      </c>
      <c r="B67" s="172" t="e">
        <f>NA()</f>
        <v>#N/A</v>
      </c>
      <c r="C67" s="172">
        <f>IF(ISNUMBER('将来負担比率（分子）の構造'!I$53), IF('将来負担比率（分子）の構造'!I$53 &lt; 0, 0, '将来負担比率（分子）の構造'!I$53), NA())</f>
        <v>8180</v>
      </c>
      <c r="D67" s="172" t="e">
        <f>NA()</f>
        <v>#N/A</v>
      </c>
      <c r="E67" s="172" t="e">
        <f>NA()</f>
        <v>#N/A</v>
      </c>
      <c r="F67" s="172">
        <f>IF(ISNUMBER('将来負担比率（分子）の構造'!J$53), IF('将来負担比率（分子）の構造'!J$53 &lt; 0, 0, '将来負担比率（分子）の構造'!J$53), NA())</f>
        <v>6574</v>
      </c>
      <c r="G67" s="172" t="e">
        <f>NA()</f>
        <v>#N/A</v>
      </c>
      <c r="H67" s="172" t="e">
        <f>NA()</f>
        <v>#N/A</v>
      </c>
      <c r="I67" s="172">
        <f>IF(ISNUMBER('将来負担比率（分子）の構造'!K$53), IF('将来負担比率（分子）の構造'!K$53 &lt; 0, 0, '将来負担比率（分子）の構造'!K$53), NA())</f>
        <v>5200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17105</v>
      </c>
      <c r="C72" s="176">
        <f>基金残高に係る経年分析!G55</f>
        <v>16653</v>
      </c>
      <c r="D72" s="176">
        <f>基金残高に係る経年分析!H55</f>
        <v>17749</v>
      </c>
    </row>
    <row r="73" spans="1:16" x14ac:dyDescent="0.15">
      <c r="A73" s="175" t="s">
        <v>77</v>
      </c>
      <c r="B73" s="176">
        <f>基金残高に係る経年分析!F56</f>
        <v>4371</v>
      </c>
      <c r="C73" s="176">
        <f>基金残高に係る経年分析!G56</f>
        <v>4805</v>
      </c>
      <c r="D73" s="176">
        <f>基金残高に係る経年分析!H56</f>
        <v>5360</v>
      </c>
    </row>
    <row r="74" spans="1:16" x14ac:dyDescent="0.15">
      <c r="A74" s="175" t="s">
        <v>78</v>
      </c>
      <c r="B74" s="176">
        <f>基金残高に係る経年分析!F57</f>
        <v>5259</v>
      </c>
      <c r="C74" s="176">
        <f>基金残高に係る経年分析!G57</f>
        <v>6649</v>
      </c>
      <c r="D74" s="176">
        <f>基金残高に係る経年分析!H57</f>
        <v>9944</v>
      </c>
    </row>
  </sheetData>
  <sheetProtection algorithmName="SHA-512" hashValue="wH0KD7VndRjggaCmpHm7eZTKcu0fTDHxWAb7Jym5ayQIzh164S49kVvVfsXp4jPZAA5Tgl3Jzd9JrpQh7G9xzw==" saltValue="CWfAbRngnB7rLcQhQlJY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A18" sqref="A18:XFD18"/>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214</v>
      </c>
      <c r="DI1" s="747"/>
      <c r="DJ1" s="747"/>
      <c r="DK1" s="747"/>
      <c r="DL1" s="747"/>
      <c r="DM1" s="747"/>
      <c r="DN1" s="748"/>
      <c r="DO1" s="212"/>
      <c r="DP1" s="746" t="s">
        <v>215</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217</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218</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219</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220</v>
      </c>
      <c r="S4" s="688"/>
      <c r="T4" s="688"/>
      <c r="U4" s="688"/>
      <c r="V4" s="688"/>
      <c r="W4" s="688"/>
      <c r="X4" s="688"/>
      <c r="Y4" s="689"/>
      <c r="Z4" s="687" t="s">
        <v>221</v>
      </c>
      <c r="AA4" s="688"/>
      <c r="AB4" s="688"/>
      <c r="AC4" s="689"/>
      <c r="AD4" s="687" t="s">
        <v>222</v>
      </c>
      <c r="AE4" s="688"/>
      <c r="AF4" s="688"/>
      <c r="AG4" s="688"/>
      <c r="AH4" s="688"/>
      <c r="AI4" s="688"/>
      <c r="AJ4" s="688"/>
      <c r="AK4" s="689"/>
      <c r="AL4" s="687" t="s">
        <v>221</v>
      </c>
      <c r="AM4" s="688"/>
      <c r="AN4" s="688"/>
      <c r="AO4" s="689"/>
      <c r="AP4" s="743" t="s">
        <v>223</v>
      </c>
      <c r="AQ4" s="743"/>
      <c r="AR4" s="743"/>
      <c r="AS4" s="743"/>
      <c r="AT4" s="743"/>
      <c r="AU4" s="743"/>
      <c r="AV4" s="743"/>
      <c r="AW4" s="743"/>
      <c r="AX4" s="743"/>
      <c r="AY4" s="743"/>
      <c r="AZ4" s="743"/>
      <c r="BA4" s="743"/>
      <c r="BB4" s="743"/>
      <c r="BC4" s="743"/>
      <c r="BD4" s="743"/>
      <c r="BE4" s="743"/>
      <c r="BF4" s="743"/>
      <c r="BG4" s="743" t="s">
        <v>224</v>
      </c>
      <c r="BH4" s="743"/>
      <c r="BI4" s="743"/>
      <c r="BJ4" s="743"/>
      <c r="BK4" s="743"/>
      <c r="BL4" s="743"/>
      <c r="BM4" s="743"/>
      <c r="BN4" s="743"/>
      <c r="BO4" s="743" t="s">
        <v>221</v>
      </c>
      <c r="BP4" s="743"/>
      <c r="BQ4" s="743"/>
      <c r="BR4" s="743"/>
      <c r="BS4" s="743" t="s">
        <v>225</v>
      </c>
      <c r="BT4" s="743"/>
      <c r="BU4" s="743"/>
      <c r="BV4" s="743"/>
      <c r="BW4" s="743"/>
      <c r="BX4" s="743"/>
      <c r="BY4" s="743"/>
      <c r="BZ4" s="743"/>
      <c r="CA4" s="743"/>
      <c r="CB4" s="743"/>
      <c r="CD4" s="730" t="s">
        <v>226</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x14ac:dyDescent="0.15">
      <c r="B5" s="696" t="s">
        <v>227</v>
      </c>
      <c r="C5" s="697"/>
      <c r="D5" s="697"/>
      <c r="E5" s="697"/>
      <c r="F5" s="697"/>
      <c r="G5" s="697"/>
      <c r="H5" s="697"/>
      <c r="I5" s="697"/>
      <c r="J5" s="697"/>
      <c r="K5" s="697"/>
      <c r="L5" s="697"/>
      <c r="M5" s="697"/>
      <c r="N5" s="697"/>
      <c r="O5" s="697"/>
      <c r="P5" s="697"/>
      <c r="Q5" s="698"/>
      <c r="R5" s="681">
        <v>77467415</v>
      </c>
      <c r="S5" s="682"/>
      <c r="T5" s="682"/>
      <c r="U5" s="682"/>
      <c r="V5" s="682"/>
      <c r="W5" s="682"/>
      <c r="X5" s="682"/>
      <c r="Y5" s="725"/>
      <c r="Z5" s="744">
        <v>33.200000000000003</v>
      </c>
      <c r="AA5" s="744"/>
      <c r="AB5" s="744"/>
      <c r="AC5" s="744"/>
      <c r="AD5" s="745">
        <v>70654433</v>
      </c>
      <c r="AE5" s="745"/>
      <c r="AF5" s="745"/>
      <c r="AG5" s="745"/>
      <c r="AH5" s="745"/>
      <c r="AI5" s="745"/>
      <c r="AJ5" s="745"/>
      <c r="AK5" s="745"/>
      <c r="AL5" s="726">
        <v>62.9</v>
      </c>
      <c r="AM5" s="701"/>
      <c r="AN5" s="701"/>
      <c r="AO5" s="727"/>
      <c r="AP5" s="696" t="s">
        <v>228</v>
      </c>
      <c r="AQ5" s="697"/>
      <c r="AR5" s="697"/>
      <c r="AS5" s="697"/>
      <c r="AT5" s="697"/>
      <c r="AU5" s="697"/>
      <c r="AV5" s="697"/>
      <c r="AW5" s="697"/>
      <c r="AX5" s="697"/>
      <c r="AY5" s="697"/>
      <c r="AZ5" s="697"/>
      <c r="BA5" s="697"/>
      <c r="BB5" s="697"/>
      <c r="BC5" s="697"/>
      <c r="BD5" s="697"/>
      <c r="BE5" s="697"/>
      <c r="BF5" s="698"/>
      <c r="BG5" s="628">
        <v>68284550</v>
      </c>
      <c r="BH5" s="629"/>
      <c r="BI5" s="629"/>
      <c r="BJ5" s="629"/>
      <c r="BK5" s="629"/>
      <c r="BL5" s="629"/>
      <c r="BM5" s="629"/>
      <c r="BN5" s="630"/>
      <c r="BO5" s="655">
        <v>88.1</v>
      </c>
      <c r="BP5" s="655"/>
      <c r="BQ5" s="655"/>
      <c r="BR5" s="655"/>
      <c r="BS5" s="656">
        <v>1095127</v>
      </c>
      <c r="BT5" s="656"/>
      <c r="BU5" s="656"/>
      <c r="BV5" s="656"/>
      <c r="BW5" s="656"/>
      <c r="BX5" s="656"/>
      <c r="BY5" s="656"/>
      <c r="BZ5" s="656"/>
      <c r="CA5" s="656"/>
      <c r="CB5" s="714"/>
      <c r="CD5" s="730" t="s">
        <v>223</v>
      </c>
      <c r="CE5" s="731"/>
      <c r="CF5" s="731"/>
      <c r="CG5" s="731"/>
      <c r="CH5" s="731"/>
      <c r="CI5" s="731"/>
      <c r="CJ5" s="731"/>
      <c r="CK5" s="731"/>
      <c r="CL5" s="731"/>
      <c r="CM5" s="731"/>
      <c r="CN5" s="731"/>
      <c r="CO5" s="731"/>
      <c r="CP5" s="731"/>
      <c r="CQ5" s="732"/>
      <c r="CR5" s="730" t="s">
        <v>229</v>
      </c>
      <c r="CS5" s="731"/>
      <c r="CT5" s="731"/>
      <c r="CU5" s="731"/>
      <c r="CV5" s="731"/>
      <c r="CW5" s="731"/>
      <c r="CX5" s="731"/>
      <c r="CY5" s="732"/>
      <c r="CZ5" s="730" t="s">
        <v>221</v>
      </c>
      <c r="DA5" s="731"/>
      <c r="DB5" s="731"/>
      <c r="DC5" s="732"/>
      <c r="DD5" s="730" t="s">
        <v>230</v>
      </c>
      <c r="DE5" s="731"/>
      <c r="DF5" s="731"/>
      <c r="DG5" s="731"/>
      <c r="DH5" s="731"/>
      <c r="DI5" s="731"/>
      <c r="DJ5" s="731"/>
      <c r="DK5" s="731"/>
      <c r="DL5" s="731"/>
      <c r="DM5" s="731"/>
      <c r="DN5" s="731"/>
      <c r="DO5" s="731"/>
      <c r="DP5" s="732"/>
      <c r="DQ5" s="730" t="s">
        <v>231</v>
      </c>
      <c r="DR5" s="731"/>
      <c r="DS5" s="731"/>
      <c r="DT5" s="731"/>
      <c r="DU5" s="731"/>
      <c r="DV5" s="731"/>
      <c r="DW5" s="731"/>
      <c r="DX5" s="731"/>
      <c r="DY5" s="731"/>
      <c r="DZ5" s="731"/>
      <c r="EA5" s="731"/>
      <c r="EB5" s="731"/>
      <c r="EC5" s="732"/>
    </row>
    <row r="6" spans="2:143" ht="11.25" customHeight="1" x14ac:dyDescent="0.15">
      <c r="B6" s="625" t="s">
        <v>232</v>
      </c>
      <c r="C6" s="626"/>
      <c r="D6" s="626"/>
      <c r="E6" s="626"/>
      <c r="F6" s="626"/>
      <c r="G6" s="626"/>
      <c r="H6" s="626"/>
      <c r="I6" s="626"/>
      <c r="J6" s="626"/>
      <c r="K6" s="626"/>
      <c r="L6" s="626"/>
      <c r="M6" s="626"/>
      <c r="N6" s="626"/>
      <c r="O6" s="626"/>
      <c r="P6" s="626"/>
      <c r="Q6" s="627"/>
      <c r="R6" s="628">
        <v>823047</v>
      </c>
      <c r="S6" s="629"/>
      <c r="T6" s="629"/>
      <c r="U6" s="629"/>
      <c r="V6" s="629"/>
      <c r="W6" s="629"/>
      <c r="X6" s="629"/>
      <c r="Y6" s="630"/>
      <c r="Z6" s="655">
        <v>0.4</v>
      </c>
      <c r="AA6" s="655"/>
      <c r="AB6" s="655"/>
      <c r="AC6" s="655"/>
      <c r="AD6" s="656">
        <v>823047</v>
      </c>
      <c r="AE6" s="656"/>
      <c r="AF6" s="656"/>
      <c r="AG6" s="656"/>
      <c r="AH6" s="656"/>
      <c r="AI6" s="656"/>
      <c r="AJ6" s="656"/>
      <c r="AK6" s="656"/>
      <c r="AL6" s="631">
        <v>0.7</v>
      </c>
      <c r="AM6" s="632"/>
      <c r="AN6" s="632"/>
      <c r="AO6" s="657"/>
      <c r="AP6" s="625" t="s">
        <v>233</v>
      </c>
      <c r="AQ6" s="626"/>
      <c r="AR6" s="626"/>
      <c r="AS6" s="626"/>
      <c r="AT6" s="626"/>
      <c r="AU6" s="626"/>
      <c r="AV6" s="626"/>
      <c r="AW6" s="626"/>
      <c r="AX6" s="626"/>
      <c r="AY6" s="626"/>
      <c r="AZ6" s="626"/>
      <c r="BA6" s="626"/>
      <c r="BB6" s="626"/>
      <c r="BC6" s="626"/>
      <c r="BD6" s="626"/>
      <c r="BE6" s="626"/>
      <c r="BF6" s="627"/>
      <c r="BG6" s="628">
        <v>68284550</v>
      </c>
      <c r="BH6" s="629"/>
      <c r="BI6" s="629"/>
      <c r="BJ6" s="629"/>
      <c r="BK6" s="629"/>
      <c r="BL6" s="629"/>
      <c r="BM6" s="629"/>
      <c r="BN6" s="630"/>
      <c r="BO6" s="655">
        <v>88.1</v>
      </c>
      <c r="BP6" s="655"/>
      <c r="BQ6" s="655"/>
      <c r="BR6" s="655"/>
      <c r="BS6" s="656">
        <v>1095127</v>
      </c>
      <c r="BT6" s="656"/>
      <c r="BU6" s="656"/>
      <c r="BV6" s="656"/>
      <c r="BW6" s="656"/>
      <c r="BX6" s="656"/>
      <c r="BY6" s="656"/>
      <c r="BZ6" s="656"/>
      <c r="CA6" s="656"/>
      <c r="CB6" s="714"/>
      <c r="CD6" s="684" t="s">
        <v>234</v>
      </c>
      <c r="CE6" s="685"/>
      <c r="CF6" s="685"/>
      <c r="CG6" s="685"/>
      <c r="CH6" s="685"/>
      <c r="CI6" s="685"/>
      <c r="CJ6" s="685"/>
      <c r="CK6" s="685"/>
      <c r="CL6" s="685"/>
      <c r="CM6" s="685"/>
      <c r="CN6" s="685"/>
      <c r="CO6" s="685"/>
      <c r="CP6" s="685"/>
      <c r="CQ6" s="686"/>
      <c r="CR6" s="628">
        <v>738594</v>
      </c>
      <c r="CS6" s="629"/>
      <c r="CT6" s="629"/>
      <c r="CU6" s="629"/>
      <c r="CV6" s="629"/>
      <c r="CW6" s="629"/>
      <c r="CX6" s="629"/>
      <c r="CY6" s="630"/>
      <c r="CZ6" s="726">
        <v>0.3</v>
      </c>
      <c r="DA6" s="701"/>
      <c r="DB6" s="701"/>
      <c r="DC6" s="729"/>
      <c r="DD6" s="634" t="s">
        <v>127</v>
      </c>
      <c r="DE6" s="629"/>
      <c r="DF6" s="629"/>
      <c r="DG6" s="629"/>
      <c r="DH6" s="629"/>
      <c r="DI6" s="629"/>
      <c r="DJ6" s="629"/>
      <c r="DK6" s="629"/>
      <c r="DL6" s="629"/>
      <c r="DM6" s="629"/>
      <c r="DN6" s="629"/>
      <c r="DO6" s="629"/>
      <c r="DP6" s="630"/>
      <c r="DQ6" s="634">
        <v>738594</v>
      </c>
      <c r="DR6" s="629"/>
      <c r="DS6" s="629"/>
      <c r="DT6" s="629"/>
      <c r="DU6" s="629"/>
      <c r="DV6" s="629"/>
      <c r="DW6" s="629"/>
      <c r="DX6" s="629"/>
      <c r="DY6" s="629"/>
      <c r="DZ6" s="629"/>
      <c r="EA6" s="629"/>
      <c r="EB6" s="629"/>
      <c r="EC6" s="673"/>
    </row>
    <row r="7" spans="2:143" ht="11.25" customHeight="1" x14ac:dyDescent="0.15">
      <c r="B7" s="625" t="s">
        <v>235</v>
      </c>
      <c r="C7" s="626"/>
      <c r="D7" s="626"/>
      <c r="E7" s="626"/>
      <c r="F7" s="626"/>
      <c r="G7" s="626"/>
      <c r="H7" s="626"/>
      <c r="I7" s="626"/>
      <c r="J7" s="626"/>
      <c r="K7" s="626"/>
      <c r="L7" s="626"/>
      <c r="M7" s="626"/>
      <c r="N7" s="626"/>
      <c r="O7" s="626"/>
      <c r="P7" s="626"/>
      <c r="Q7" s="627"/>
      <c r="R7" s="628">
        <v>71987</v>
      </c>
      <c r="S7" s="629"/>
      <c r="T7" s="629"/>
      <c r="U7" s="629"/>
      <c r="V7" s="629"/>
      <c r="W7" s="629"/>
      <c r="X7" s="629"/>
      <c r="Y7" s="630"/>
      <c r="Z7" s="655">
        <v>0</v>
      </c>
      <c r="AA7" s="655"/>
      <c r="AB7" s="655"/>
      <c r="AC7" s="655"/>
      <c r="AD7" s="656">
        <v>71987</v>
      </c>
      <c r="AE7" s="656"/>
      <c r="AF7" s="656"/>
      <c r="AG7" s="656"/>
      <c r="AH7" s="656"/>
      <c r="AI7" s="656"/>
      <c r="AJ7" s="656"/>
      <c r="AK7" s="656"/>
      <c r="AL7" s="631">
        <v>0.1</v>
      </c>
      <c r="AM7" s="632"/>
      <c r="AN7" s="632"/>
      <c r="AO7" s="657"/>
      <c r="AP7" s="625" t="s">
        <v>236</v>
      </c>
      <c r="AQ7" s="626"/>
      <c r="AR7" s="626"/>
      <c r="AS7" s="626"/>
      <c r="AT7" s="626"/>
      <c r="AU7" s="626"/>
      <c r="AV7" s="626"/>
      <c r="AW7" s="626"/>
      <c r="AX7" s="626"/>
      <c r="AY7" s="626"/>
      <c r="AZ7" s="626"/>
      <c r="BA7" s="626"/>
      <c r="BB7" s="626"/>
      <c r="BC7" s="626"/>
      <c r="BD7" s="626"/>
      <c r="BE7" s="626"/>
      <c r="BF7" s="627"/>
      <c r="BG7" s="628">
        <v>31038512</v>
      </c>
      <c r="BH7" s="629"/>
      <c r="BI7" s="629"/>
      <c r="BJ7" s="629"/>
      <c r="BK7" s="629"/>
      <c r="BL7" s="629"/>
      <c r="BM7" s="629"/>
      <c r="BN7" s="630"/>
      <c r="BO7" s="655">
        <v>40.1</v>
      </c>
      <c r="BP7" s="655"/>
      <c r="BQ7" s="655"/>
      <c r="BR7" s="655"/>
      <c r="BS7" s="656">
        <v>1095127</v>
      </c>
      <c r="BT7" s="656"/>
      <c r="BU7" s="656"/>
      <c r="BV7" s="656"/>
      <c r="BW7" s="656"/>
      <c r="BX7" s="656"/>
      <c r="BY7" s="656"/>
      <c r="BZ7" s="656"/>
      <c r="CA7" s="656"/>
      <c r="CB7" s="714"/>
      <c r="CD7" s="665" t="s">
        <v>237</v>
      </c>
      <c r="CE7" s="666"/>
      <c r="CF7" s="666"/>
      <c r="CG7" s="666"/>
      <c r="CH7" s="666"/>
      <c r="CI7" s="666"/>
      <c r="CJ7" s="666"/>
      <c r="CK7" s="666"/>
      <c r="CL7" s="666"/>
      <c r="CM7" s="666"/>
      <c r="CN7" s="666"/>
      <c r="CO7" s="666"/>
      <c r="CP7" s="666"/>
      <c r="CQ7" s="667"/>
      <c r="CR7" s="628">
        <v>19657267</v>
      </c>
      <c r="CS7" s="629"/>
      <c r="CT7" s="629"/>
      <c r="CU7" s="629"/>
      <c r="CV7" s="629"/>
      <c r="CW7" s="629"/>
      <c r="CX7" s="629"/>
      <c r="CY7" s="630"/>
      <c r="CZ7" s="655">
        <v>8.6</v>
      </c>
      <c r="DA7" s="655"/>
      <c r="DB7" s="655"/>
      <c r="DC7" s="655"/>
      <c r="DD7" s="634">
        <v>1122250</v>
      </c>
      <c r="DE7" s="629"/>
      <c r="DF7" s="629"/>
      <c r="DG7" s="629"/>
      <c r="DH7" s="629"/>
      <c r="DI7" s="629"/>
      <c r="DJ7" s="629"/>
      <c r="DK7" s="629"/>
      <c r="DL7" s="629"/>
      <c r="DM7" s="629"/>
      <c r="DN7" s="629"/>
      <c r="DO7" s="629"/>
      <c r="DP7" s="630"/>
      <c r="DQ7" s="634">
        <v>16788735</v>
      </c>
      <c r="DR7" s="629"/>
      <c r="DS7" s="629"/>
      <c r="DT7" s="629"/>
      <c r="DU7" s="629"/>
      <c r="DV7" s="629"/>
      <c r="DW7" s="629"/>
      <c r="DX7" s="629"/>
      <c r="DY7" s="629"/>
      <c r="DZ7" s="629"/>
      <c r="EA7" s="629"/>
      <c r="EB7" s="629"/>
      <c r="EC7" s="673"/>
    </row>
    <row r="8" spans="2:143" ht="11.25" customHeight="1" x14ac:dyDescent="0.15">
      <c r="B8" s="625" t="s">
        <v>238</v>
      </c>
      <c r="C8" s="626"/>
      <c r="D8" s="626"/>
      <c r="E8" s="626"/>
      <c r="F8" s="626"/>
      <c r="G8" s="626"/>
      <c r="H8" s="626"/>
      <c r="I8" s="626"/>
      <c r="J8" s="626"/>
      <c r="K8" s="626"/>
      <c r="L8" s="626"/>
      <c r="M8" s="626"/>
      <c r="N8" s="626"/>
      <c r="O8" s="626"/>
      <c r="P8" s="626"/>
      <c r="Q8" s="627"/>
      <c r="R8" s="628">
        <v>570543</v>
      </c>
      <c r="S8" s="629"/>
      <c r="T8" s="629"/>
      <c r="U8" s="629"/>
      <c r="V8" s="629"/>
      <c r="W8" s="629"/>
      <c r="X8" s="629"/>
      <c r="Y8" s="630"/>
      <c r="Z8" s="655">
        <v>0.2</v>
      </c>
      <c r="AA8" s="655"/>
      <c r="AB8" s="655"/>
      <c r="AC8" s="655"/>
      <c r="AD8" s="656">
        <v>570543</v>
      </c>
      <c r="AE8" s="656"/>
      <c r="AF8" s="656"/>
      <c r="AG8" s="656"/>
      <c r="AH8" s="656"/>
      <c r="AI8" s="656"/>
      <c r="AJ8" s="656"/>
      <c r="AK8" s="656"/>
      <c r="AL8" s="631">
        <v>0.5</v>
      </c>
      <c r="AM8" s="632"/>
      <c r="AN8" s="632"/>
      <c r="AO8" s="657"/>
      <c r="AP8" s="625" t="s">
        <v>239</v>
      </c>
      <c r="AQ8" s="626"/>
      <c r="AR8" s="626"/>
      <c r="AS8" s="626"/>
      <c r="AT8" s="626"/>
      <c r="AU8" s="626"/>
      <c r="AV8" s="626"/>
      <c r="AW8" s="626"/>
      <c r="AX8" s="626"/>
      <c r="AY8" s="626"/>
      <c r="AZ8" s="626"/>
      <c r="BA8" s="626"/>
      <c r="BB8" s="626"/>
      <c r="BC8" s="626"/>
      <c r="BD8" s="626"/>
      <c r="BE8" s="626"/>
      <c r="BF8" s="627"/>
      <c r="BG8" s="628">
        <v>798787</v>
      </c>
      <c r="BH8" s="629"/>
      <c r="BI8" s="629"/>
      <c r="BJ8" s="629"/>
      <c r="BK8" s="629"/>
      <c r="BL8" s="629"/>
      <c r="BM8" s="629"/>
      <c r="BN8" s="630"/>
      <c r="BO8" s="655">
        <v>1</v>
      </c>
      <c r="BP8" s="655"/>
      <c r="BQ8" s="655"/>
      <c r="BR8" s="655"/>
      <c r="BS8" s="656" t="s">
        <v>127</v>
      </c>
      <c r="BT8" s="656"/>
      <c r="BU8" s="656"/>
      <c r="BV8" s="656"/>
      <c r="BW8" s="656"/>
      <c r="BX8" s="656"/>
      <c r="BY8" s="656"/>
      <c r="BZ8" s="656"/>
      <c r="CA8" s="656"/>
      <c r="CB8" s="714"/>
      <c r="CD8" s="665" t="s">
        <v>240</v>
      </c>
      <c r="CE8" s="666"/>
      <c r="CF8" s="666"/>
      <c r="CG8" s="666"/>
      <c r="CH8" s="666"/>
      <c r="CI8" s="666"/>
      <c r="CJ8" s="666"/>
      <c r="CK8" s="666"/>
      <c r="CL8" s="666"/>
      <c r="CM8" s="666"/>
      <c r="CN8" s="666"/>
      <c r="CO8" s="666"/>
      <c r="CP8" s="666"/>
      <c r="CQ8" s="667"/>
      <c r="CR8" s="628">
        <v>123023471</v>
      </c>
      <c r="CS8" s="629"/>
      <c r="CT8" s="629"/>
      <c r="CU8" s="629"/>
      <c r="CV8" s="629"/>
      <c r="CW8" s="629"/>
      <c r="CX8" s="629"/>
      <c r="CY8" s="630"/>
      <c r="CZ8" s="655">
        <v>53.6</v>
      </c>
      <c r="DA8" s="655"/>
      <c r="DB8" s="655"/>
      <c r="DC8" s="655"/>
      <c r="DD8" s="634">
        <v>1152166</v>
      </c>
      <c r="DE8" s="629"/>
      <c r="DF8" s="629"/>
      <c r="DG8" s="629"/>
      <c r="DH8" s="629"/>
      <c r="DI8" s="629"/>
      <c r="DJ8" s="629"/>
      <c r="DK8" s="629"/>
      <c r="DL8" s="629"/>
      <c r="DM8" s="629"/>
      <c r="DN8" s="629"/>
      <c r="DO8" s="629"/>
      <c r="DP8" s="630"/>
      <c r="DQ8" s="634">
        <v>48423136</v>
      </c>
      <c r="DR8" s="629"/>
      <c r="DS8" s="629"/>
      <c r="DT8" s="629"/>
      <c r="DU8" s="629"/>
      <c r="DV8" s="629"/>
      <c r="DW8" s="629"/>
      <c r="DX8" s="629"/>
      <c r="DY8" s="629"/>
      <c r="DZ8" s="629"/>
      <c r="EA8" s="629"/>
      <c r="EB8" s="629"/>
      <c r="EC8" s="673"/>
    </row>
    <row r="9" spans="2:143" ht="11.25" customHeight="1" x14ac:dyDescent="0.15">
      <c r="B9" s="625" t="s">
        <v>241</v>
      </c>
      <c r="C9" s="626"/>
      <c r="D9" s="626"/>
      <c r="E9" s="626"/>
      <c r="F9" s="626"/>
      <c r="G9" s="626"/>
      <c r="H9" s="626"/>
      <c r="I9" s="626"/>
      <c r="J9" s="626"/>
      <c r="K9" s="626"/>
      <c r="L9" s="626"/>
      <c r="M9" s="626"/>
      <c r="N9" s="626"/>
      <c r="O9" s="626"/>
      <c r="P9" s="626"/>
      <c r="Q9" s="627"/>
      <c r="R9" s="628">
        <v>642622</v>
      </c>
      <c r="S9" s="629"/>
      <c r="T9" s="629"/>
      <c r="U9" s="629"/>
      <c r="V9" s="629"/>
      <c r="W9" s="629"/>
      <c r="X9" s="629"/>
      <c r="Y9" s="630"/>
      <c r="Z9" s="655">
        <v>0.3</v>
      </c>
      <c r="AA9" s="655"/>
      <c r="AB9" s="655"/>
      <c r="AC9" s="655"/>
      <c r="AD9" s="656">
        <v>642622</v>
      </c>
      <c r="AE9" s="656"/>
      <c r="AF9" s="656"/>
      <c r="AG9" s="656"/>
      <c r="AH9" s="656"/>
      <c r="AI9" s="656"/>
      <c r="AJ9" s="656"/>
      <c r="AK9" s="656"/>
      <c r="AL9" s="631">
        <v>0.6</v>
      </c>
      <c r="AM9" s="632"/>
      <c r="AN9" s="632"/>
      <c r="AO9" s="657"/>
      <c r="AP9" s="625" t="s">
        <v>242</v>
      </c>
      <c r="AQ9" s="626"/>
      <c r="AR9" s="626"/>
      <c r="AS9" s="626"/>
      <c r="AT9" s="626"/>
      <c r="AU9" s="626"/>
      <c r="AV9" s="626"/>
      <c r="AW9" s="626"/>
      <c r="AX9" s="626"/>
      <c r="AY9" s="626"/>
      <c r="AZ9" s="626"/>
      <c r="BA9" s="626"/>
      <c r="BB9" s="626"/>
      <c r="BC9" s="626"/>
      <c r="BD9" s="626"/>
      <c r="BE9" s="626"/>
      <c r="BF9" s="627"/>
      <c r="BG9" s="628">
        <v>24533496</v>
      </c>
      <c r="BH9" s="629"/>
      <c r="BI9" s="629"/>
      <c r="BJ9" s="629"/>
      <c r="BK9" s="629"/>
      <c r="BL9" s="629"/>
      <c r="BM9" s="629"/>
      <c r="BN9" s="630"/>
      <c r="BO9" s="655">
        <v>31.7</v>
      </c>
      <c r="BP9" s="655"/>
      <c r="BQ9" s="655"/>
      <c r="BR9" s="655"/>
      <c r="BS9" s="656" t="s">
        <v>127</v>
      </c>
      <c r="BT9" s="656"/>
      <c r="BU9" s="656"/>
      <c r="BV9" s="656"/>
      <c r="BW9" s="656"/>
      <c r="BX9" s="656"/>
      <c r="BY9" s="656"/>
      <c r="BZ9" s="656"/>
      <c r="CA9" s="656"/>
      <c r="CB9" s="714"/>
      <c r="CD9" s="665" t="s">
        <v>243</v>
      </c>
      <c r="CE9" s="666"/>
      <c r="CF9" s="666"/>
      <c r="CG9" s="666"/>
      <c r="CH9" s="666"/>
      <c r="CI9" s="666"/>
      <c r="CJ9" s="666"/>
      <c r="CK9" s="666"/>
      <c r="CL9" s="666"/>
      <c r="CM9" s="666"/>
      <c r="CN9" s="666"/>
      <c r="CO9" s="666"/>
      <c r="CP9" s="666"/>
      <c r="CQ9" s="667"/>
      <c r="CR9" s="628">
        <v>21033254</v>
      </c>
      <c r="CS9" s="629"/>
      <c r="CT9" s="629"/>
      <c r="CU9" s="629"/>
      <c r="CV9" s="629"/>
      <c r="CW9" s="629"/>
      <c r="CX9" s="629"/>
      <c r="CY9" s="630"/>
      <c r="CZ9" s="655">
        <v>9.1999999999999993</v>
      </c>
      <c r="DA9" s="655"/>
      <c r="DB9" s="655"/>
      <c r="DC9" s="655"/>
      <c r="DD9" s="634">
        <v>293304</v>
      </c>
      <c r="DE9" s="629"/>
      <c r="DF9" s="629"/>
      <c r="DG9" s="629"/>
      <c r="DH9" s="629"/>
      <c r="DI9" s="629"/>
      <c r="DJ9" s="629"/>
      <c r="DK9" s="629"/>
      <c r="DL9" s="629"/>
      <c r="DM9" s="629"/>
      <c r="DN9" s="629"/>
      <c r="DO9" s="629"/>
      <c r="DP9" s="630"/>
      <c r="DQ9" s="634">
        <v>13588405</v>
      </c>
      <c r="DR9" s="629"/>
      <c r="DS9" s="629"/>
      <c r="DT9" s="629"/>
      <c r="DU9" s="629"/>
      <c r="DV9" s="629"/>
      <c r="DW9" s="629"/>
      <c r="DX9" s="629"/>
      <c r="DY9" s="629"/>
      <c r="DZ9" s="629"/>
      <c r="EA9" s="629"/>
      <c r="EB9" s="629"/>
      <c r="EC9" s="673"/>
    </row>
    <row r="10" spans="2:143" ht="11.25" customHeight="1" x14ac:dyDescent="0.15">
      <c r="B10" s="625" t="s">
        <v>244</v>
      </c>
      <c r="C10" s="626"/>
      <c r="D10" s="626"/>
      <c r="E10" s="626"/>
      <c r="F10" s="626"/>
      <c r="G10" s="626"/>
      <c r="H10" s="626"/>
      <c r="I10" s="626"/>
      <c r="J10" s="626"/>
      <c r="K10" s="626"/>
      <c r="L10" s="626"/>
      <c r="M10" s="626"/>
      <c r="N10" s="626"/>
      <c r="O10" s="626"/>
      <c r="P10" s="626"/>
      <c r="Q10" s="627"/>
      <c r="R10" s="628" t="s">
        <v>127</v>
      </c>
      <c r="S10" s="629"/>
      <c r="T10" s="629"/>
      <c r="U10" s="629"/>
      <c r="V10" s="629"/>
      <c r="W10" s="629"/>
      <c r="X10" s="629"/>
      <c r="Y10" s="630"/>
      <c r="Z10" s="655" t="s">
        <v>127</v>
      </c>
      <c r="AA10" s="655"/>
      <c r="AB10" s="655"/>
      <c r="AC10" s="655"/>
      <c r="AD10" s="656" t="s">
        <v>127</v>
      </c>
      <c r="AE10" s="656"/>
      <c r="AF10" s="656"/>
      <c r="AG10" s="656"/>
      <c r="AH10" s="656"/>
      <c r="AI10" s="656"/>
      <c r="AJ10" s="656"/>
      <c r="AK10" s="656"/>
      <c r="AL10" s="631" t="s">
        <v>127</v>
      </c>
      <c r="AM10" s="632"/>
      <c r="AN10" s="632"/>
      <c r="AO10" s="657"/>
      <c r="AP10" s="625" t="s">
        <v>245</v>
      </c>
      <c r="AQ10" s="626"/>
      <c r="AR10" s="626"/>
      <c r="AS10" s="626"/>
      <c r="AT10" s="626"/>
      <c r="AU10" s="626"/>
      <c r="AV10" s="626"/>
      <c r="AW10" s="626"/>
      <c r="AX10" s="626"/>
      <c r="AY10" s="626"/>
      <c r="AZ10" s="626"/>
      <c r="BA10" s="626"/>
      <c r="BB10" s="626"/>
      <c r="BC10" s="626"/>
      <c r="BD10" s="626"/>
      <c r="BE10" s="626"/>
      <c r="BF10" s="627"/>
      <c r="BG10" s="628">
        <v>1562755</v>
      </c>
      <c r="BH10" s="629"/>
      <c r="BI10" s="629"/>
      <c r="BJ10" s="629"/>
      <c r="BK10" s="629"/>
      <c r="BL10" s="629"/>
      <c r="BM10" s="629"/>
      <c r="BN10" s="630"/>
      <c r="BO10" s="655">
        <v>2</v>
      </c>
      <c r="BP10" s="655"/>
      <c r="BQ10" s="655"/>
      <c r="BR10" s="655"/>
      <c r="BS10" s="656" t="s">
        <v>127</v>
      </c>
      <c r="BT10" s="656"/>
      <c r="BU10" s="656"/>
      <c r="BV10" s="656"/>
      <c r="BW10" s="656"/>
      <c r="BX10" s="656"/>
      <c r="BY10" s="656"/>
      <c r="BZ10" s="656"/>
      <c r="CA10" s="656"/>
      <c r="CB10" s="714"/>
      <c r="CD10" s="665" t="s">
        <v>246</v>
      </c>
      <c r="CE10" s="666"/>
      <c r="CF10" s="666"/>
      <c r="CG10" s="666"/>
      <c r="CH10" s="666"/>
      <c r="CI10" s="666"/>
      <c r="CJ10" s="666"/>
      <c r="CK10" s="666"/>
      <c r="CL10" s="666"/>
      <c r="CM10" s="666"/>
      <c r="CN10" s="666"/>
      <c r="CO10" s="666"/>
      <c r="CP10" s="666"/>
      <c r="CQ10" s="667"/>
      <c r="CR10" s="628">
        <v>202087</v>
      </c>
      <c r="CS10" s="629"/>
      <c r="CT10" s="629"/>
      <c r="CU10" s="629"/>
      <c r="CV10" s="629"/>
      <c r="CW10" s="629"/>
      <c r="CX10" s="629"/>
      <c r="CY10" s="630"/>
      <c r="CZ10" s="655">
        <v>0.1</v>
      </c>
      <c r="DA10" s="655"/>
      <c r="DB10" s="655"/>
      <c r="DC10" s="655"/>
      <c r="DD10" s="634">
        <v>1383</v>
      </c>
      <c r="DE10" s="629"/>
      <c r="DF10" s="629"/>
      <c r="DG10" s="629"/>
      <c r="DH10" s="629"/>
      <c r="DI10" s="629"/>
      <c r="DJ10" s="629"/>
      <c r="DK10" s="629"/>
      <c r="DL10" s="629"/>
      <c r="DM10" s="629"/>
      <c r="DN10" s="629"/>
      <c r="DO10" s="629"/>
      <c r="DP10" s="630"/>
      <c r="DQ10" s="634">
        <v>195375</v>
      </c>
      <c r="DR10" s="629"/>
      <c r="DS10" s="629"/>
      <c r="DT10" s="629"/>
      <c r="DU10" s="629"/>
      <c r="DV10" s="629"/>
      <c r="DW10" s="629"/>
      <c r="DX10" s="629"/>
      <c r="DY10" s="629"/>
      <c r="DZ10" s="629"/>
      <c r="EA10" s="629"/>
      <c r="EB10" s="629"/>
      <c r="EC10" s="673"/>
    </row>
    <row r="11" spans="2:143" ht="11.25" customHeight="1" x14ac:dyDescent="0.15">
      <c r="B11" s="625" t="s">
        <v>247</v>
      </c>
      <c r="C11" s="626"/>
      <c r="D11" s="626"/>
      <c r="E11" s="626"/>
      <c r="F11" s="626"/>
      <c r="G11" s="626"/>
      <c r="H11" s="626"/>
      <c r="I11" s="626"/>
      <c r="J11" s="626"/>
      <c r="K11" s="626"/>
      <c r="L11" s="626"/>
      <c r="M11" s="626"/>
      <c r="N11" s="626"/>
      <c r="O11" s="626"/>
      <c r="P11" s="626"/>
      <c r="Q11" s="627"/>
      <c r="R11" s="628">
        <v>11555086</v>
      </c>
      <c r="S11" s="629"/>
      <c r="T11" s="629"/>
      <c r="U11" s="629"/>
      <c r="V11" s="629"/>
      <c r="W11" s="629"/>
      <c r="X11" s="629"/>
      <c r="Y11" s="630"/>
      <c r="Z11" s="631">
        <v>5</v>
      </c>
      <c r="AA11" s="632"/>
      <c r="AB11" s="632"/>
      <c r="AC11" s="633"/>
      <c r="AD11" s="634">
        <v>11555086</v>
      </c>
      <c r="AE11" s="629"/>
      <c r="AF11" s="629"/>
      <c r="AG11" s="629"/>
      <c r="AH11" s="629"/>
      <c r="AI11" s="629"/>
      <c r="AJ11" s="629"/>
      <c r="AK11" s="630"/>
      <c r="AL11" s="631">
        <v>10.3</v>
      </c>
      <c r="AM11" s="632"/>
      <c r="AN11" s="632"/>
      <c r="AO11" s="657"/>
      <c r="AP11" s="625" t="s">
        <v>248</v>
      </c>
      <c r="AQ11" s="626"/>
      <c r="AR11" s="626"/>
      <c r="AS11" s="626"/>
      <c r="AT11" s="626"/>
      <c r="AU11" s="626"/>
      <c r="AV11" s="626"/>
      <c r="AW11" s="626"/>
      <c r="AX11" s="626"/>
      <c r="AY11" s="626"/>
      <c r="AZ11" s="626"/>
      <c r="BA11" s="626"/>
      <c r="BB11" s="626"/>
      <c r="BC11" s="626"/>
      <c r="BD11" s="626"/>
      <c r="BE11" s="626"/>
      <c r="BF11" s="627"/>
      <c r="BG11" s="628">
        <v>4143474</v>
      </c>
      <c r="BH11" s="629"/>
      <c r="BI11" s="629"/>
      <c r="BJ11" s="629"/>
      <c r="BK11" s="629"/>
      <c r="BL11" s="629"/>
      <c r="BM11" s="629"/>
      <c r="BN11" s="630"/>
      <c r="BO11" s="655">
        <v>5.3</v>
      </c>
      <c r="BP11" s="655"/>
      <c r="BQ11" s="655"/>
      <c r="BR11" s="655"/>
      <c r="BS11" s="656">
        <v>1095127</v>
      </c>
      <c r="BT11" s="656"/>
      <c r="BU11" s="656"/>
      <c r="BV11" s="656"/>
      <c r="BW11" s="656"/>
      <c r="BX11" s="656"/>
      <c r="BY11" s="656"/>
      <c r="BZ11" s="656"/>
      <c r="CA11" s="656"/>
      <c r="CB11" s="714"/>
      <c r="CD11" s="665" t="s">
        <v>249</v>
      </c>
      <c r="CE11" s="666"/>
      <c r="CF11" s="666"/>
      <c r="CG11" s="666"/>
      <c r="CH11" s="666"/>
      <c r="CI11" s="666"/>
      <c r="CJ11" s="666"/>
      <c r="CK11" s="666"/>
      <c r="CL11" s="666"/>
      <c r="CM11" s="666"/>
      <c r="CN11" s="666"/>
      <c r="CO11" s="666"/>
      <c r="CP11" s="666"/>
      <c r="CQ11" s="667"/>
      <c r="CR11" s="628">
        <v>254107</v>
      </c>
      <c r="CS11" s="629"/>
      <c r="CT11" s="629"/>
      <c r="CU11" s="629"/>
      <c r="CV11" s="629"/>
      <c r="CW11" s="629"/>
      <c r="CX11" s="629"/>
      <c r="CY11" s="630"/>
      <c r="CZ11" s="655">
        <v>0.1</v>
      </c>
      <c r="DA11" s="655"/>
      <c r="DB11" s="655"/>
      <c r="DC11" s="655"/>
      <c r="DD11" s="634">
        <v>138655</v>
      </c>
      <c r="DE11" s="629"/>
      <c r="DF11" s="629"/>
      <c r="DG11" s="629"/>
      <c r="DH11" s="629"/>
      <c r="DI11" s="629"/>
      <c r="DJ11" s="629"/>
      <c r="DK11" s="629"/>
      <c r="DL11" s="629"/>
      <c r="DM11" s="629"/>
      <c r="DN11" s="629"/>
      <c r="DO11" s="629"/>
      <c r="DP11" s="630"/>
      <c r="DQ11" s="634">
        <v>131496</v>
      </c>
      <c r="DR11" s="629"/>
      <c r="DS11" s="629"/>
      <c r="DT11" s="629"/>
      <c r="DU11" s="629"/>
      <c r="DV11" s="629"/>
      <c r="DW11" s="629"/>
      <c r="DX11" s="629"/>
      <c r="DY11" s="629"/>
      <c r="DZ11" s="629"/>
      <c r="EA11" s="629"/>
      <c r="EB11" s="629"/>
      <c r="EC11" s="673"/>
    </row>
    <row r="12" spans="2:143" ht="11.25" customHeight="1" x14ac:dyDescent="0.15">
      <c r="B12" s="625" t="s">
        <v>250</v>
      </c>
      <c r="C12" s="626"/>
      <c r="D12" s="626"/>
      <c r="E12" s="626"/>
      <c r="F12" s="626"/>
      <c r="G12" s="626"/>
      <c r="H12" s="626"/>
      <c r="I12" s="626"/>
      <c r="J12" s="626"/>
      <c r="K12" s="626"/>
      <c r="L12" s="626"/>
      <c r="M12" s="626"/>
      <c r="N12" s="626"/>
      <c r="O12" s="626"/>
      <c r="P12" s="626"/>
      <c r="Q12" s="627"/>
      <c r="R12" s="628" t="s">
        <v>127</v>
      </c>
      <c r="S12" s="629"/>
      <c r="T12" s="629"/>
      <c r="U12" s="629"/>
      <c r="V12" s="629"/>
      <c r="W12" s="629"/>
      <c r="X12" s="629"/>
      <c r="Y12" s="630"/>
      <c r="Z12" s="655" t="s">
        <v>127</v>
      </c>
      <c r="AA12" s="655"/>
      <c r="AB12" s="655"/>
      <c r="AC12" s="655"/>
      <c r="AD12" s="656" t="s">
        <v>127</v>
      </c>
      <c r="AE12" s="656"/>
      <c r="AF12" s="656"/>
      <c r="AG12" s="656"/>
      <c r="AH12" s="656"/>
      <c r="AI12" s="656"/>
      <c r="AJ12" s="656"/>
      <c r="AK12" s="656"/>
      <c r="AL12" s="631" t="s">
        <v>127</v>
      </c>
      <c r="AM12" s="632"/>
      <c r="AN12" s="632"/>
      <c r="AO12" s="657"/>
      <c r="AP12" s="625" t="s">
        <v>251</v>
      </c>
      <c r="AQ12" s="626"/>
      <c r="AR12" s="626"/>
      <c r="AS12" s="626"/>
      <c r="AT12" s="626"/>
      <c r="AU12" s="626"/>
      <c r="AV12" s="626"/>
      <c r="AW12" s="626"/>
      <c r="AX12" s="626"/>
      <c r="AY12" s="626"/>
      <c r="AZ12" s="626"/>
      <c r="BA12" s="626"/>
      <c r="BB12" s="626"/>
      <c r="BC12" s="626"/>
      <c r="BD12" s="626"/>
      <c r="BE12" s="626"/>
      <c r="BF12" s="627"/>
      <c r="BG12" s="628">
        <v>32115667</v>
      </c>
      <c r="BH12" s="629"/>
      <c r="BI12" s="629"/>
      <c r="BJ12" s="629"/>
      <c r="BK12" s="629"/>
      <c r="BL12" s="629"/>
      <c r="BM12" s="629"/>
      <c r="BN12" s="630"/>
      <c r="BO12" s="655">
        <v>41.5</v>
      </c>
      <c r="BP12" s="655"/>
      <c r="BQ12" s="655"/>
      <c r="BR12" s="655"/>
      <c r="BS12" s="656" t="s">
        <v>127</v>
      </c>
      <c r="BT12" s="656"/>
      <c r="BU12" s="656"/>
      <c r="BV12" s="656"/>
      <c r="BW12" s="656"/>
      <c r="BX12" s="656"/>
      <c r="BY12" s="656"/>
      <c r="BZ12" s="656"/>
      <c r="CA12" s="656"/>
      <c r="CB12" s="714"/>
      <c r="CD12" s="665" t="s">
        <v>252</v>
      </c>
      <c r="CE12" s="666"/>
      <c r="CF12" s="666"/>
      <c r="CG12" s="666"/>
      <c r="CH12" s="666"/>
      <c r="CI12" s="666"/>
      <c r="CJ12" s="666"/>
      <c r="CK12" s="666"/>
      <c r="CL12" s="666"/>
      <c r="CM12" s="666"/>
      <c r="CN12" s="666"/>
      <c r="CO12" s="666"/>
      <c r="CP12" s="666"/>
      <c r="CQ12" s="667"/>
      <c r="CR12" s="628">
        <v>3471499</v>
      </c>
      <c r="CS12" s="629"/>
      <c r="CT12" s="629"/>
      <c r="CU12" s="629"/>
      <c r="CV12" s="629"/>
      <c r="CW12" s="629"/>
      <c r="CX12" s="629"/>
      <c r="CY12" s="630"/>
      <c r="CZ12" s="655">
        <v>1.5</v>
      </c>
      <c r="DA12" s="655"/>
      <c r="DB12" s="655"/>
      <c r="DC12" s="655"/>
      <c r="DD12" s="634">
        <v>26462</v>
      </c>
      <c r="DE12" s="629"/>
      <c r="DF12" s="629"/>
      <c r="DG12" s="629"/>
      <c r="DH12" s="629"/>
      <c r="DI12" s="629"/>
      <c r="DJ12" s="629"/>
      <c r="DK12" s="629"/>
      <c r="DL12" s="629"/>
      <c r="DM12" s="629"/>
      <c r="DN12" s="629"/>
      <c r="DO12" s="629"/>
      <c r="DP12" s="630"/>
      <c r="DQ12" s="634">
        <v>2642388</v>
      </c>
      <c r="DR12" s="629"/>
      <c r="DS12" s="629"/>
      <c r="DT12" s="629"/>
      <c r="DU12" s="629"/>
      <c r="DV12" s="629"/>
      <c r="DW12" s="629"/>
      <c r="DX12" s="629"/>
      <c r="DY12" s="629"/>
      <c r="DZ12" s="629"/>
      <c r="EA12" s="629"/>
      <c r="EB12" s="629"/>
      <c r="EC12" s="673"/>
    </row>
    <row r="13" spans="2:143" ht="11.25" customHeight="1" x14ac:dyDescent="0.15">
      <c r="B13" s="625" t="s">
        <v>253</v>
      </c>
      <c r="C13" s="626"/>
      <c r="D13" s="626"/>
      <c r="E13" s="626"/>
      <c r="F13" s="626"/>
      <c r="G13" s="626"/>
      <c r="H13" s="626"/>
      <c r="I13" s="626"/>
      <c r="J13" s="626"/>
      <c r="K13" s="626"/>
      <c r="L13" s="626"/>
      <c r="M13" s="626"/>
      <c r="N13" s="626"/>
      <c r="O13" s="626"/>
      <c r="P13" s="626"/>
      <c r="Q13" s="627"/>
      <c r="R13" s="628" t="s">
        <v>127</v>
      </c>
      <c r="S13" s="629"/>
      <c r="T13" s="629"/>
      <c r="U13" s="629"/>
      <c r="V13" s="629"/>
      <c r="W13" s="629"/>
      <c r="X13" s="629"/>
      <c r="Y13" s="630"/>
      <c r="Z13" s="655" t="s">
        <v>127</v>
      </c>
      <c r="AA13" s="655"/>
      <c r="AB13" s="655"/>
      <c r="AC13" s="655"/>
      <c r="AD13" s="656" t="s">
        <v>127</v>
      </c>
      <c r="AE13" s="656"/>
      <c r="AF13" s="656"/>
      <c r="AG13" s="656"/>
      <c r="AH13" s="656"/>
      <c r="AI13" s="656"/>
      <c r="AJ13" s="656"/>
      <c r="AK13" s="656"/>
      <c r="AL13" s="631" t="s">
        <v>127</v>
      </c>
      <c r="AM13" s="632"/>
      <c r="AN13" s="632"/>
      <c r="AO13" s="657"/>
      <c r="AP13" s="625" t="s">
        <v>254</v>
      </c>
      <c r="AQ13" s="626"/>
      <c r="AR13" s="626"/>
      <c r="AS13" s="626"/>
      <c r="AT13" s="626"/>
      <c r="AU13" s="626"/>
      <c r="AV13" s="626"/>
      <c r="AW13" s="626"/>
      <c r="AX13" s="626"/>
      <c r="AY13" s="626"/>
      <c r="AZ13" s="626"/>
      <c r="BA13" s="626"/>
      <c r="BB13" s="626"/>
      <c r="BC13" s="626"/>
      <c r="BD13" s="626"/>
      <c r="BE13" s="626"/>
      <c r="BF13" s="627"/>
      <c r="BG13" s="628">
        <v>31776954</v>
      </c>
      <c r="BH13" s="629"/>
      <c r="BI13" s="629"/>
      <c r="BJ13" s="629"/>
      <c r="BK13" s="629"/>
      <c r="BL13" s="629"/>
      <c r="BM13" s="629"/>
      <c r="BN13" s="630"/>
      <c r="BO13" s="655">
        <v>41</v>
      </c>
      <c r="BP13" s="655"/>
      <c r="BQ13" s="655"/>
      <c r="BR13" s="655"/>
      <c r="BS13" s="656" t="s">
        <v>127</v>
      </c>
      <c r="BT13" s="656"/>
      <c r="BU13" s="656"/>
      <c r="BV13" s="656"/>
      <c r="BW13" s="656"/>
      <c r="BX13" s="656"/>
      <c r="BY13" s="656"/>
      <c r="BZ13" s="656"/>
      <c r="CA13" s="656"/>
      <c r="CB13" s="714"/>
      <c r="CD13" s="665" t="s">
        <v>255</v>
      </c>
      <c r="CE13" s="666"/>
      <c r="CF13" s="666"/>
      <c r="CG13" s="666"/>
      <c r="CH13" s="666"/>
      <c r="CI13" s="666"/>
      <c r="CJ13" s="666"/>
      <c r="CK13" s="666"/>
      <c r="CL13" s="666"/>
      <c r="CM13" s="666"/>
      <c r="CN13" s="666"/>
      <c r="CO13" s="666"/>
      <c r="CP13" s="666"/>
      <c r="CQ13" s="667"/>
      <c r="CR13" s="628">
        <v>17132396</v>
      </c>
      <c r="CS13" s="629"/>
      <c r="CT13" s="629"/>
      <c r="CU13" s="629"/>
      <c r="CV13" s="629"/>
      <c r="CW13" s="629"/>
      <c r="CX13" s="629"/>
      <c r="CY13" s="630"/>
      <c r="CZ13" s="655">
        <v>7.5</v>
      </c>
      <c r="DA13" s="655"/>
      <c r="DB13" s="655"/>
      <c r="DC13" s="655"/>
      <c r="DD13" s="634">
        <v>4260052</v>
      </c>
      <c r="DE13" s="629"/>
      <c r="DF13" s="629"/>
      <c r="DG13" s="629"/>
      <c r="DH13" s="629"/>
      <c r="DI13" s="629"/>
      <c r="DJ13" s="629"/>
      <c r="DK13" s="629"/>
      <c r="DL13" s="629"/>
      <c r="DM13" s="629"/>
      <c r="DN13" s="629"/>
      <c r="DO13" s="629"/>
      <c r="DP13" s="630"/>
      <c r="DQ13" s="634">
        <v>13328573</v>
      </c>
      <c r="DR13" s="629"/>
      <c r="DS13" s="629"/>
      <c r="DT13" s="629"/>
      <c r="DU13" s="629"/>
      <c r="DV13" s="629"/>
      <c r="DW13" s="629"/>
      <c r="DX13" s="629"/>
      <c r="DY13" s="629"/>
      <c r="DZ13" s="629"/>
      <c r="EA13" s="629"/>
      <c r="EB13" s="629"/>
      <c r="EC13" s="673"/>
    </row>
    <row r="14" spans="2:143" ht="11.25" customHeight="1" x14ac:dyDescent="0.15">
      <c r="B14" s="625" t="s">
        <v>256</v>
      </c>
      <c r="C14" s="626"/>
      <c r="D14" s="626"/>
      <c r="E14" s="626"/>
      <c r="F14" s="626"/>
      <c r="G14" s="626"/>
      <c r="H14" s="626"/>
      <c r="I14" s="626"/>
      <c r="J14" s="626"/>
      <c r="K14" s="626"/>
      <c r="L14" s="626"/>
      <c r="M14" s="626"/>
      <c r="N14" s="626"/>
      <c r="O14" s="626"/>
      <c r="P14" s="626"/>
      <c r="Q14" s="627"/>
      <c r="R14" s="628" t="s">
        <v>127</v>
      </c>
      <c r="S14" s="629"/>
      <c r="T14" s="629"/>
      <c r="U14" s="629"/>
      <c r="V14" s="629"/>
      <c r="W14" s="629"/>
      <c r="X14" s="629"/>
      <c r="Y14" s="630"/>
      <c r="Z14" s="655" t="s">
        <v>127</v>
      </c>
      <c r="AA14" s="655"/>
      <c r="AB14" s="655"/>
      <c r="AC14" s="655"/>
      <c r="AD14" s="656" t="s">
        <v>127</v>
      </c>
      <c r="AE14" s="656"/>
      <c r="AF14" s="656"/>
      <c r="AG14" s="656"/>
      <c r="AH14" s="656"/>
      <c r="AI14" s="656"/>
      <c r="AJ14" s="656"/>
      <c r="AK14" s="656"/>
      <c r="AL14" s="631" t="s">
        <v>127</v>
      </c>
      <c r="AM14" s="632"/>
      <c r="AN14" s="632"/>
      <c r="AO14" s="657"/>
      <c r="AP14" s="625" t="s">
        <v>257</v>
      </c>
      <c r="AQ14" s="626"/>
      <c r="AR14" s="626"/>
      <c r="AS14" s="626"/>
      <c r="AT14" s="626"/>
      <c r="AU14" s="626"/>
      <c r="AV14" s="626"/>
      <c r="AW14" s="626"/>
      <c r="AX14" s="626"/>
      <c r="AY14" s="626"/>
      <c r="AZ14" s="626"/>
      <c r="BA14" s="626"/>
      <c r="BB14" s="626"/>
      <c r="BC14" s="626"/>
      <c r="BD14" s="626"/>
      <c r="BE14" s="626"/>
      <c r="BF14" s="627"/>
      <c r="BG14" s="628">
        <v>700532</v>
      </c>
      <c r="BH14" s="629"/>
      <c r="BI14" s="629"/>
      <c r="BJ14" s="629"/>
      <c r="BK14" s="629"/>
      <c r="BL14" s="629"/>
      <c r="BM14" s="629"/>
      <c r="BN14" s="630"/>
      <c r="BO14" s="655">
        <v>0.9</v>
      </c>
      <c r="BP14" s="655"/>
      <c r="BQ14" s="655"/>
      <c r="BR14" s="655"/>
      <c r="BS14" s="656" t="s">
        <v>127</v>
      </c>
      <c r="BT14" s="656"/>
      <c r="BU14" s="656"/>
      <c r="BV14" s="656"/>
      <c r="BW14" s="656"/>
      <c r="BX14" s="656"/>
      <c r="BY14" s="656"/>
      <c r="BZ14" s="656"/>
      <c r="CA14" s="656"/>
      <c r="CB14" s="714"/>
      <c r="CD14" s="665" t="s">
        <v>258</v>
      </c>
      <c r="CE14" s="666"/>
      <c r="CF14" s="666"/>
      <c r="CG14" s="666"/>
      <c r="CH14" s="666"/>
      <c r="CI14" s="666"/>
      <c r="CJ14" s="666"/>
      <c r="CK14" s="666"/>
      <c r="CL14" s="666"/>
      <c r="CM14" s="666"/>
      <c r="CN14" s="666"/>
      <c r="CO14" s="666"/>
      <c r="CP14" s="666"/>
      <c r="CQ14" s="667"/>
      <c r="CR14" s="628">
        <v>5223476</v>
      </c>
      <c r="CS14" s="629"/>
      <c r="CT14" s="629"/>
      <c r="CU14" s="629"/>
      <c r="CV14" s="629"/>
      <c r="CW14" s="629"/>
      <c r="CX14" s="629"/>
      <c r="CY14" s="630"/>
      <c r="CZ14" s="655">
        <v>2.2999999999999998</v>
      </c>
      <c r="DA14" s="655"/>
      <c r="DB14" s="655"/>
      <c r="DC14" s="655"/>
      <c r="DD14" s="634">
        <v>350633</v>
      </c>
      <c r="DE14" s="629"/>
      <c r="DF14" s="629"/>
      <c r="DG14" s="629"/>
      <c r="DH14" s="629"/>
      <c r="DI14" s="629"/>
      <c r="DJ14" s="629"/>
      <c r="DK14" s="629"/>
      <c r="DL14" s="629"/>
      <c r="DM14" s="629"/>
      <c r="DN14" s="629"/>
      <c r="DO14" s="629"/>
      <c r="DP14" s="630"/>
      <c r="DQ14" s="634">
        <v>5167056</v>
      </c>
      <c r="DR14" s="629"/>
      <c r="DS14" s="629"/>
      <c r="DT14" s="629"/>
      <c r="DU14" s="629"/>
      <c r="DV14" s="629"/>
      <c r="DW14" s="629"/>
      <c r="DX14" s="629"/>
      <c r="DY14" s="629"/>
      <c r="DZ14" s="629"/>
      <c r="EA14" s="629"/>
      <c r="EB14" s="629"/>
      <c r="EC14" s="673"/>
    </row>
    <row r="15" spans="2:143" ht="11.25" customHeight="1" x14ac:dyDescent="0.15">
      <c r="B15" s="625" t="s">
        <v>259</v>
      </c>
      <c r="C15" s="626"/>
      <c r="D15" s="626"/>
      <c r="E15" s="626"/>
      <c r="F15" s="626"/>
      <c r="G15" s="626"/>
      <c r="H15" s="626"/>
      <c r="I15" s="626"/>
      <c r="J15" s="626"/>
      <c r="K15" s="626"/>
      <c r="L15" s="626"/>
      <c r="M15" s="626"/>
      <c r="N15" s="626"/>
      <c r="O15" s="626"/>
      <c r="P15" s="626"/>
      <c r="Q15" s="627"/>
      <c r="R15" s="628" t="s">
        <v>127</v>
      </c>
      <c r="S15" s="629"/>
      <c r="T15" s="629"/>
      <c r="U15" s="629"/>
      <c r="V15" s="629"/>
      <c r="W15" s="629"/>
      <c r="X15" s="629"/>
      <c r="Y15" s="630"/>
      <c r="Z15" s="655" t="s">
        <v>127</v>
      </c>
      <c r="AA15" s="655"/>
      <c r="AB15" s="655"/>
      <c r="AC15" s="655"/>
      <c r="AD15" s="656" t="s">
        <v>127</v>
      </c>
      <c r="AE15" s="656"/>
      <c r="AF15" s="656"/>
      <c r="AG15" s="656"/>
      <c r="AH15" s="656"/>
      <c r="AI15" s="656"/>
      <c r="AJ15" s="656"/>
      <c r="AK15" s="656"/>
      <c r="AL15" s="631" t="s">
        <v>127</v>
      </c>
      <c r="AM15" s="632"/>
      <c r="AN15" s="632"/>
      <c r="AO15" s="657"/>
      <c r="AP15" s="625" t="s">
        <v>260</v>
      </c>
      <c r="AQ15" s="626"/>
      <c r="AR15" s="626"/>
      <c r="AS15" s="626"/>
      <c r="AT15" s="626"/>
      <c r="AU15" s="626"/>
      <c r="AV15" s="626"/>
      <c r="AW15" s="626"/>
      <c r="AX15" s="626"/>
      <c r="AY15" s="626"/>
      <c r="AZ15" s="626"/>
      <c r="BA15" s="626"/>
      <c r="BB15" s="626"/>
      <c r="BC15" s="626"/>
      <c r="BD15" s="626"/>
      <c r="BE15" s="626"/>
      <c r="BF15" s="627"/>
      <c r="BG15" s="628">
        <v>4429839</v>
      </c>
      <c r="BH15" s="629"/>
      <c r="BI15" s="629"/>
      <c r="BJ15" s="629"/>
      <c r="BK15" s="629"/>
      <c r="BL15" s="629"/>
      <c r="BM15" s="629"/>
      <c r="BN15" s="630"/>
      <c r="BO15" s="655">
        <v>5.7</v>
      </c>
      <c r="BP15" s="655"/>
      <c r="BQ15" s="655"/>
      <c r="BR15" s="655"/>
      <c r="BS15" s="656" t="s">
        <v>127</v>
      </c>
      <c r="BT15" s="656"/>
      <c r="BU15" s="656"/>
      <c r="BV15" s="656"/>
      <c r="BW15" s="656"/>
      <c r="BX15" s="656"/>
      <c r="BY15" s="656"/>
      <c r="BZ15" s="656"/>
      <c r="CA15" s="656"/>
      <c r="CB15" s="714"/>
      <c r="CD15" s="665" t="s">
        <v>261</v>
      </c>
      <c r="CE15" s="666"/>
      <c r="CF15" s="666"/>
      <c r="CG15" s="666"/>
      <c r="CH15" s="666"/>
      <c r="CI15" s="666"/>
      <c r="CJ15" s="666"/>
      <c r="CK15" s="666"/>
      <c r="CL15" s="666"/>
      <c r="CM15" s="666"/>
      <c r="CN15" s="666"/>
      <c r="CO15" s="666"/>
      <c r="CP15" s="666"/>
      <c r="CQ15" s="667"/>
      <c r="CR15" s="628">
        <v>19018534</v>
      </c>
      <c r="CS15" s="629"/>
      <c r="CT15" s="629"/>
      <c r="CU15" s="629"/>
      <c r="CV15" s="629"/>
      <c r="CW15" s="629"/>
      <c r="CX15" s="629"/>
      <c r="CY15" s="630"/>
      <c r="CZ15" s="655">
        <v>8.3000000000000007</v>
      </c>
      <c r="DA15" s="655"/>
      <c r="DB15" s="655"/>
      <c r="DC15" s="655"/>
      <c r="DD15" s="634">
        <v>3152849</v>
      </c>
      <c r="DE15" s="629"/>
      <c r="DF15" s="629"/>
      <c r="DG15" s="629"/>
      <c r="DH15" s="629"/>
      <c r="DI15" s="629"/>
      <c r="DJ15" s="629"/>
      <c r="DK15" s="629"/>
      <c r="DL15" s="629"/>
      <c r="DM15" s="629"/>
      <c r="DN15" s="629"/>
      <c r="DO15" s="629"/>
      <c r="DP15" s="630"/>
      <c r="DQ15" s="634">
        <v>15912596</v>
      </c>
      <c r="DR15" s="629"/>
      <c r="DS15" s="629"/>
      <c r="DT15" s="629"/>
      <c r="DU15" s="629"/>
      <c r="DV15" s="629"/>
      <c r="DW15" s="629"/>
      <c r="DX15" s="629"/>
      <c r="DY15" s="629"/>
      <c r="DZ15" s="629"/>
      <c r="EA15" s="629"/>
      <c r="EB15" s="629"/>
      <c r="EC15" s="673"/>
    </row>
    <row r="16" spans="2:143" ht="11.25" customHeight="1" x14ac:dyDescent="0.15">
      <c r="B16" s="625" t="s">
        <v>262</v>
      </c>
      <c r="C16" s="626"/>
      <c r="D16" s="626"/>
      <c r="E16" s="626"/>
      <c r="F16" s="626"/>
      <c r="G16" s="626"/>
      <c r="H16" s="626"/>
      <c r="I16" s="626"/>
      <c r="J16" s="626"/>
      <c r="K16" s="626"/>
      <c r="L16" s="626"/>
      <c r="M16" s="626"/>
      <c r="N16" s="626"/>
      <c r="O16" s="626"/>
      <c r="P16" s="626"/>
      <c r="Q16" s="627"/>
      <c r="R16" s="628">
        <v>161579</v>
      </c>
      <c r="S16" s="629"/>
      <c r="T16" s="629"/>
      <c r="U16" s="629"/>
      <c r="V16" s="629"/>
      <c r="W16" s="629"/>
      <c r="X16" s="629"/>
      <c r="Y16" s="630"/>
      <c r="Z16" s="655">
        <v>0.1</v>
      </c>
      <c r="AA16" s="655"/>
      <c r="AB16" s="655"/>
      <c r="AC16" s="655"/>
      <c r="AD16" s="656">
        <v>161579</v>
      </c>
      <c r="AE16" s="656"/>
      <c r="AF16" s="656"/>
      <c r="AG16" s="656"/>
      <c r="AH16" s="656"/>
      <c r="AI16" s="656"/>
      <c r="AJ16" s="656"/>
      <c r="AK16" s="656"/>
      <c r="AL16" s="631">
        <v>0.1</v>
      </c>
      <c r="AM16" s="632"/>
      <c r="AN16" s="632"/>
      <c r="AO16" s="657"/>
      <c r="AP16" s="625" t="s">
        <v>263</v>
      </c>
      <c r="AQ16" s="626"/>
      <c r="AR16" s="626"/>
      <c r="AS16" s="626"/>
      <c r="AT16" s="626"/>
      <c r="AU16" s="626"/>
      <c r="AV16" s="626"/>
      <c r="AW16" s="626"/>
      <c r="AX16" s="626"/>
      <c r="AY16" s="626"/>
      <c r="AZ16" s="626"/>
      <c r="BA16" s="626"/>
      <c r="BB16" s="626"/>
      <c r="BC16" s="626"/>
      <c r="BD16" s="626"/>
      <c r="BE16" s="626"/>
      <c r="BF16" s="627"/>
      <c r="BG16" s="628" t="s">
        <v>127</v>
      </c>
      <c r="BH16" s="629"/>
      <c r="BI16" s="629"/>
      <c r="BJ16" s="629"/>
      <c r="BK16" s="629"/>
      <c r="BL16" s="629"/>
      <c r="BM16" s="629"/>
      <c r="BN16" s="630"/>
      <c r="BO16" s="655" t="s">
        <v>127</v>
      </c>
      <c r="BP16" s="655"/>
      <c r="BQ16" s="655"/>
      <c r="BR16" s="655"/>
      <c r="BS16" s="656" t="s">
        <v>127</v>
      </c>
      <c r="BT16" s="656"/>
      <c r="BU16" s="656"/>
      <c r="BV16" s="656"/>
      <c r="BW16" s="656"/>
      <c r="BX16" s="656"/>
      <c r="BY16" s="656"/>
      <c r="BZ16" s="656"/>
      <c r="CA16" s="656"/>
      <c r="CB16" s="714"/>
      <c r="CD16" s="665" t="s">
        <v>264</v>
      </c>
      <c r="CE16" s="666"/>
      <c r="CF16" s="666"/>
      <c r="CG16" s="666"/>
      <c r="CH16" s="666"/>
      <c r="CI16" s="666"/>
      <c r="CJ16" s="666"/>
      <c r="CK16" s="666"/>
      <c r="CL16" s="666"/>
      <c r="CM16" s="666"/>
      <c r="CN16" s="666"/>
      <c r="CO16" s="666"/>
      <c r="CP16" s="666"/>
      <c r="CQ16" s="667"/>
      <c r="CR16" s="628">
        <v>8595</v>
      </c>
      <c r="CS16" s="629"/>
      <c r="CT16" s="629"/>
      <c r="CU16" s="629"/>
      <c r="CV16" s="629"/>
      <c r="CW16" s="629"/>
      <c r="CX16" s="629"/>
      <c r="CY16" s="630"/>
      <c r="CZ16" s="655">
        <v>0</v>
      </c>
      <c r="DA16" s="655"/>
      <c r="DB16" s="655"/>
      <c r="DC16" s="655"/>
      <c r="DD16" s="634" t="s">
        <v>127</v>
      </c>
      <c r="DE16" s="629"/>
      <c r="DF16" s="629"/>
      <c r="DG16" s="629"/>
      <c r="DH16" s="629"/>
      <c r="DI16" s="629"/>
      <c r="DJ16" s="629"/>
      <c r="DK16" s="629"/>
      <c r="DL16" s="629"/>
      <c r="DM16" s="629"/>
      <c r="DN16" s="629"/>
      <c r="DO16" s="629"/>
      <c r="DP16" s="630"/>
      <c r="DQ16" s="634" t="s">
        <v>127</v>
      </c>
      <c r="DR16" s="629"/>
      <c r="DS16" s="629"/>
      <c r="DT16" s="629"/>
      <c r="DU16" s="629"/>
      <c r="DV16" s="629"/>
      <c r="DW16" s="629"/>
      <c r="DX16" s="629"/>
      <c r="DY16" s="629"/>
      <c r="DZ16" s="629"/>
      <c r="EA16" s="629"/>
      <c r="EB16" s="629"/>
      <c r="EC16" s="673"/>
    </row>
    <row r="17" spans="2:133" ht="11.25" customHeight="1" x14ac:dyDescent="0.15">
      <c r="B17" s="625" t="s">
        <v>265</v>
      </c>
      <c r="C17" s="626"/>
      <c r="D17" s="626"/>
      <c r="E17" s="626"/>
      <c r="F17" s="626"/>
      <c r="G17" s="626"/>
      <c r="H17" s="626"/>
      <c r="I17" s="626"/>
      <c r="J17" s="626"/>
      <c r="K17" s="626"/>
      <c r="L17" s="626"/>
      <c r="M17" s="626"/>
      <c r="N17" s="626"/>
      <c r="O17" s="626"/>
      <c r="P17" s="626"/>
      <c r="Q17" s="627"/>
      <c r="R17" s="628">
        <v>1039486</v>
      </c>
      <c r="S17" s="629"/>
      <c r="T17" s="629"/>
      <c r="U17" s="629"/>
      <c r="V17" s="629"/>
      <c r="W17" s="629"/>
      <c r="X17" s="629"/>
      <c r="Y17" s="630"/>
      <c r="Z17" s="655">
        <v>0.4</v>
      </c>
      <c r="AA17" s="655"/>
      <c r="AB17" s="655"/>
      <c r="AC17" s="655"/>
      <c r="AD17" s="656">
        <v>1039486</v>
      </c>
      <c r="AE17" s="656"/>
      <c r="AF17" s="656"/>
      <c r="AG17" s="656"/>
      <c r="AH17" s="656"/>
      <c r="AI17" s="656"/>
      <c r="AJ17" s="656"/>
      <c r="AK17" s="656"/>
      <c r="AL17" s="631">
        <v>0.9</v>
      </c>
      <c r="AM17" s="632"/>
      <c r="AN17" s="632"/>
      <c r="AO17" s="657"/>
      <c r="AP17" s="625" t="s">
        <v>266</v>
      </c>
      <c r="AQ17" s="626"/>
      <c r="AR17" s="626"/>
      <c r="AS17" s="626"/>
      <c r="AT17" s="626"/>
      <c r="AU17" s="626"/>
      <c r="AV17" s="626"/>
      <c r="AW17" s="626"/>
      <c r="AX17" s="626"/>
      <c r="AY17" s="626"/>
      <c r="AZ17" s="626"/>
      <c r="BA17" s="626"/>
      <c r="BB17" s="626"/>
      <c r="BC17" s="626"/>
      <c r="BD17" s="626"/>
      <c r="BE17" s="626"/>
      <c r="BF17" s="627"/>
      <c r="BG17" s="628" t="s">
        <v>127</v>
      </c>
      <c r="BH17" s="629"/>
      <c r="BI17" s="629"/>
      <c r="BJ17" s="629"/>
      <c r="BK17" s="629"/>
      <c r="BL17" s="629"/>
      <c r="BM17" s="629"/>
      <c r="BN17" s="630"/>
      <c r="BO17" s="655" t="s">
        <v>127</v>
      </c>
      <c r="BP17" s="655"/>
      <c r="BQ17" s="655"/>
      <c r="BR17" s="655"/>
      <c r="BS17" s="656" t="s">
        <v>127</v>
      </c>
      <c r="BT17" s="656"/>
      <c r="BU17" s="656"/>
      <c r="BV17" s="656"/>
      <c r="BW17" s="656"/>
      <c r="BX17" s="656"/>
      <c r="BY17" s="656"/>
      <c r="BZ17" s="656"/>
      <c r="CA17" s="656"/>
      <c r="CB17" s="714"/>
      <c r="CD17" s="665" t="s">
        <v>267</v>
      </c>
      <c r="CE17" s="666"/>
      <c r="CF17" s="666"/>
      <c r="CG17" s="666"/>
      <c r="CH17" s="666"/>
      <c r="CI17" s="666"/>
      <c r="CJ17" s="666"/>
      <c r="CK17" s="666"/>
      <c r="CL17" s="666"/>
      <c r="CM17" s="666"/>
      <c r="CN17" s="666"/>
      <c r="CO17" s="666"/>
      <c r="CP17" s="666"/>
      <c r="CQ17" s="667"/>
      <c r="CR17" s="628">
        <v>19872156</v>
      </c>
      <c r="CS17" s="629"/>
      <c r="CT17" s="629"/>
      <c r="CU17" s="629"/>
      <c r="CV17" s="629"/>
      <c r="CW17" s="629"/>
      <c r="CX17" s="629"/>
      <c r="CY17" s="630"/>
      <c r="CZ17" s="655">
        <v>8.6999999999999993</v>
      </c>
      <c r="DA17" s="655"/>
      <c r="DB17" s="655"/>
      <c r="DC17" s="655"/>
      <c r="DD17" s="634" t="s">
        <v>127</v>
      </c>
      <c r="DE17" s="629"/>
      <c r="DF17" s="629"/>
      <c r="DG17" s="629"/>
      <c r="DH17" s="629"/>
      <c r="DI17" s="629"/>
      <c r="DJ17" s="629"/>
      <c r="DK17" s="629"/>
      <c r="DL17" s="629"/>
      <c r="DM17" s="629"/>
      <c r="DN17" s="629"/>
      <c r="DO17" s="629"/>
      <c r="DP17" s="630"/>
      <c r="DQ17" s="634">
        <v>19872134</v>
      </c>
      <c r="DR17" s="629"/>
      <c r="DS17" s="629"/>
      <c r="DT17" s="629"/>
      <c r="DU17" s="629"/>
      <c r="DV17" s="629"/>
      <c r="DW17" s="629"/>
      <c r="DX17" s="629"/>
      <c r="DY17" s="629"/>
      <c r="DZ17" s="629"/>
      <c r="EA17" s="629"/>
      <c r="EB17" s="629"/>
      <c r="EC17" s="673"/>
    </row>
    <row r="18" spans="2:133" ht="11.25" customHeight="1" x14ac:dyDescent="0.15">
      <c r="B18" s="625" t="s">
        <v>268</v>
      </c>
      <c r="C18" s="626"/>
      <c r="D18" s="626"/>
      <c r="E18" s="626"/>
      <c r="F18" s="626"/>
      <c r="G18" s="626"/>
      <c r="H18" s="626"/>
      <c r="I18" s="626"/>
      <c r="J18" s="626"/>
      <c r="K18" s="626"/>
      <c r="L18" s="626"/>
      <c r="M18" s="626"/>
      <c r="N18" s="626"/>
      <c r="O18" s="626"/>
      <c r="P18" s="626"/>
      <c r="Q18" s="627"/>
      <c r="R18" s="628">
        <v>1327645</v>
      </c>
      <c r="S18" s="629"/>
      <c r="T18" s="629"/>
      <c r="U18" s="629"/>
      <c r="V18" s="629"/>
      <c r="W18" s="629"/>
      <c r="X18" s="629"/>
      <c r="Y18" s="630"/>
      <c r="Z18" s="655">
        <v>0.6</v>
      </c>
      <c r="AA18" s="655"/>
      <c r="AB18" s="655"/>
      <c r="AC18" s="655"/>
      <c r="AD18" s="656">
        <v>1218486</v>
      </c>
      <c r="AE18" s="656"/>
      <c r="AF18" s="656"/>
      <c r="AG18" s="656"/>
      <c r="AH18" s="656"/>
      <c r="AI18" s="656"/>
      <c r="AJ18" s="656"/>
      <c r="AK18" s="656"/>
      <c r="AL18" s="631">
        <v>1.1000000238418579</v>
      </c>
      <c r="AM18" s="632"/>
      <c r="AN18" s="632"/>
      <c r="AO18" s="657"/>
      <c r="AP18" s="625" t="s">
        <v>269</v>
      </c>
      <c r="AQ18" s="626"/>
      <c r="AR18" s="626"/>
      <c r="AS18" s="626"/>
      <c r="AT18" s="626"/>
      <c r="AU18" s="626"/>
      <c r="AV18" s="626"/>
      <c r="AW18" s="626"/>
      <c r="AX18" s="626"/>
      <c r="AY18" s="626"/>
      <c r="AZ18" s="626"/>
      <c r="BA18" s="626"/>
      <c r="BB18" s="626"/>
      <c r="BC18" s="626"/>
      <c r="BD18" s="626"/>
      <c r="BE18" s="626"/>
      <c r="BF18" s="627"/>
      <c r="BG18" s="628" t="s">
        <v>127</v>
      </c>
      <c r="BH18" s="629"/>
      <c r="BI18" s="629"/>
      <c r="BJ18" s="629"/>
      <c r="BK18" s="629"/>
      <c r="BL18" s="629"/>
      <c r="BM18" s="629"/>
      <c r="BN18" s="630"/>
      <c r="BO18" s="655" t="s">
        <v>127</v>
      </c>
      <c r="BP18" s="655"/>
      <c r="BQ18" s="655"/>
      <c r="BR18" s="655"/>
      <c r="BS18" s="656" t="s">
        <v>127</v>
      </c>
      <c r="BT18" s="656"/>
      <c r="BU18" s="656"/>
      <c r="BV18" s="656"/>
      <c r="BW18" s="656"/>
      <c r="BX18" s="656"/>
      <c r="BY18" s="656"/>
      <c r="BZ18" s="656"/>
      <c r="CA18" s="656"/>
      <c r="CB18" s="714"/>
      <c r="CD18" s="665" t="s">
        <v>270</v>
      </c>
      <c r="CE18" s="666"/>
      <c r="CF18" s="666"/>
      <c r="CG18" s="666"/>
      <c r="CH18" s="666"/>
      <c r="CI18" s="666"/>
      <c r="CJ18" s="666"/>
      <c r="CK18" s="666"/>
      <c r="CL18" s="666"/>
      <c r="CM18" s="666"/>
      <c r="CN18" s="666"/>
      <c r="CO18" s="666"/>
      <c r="CP18" s="666"/>
      <c r="CQ18" s="667"/>
      <c r="CR18" s="628" t="s">
        <v>127</v>
      </c>
      <c r="CS18" s="629"/>
      <c r="CT18" s="629"/>
      <c r="CU18" s="629"/>
      <c r="CV18" s="629"/>
      <c r="CW18" s="629"/>
      <c r="CX18" s="629"/>
      <c r="CY18" s="630"/>
      <c r="CZ18" s="655" t="s">
        <v>127</v>
      </c>
      <c r="DA18" s="655"/>
      <c r="DB18" s="655"/>
      <c r="DC18" s="655"/>
      <c r="DD18" s="634" t="s">
        <v>127</v>
      </c>
      <c r="DE18" s="629"/>
      <c r="DF18" s="629"/>
      <c r="DG18" s="629"/>
      <c r="DH18" s="629"/>
      <c r="DI18" s="629"/>
      <c r="DJ18" s="629"/>
      <c r="DK18" s="629"/>
      <c r="DL18" s="629"/>
      <c r="DM18" s="629"/>
      <c r="DN18" s="629"/>
      <c r="DO18" s="629"/>
      <c r="DP18" s="630"/>
      <c r="DQ18" s="634" t="s">
        <v>127</v>
      </c>
      <c r="DR18" s="629"/>
      <c r="DS18" s="629"/>
      <c r="DT18" s="629"/>
      <c r="DU18" s="629"/>
      <c r="DV18" s="629"/>
      <c r="DW18" s="629"/>
      <c r="DX18" s="629"/>
      <c r="DY18" s="629"/>
      <c r="DZ18" s="629"/>
      <c r="EA18" s="629"/>
      <c r="EB18" s="629"/>
      <c r="EC18" s="673"/>
    </row>
    <row r="19" spans="2:133" ht="11.25" customHeight="1" x14ac:dyDescent="0.15">
      <c r="B19" s="625" t="s">
        <v>271</v>
      </c>
      <c r="C19" s="626"/>
      <c r="D19" s="626"/>
      <c r="E19" s="626"/>
      <c r="F19" s="626"/>
      <c r="G19" s="626"/>
      <c r="H19" s="626"/>
      <c r="I19" s="626"/>
      <c r="J19" s="626"/>
      <c r="K19" s="626"/>
      <c r="L19" s="626"/>
      <c r="M19" s="626"/>
      <c r="N19" s="626"/>
      <c r="O19" s="626"/>
      <c r="P19" s="626"/>
      <c r="Q19" s="627"/>
      <c r="R19" s="628">
        <v>396917</v>
      </c>
      <c r="S19" s="629"/>
      <c r="T19" s="629"/>
      <c r="U19" s="629"/>
      <c r="V19" s="629"/>
      <c r="W19" s="629"/>
      <c r="X19" s="629"/>
      <c r="Y19" s="630"/>
      <c r="Z19" s="655">
        <v>0.2</v>
      </c>
      <c r="AA19" s="655"/>
      <c r="AB19" s="655"/>
      <c r="AC19" s="655"/>
      <c r="AD19" s="656">
        <v>396917</v>
      </c>
      <c r="AE19" s="656"/>
      <c r="AF19" s="656"/>
      <c r="AG19" s="656"/>
      <c r="AH19" s="656"/>
      <c r="AI19" s="656"/>
      <c r="AJ19" s="656"/>
      <c r="AK19" s="656"/>
      <c r="AL19" s="631">
        <v>0.4</v>
      </c>
      <c r="AM19" s="632"/>
      <c r="AN19" s="632"/>
      <c r="AO19" s="657"/>
      <c r="AP19" s="625" t="s">
        <v>272</v>
      </c>
      <c r="AQ19" s="626"/>
      <c r="AR19" s="626"/>
      <c r="AS19" s="626"/>
      <c r="AT19" s="626"/>
      <c r="AU19" s="626"/>
      <c r="AV19" s="626"/>
      <c r="AW19" s="626"/>
      <c r="AX19" s="626"/>
      <c r="AY19" s="626"/>
      <c r="AZ19" s="626"/>
      <c r="BA19" s="626"/>
      <c r="BB19" s="626"/>
      <c r="BC19" s="626"/>
      <c r="BD19" s="626"/>
      <c r="BE19" s="626"/>
      <c r="BF19" s="627"/>
      <c r="BG19" s="628">
        <v>9182865</v>
      </c>
      <c r="BH19" s="629"/>
      <c r="BI19" s="629"/>
      <c r="BJ19" s="629"/>
      <c r="BK19" s="629"/>
      <c r="BL19" s="629"/>
      <c r="BM19" s="629"/>
      <c r="BN19" s="630"/>
      <c r="BO19" s="655">
        <v>11.9</v>
      </c>
      <c r="BP19" s="655"/>
      <c r="BQ19" s="655"/>
      <c r="BR19" s="655"/>
      <c r="BS19" s="656" t="s">
        <v>127</v>
      </c>
      <c r="BT19" s="656"/>
      <c r="BU19" s="656"/>
      <c r="BV19" s="656"/>
      <c r="BW19" s="656"/>
      <c r="BX19" s="656"/>
      <c r="BY19" s="656"/>
      <c r="BZ19" s="656"/>
      <c r="CA19" s="656"/>
      <c r="CB19" s="714"/>
      <c r="CD19" s="665" t="s">
        <v>273</v>
      </c>
      <c r="CE19" s="666"/>
      <c r="CF19" s="666"/>
      <c r="CG19" s="666"/>
      <c r="CH19" s="666"/>
      <c r="CI19" s="666"/>
      <c r="CJ19" s="666"/>
      <c r="CK19" s="666"/>
      <c r="CL19" s="666"/>
      <c r="CM19" s="666"/>
      <c r="CN19" s="666"/>
      <c r="CO19" s="666"/>
      <c r="CP19" s="666"/>
      <c r="CQ19" s="667"/>
      <c r="CR19" s="628" t="s">
        <v>127</v>
      </c>
      <c r="CS19" s="629"/>
      <c r="CT19" s="629"/>
      <c r="CU19" s="629"/>
      <c r="CV19" s="629"/>
      <c r="CW19" s="629"/>
      <c r="CX19" s="629"/>
      <c r="CY19" s="630"/>
      <c r="CZ19" s="655" t="s">
        <v>127</v>
      </c>
      <c r="DA19" s="655"/>
      <c r="DB19" s="655"/>
      <c r="DC19" s="655"/>
      <c r="DD19" s="634" t="s">
        <v>127</v>
      </c>
      <c r="DE19" s="629"/>
      <c r="DF19" s="629"/>
      <c r="DG19" s="629"/>
      <c r="DH19" s="629"/>
      <c r="DI19" s="629"/>
      <c r="DJ19" s="629"/>
      <c r="DK19" s="629"/>
      <c r="DL19" s="629"/>
      <c r="DM19" s="629"/>
      <c r="DN19" s="629"/>
      <c r="DO19" s="629"/>
      <c r="DP19" s="630"/>
      <c r="DQ19" s="634" t="s">
        <v>127</v>
      </c>
      <c r="DR19" s="629"/>
      <c r="DS19" s="629"/>
      <c r="DT19" s="629"/>
      <c r="DU19" s="629"/>
      <c r="DV19" s="629"/>
      <c r="DW19" s="629"/>
      <c r="DX19" s="629"/>
      <c r="DY19" s="629"/>
      <c r="DZ19" s="629"/>
      <c r="EA19" s="629"/>
      <c r="EB19" s="629"/>
      <c r="EC19" s="673"/>
    </row>
    <row r="20" spans="2:133" ht="11.25" customHeight="1" x14ac:dyDescent="0.15">
      <c r="B20" s="625" t="s">
        <v>274</v>
      </c>
      <c r="C20" s="626"/>
      <c r="D20" s="626"/>
      <c r="E20" s="626"/>
      <c r="F20" s="626"/>
      <c r="G20" s="626"/>
      <c r="H20" s="626"/>
      <c r="I20" s="626"/>
      <c r="J20" s="626"/>
      <c r="K20" s="626"/>
      <c r="L20" s="626"/>
      <c r="M20" s="626"/>
      <c r="N20" s="626"/>
      <c r="O20" s="626"/>
      <c r="P20" s="626"/>
      <c r="Q20" s="627"/>
      <c r="R20" s="628">
        <v>47715</v>
      </c>
      <c r="S20" s="629"/>
      <c r="T20" s="629"/>
      <c r="U20" s="629"/>
      <c r="V20" s="629"/>
      <c r="W20" s="629"/>
      <c r="X20" s="629"/>
      <c r="Y20" s="630"/>
      <c r="Z20" s="655">
        <v>0</v>
      </c>
      <c r="AA20" s="655"/>
      <c r="AB20" s="655"/>
      <c r="AC20" s="655"/>
      <c r="AD20" s="656">
        <v>47715</v>
      </c>
      <c r="AE20" s="656"/>
      <c r="AF20" s="656"/>
      <c r="AG20" s="656"/>
      <c r="AH20" s="656"/>
      <c r="AI20" s="656"/>
      <c r="AJ20" s="656"/>
      <c r="AK20" s="656"/>
      <c r="AL20" s="631">
        <v>0</v>
      </c>
      <c r="AM20" s="632"/>
      <c r="AN20" s="632"/>
      <c r="AO20" s="657"/>
      <c r="AP20" s="625" t="s">
        <v>275</v>
      </c>
      <c r="AQ20" s="626"/>
      <c r="AR20" s="626"/>
      <c r="AS20" s="626"/>
      <c r="AT20" s="626"/>
      <c r="AU20" s="626"/>
      <c r="AV20" s="626"/>
      <c r="AW20" s="626"/>
      <c r="AX20" s="626"/>
      <c r="AY20" s="626"/>
      <c r="AZ20" s="626"/>
      <c r="BA20" s="626"/>
      <c r="BB20" s="626"/>
      <c r="BC20" s="626"/>
      <c r="BD20" s="626"/>
      <c r="BE20" s="626"/>
      <c r="BF20" s="627"/>
      <c r="BG20" s="628">
        <v>9182865</v>
      </c>
      <c r="BH20" s="629"/>
      <c r="BI20" s="629"/>
      <c r="BJ20" s="629"/>
      <c r="BK20" s="629"/>
      <c r="BL20" s="629"/>
      <c r="BM20" s="629"/>
      <c r="BN20" s="630"/>
      <c r="BO20" s="655">
        <v>11.9</v>
      </c>
      <c r="BP20" s="655"/>
      <c r="BQ20" s="655"/>
      <c r="BR20" s="655"/>
      <c r="BS20" s="656" t="s">
        <v>127</v>
      </c>
      <c r="BT20" s="656"/>
      <c r="BU20" s="656"/>
      <c r="BV20" s="656"/>
      <c r="BW20" s="656"/>
      <c r="BX20" s="656"/>
      <c r="BY20" s="656"/>
      <c r="BZ20" s="656"/>
      <c r="CA20" s="656"/>
      <c r="CB20" s="714"/>
      <c r="CD20" s="665" t="s">
        <v>276</v>
      </c>
      <c r="CE20" s="666"/>
      <c r="CF20" s="666"/>
      <c r="CG20" s="666"/>
      <c r="CH20" s="666"/>
      <c r="CI20" s="666"/>
      <c r="CJ20" s="666"/>
      <c r="CK20" s="666"/>
      <c r="CL20" s="666"/>
      <c r="CM20" s="666"/>
      <c r="CN20" s="666"/>
      <c r="CO20" s="666"/>
      <c r="CP20" s="666"/>
      <c r="CQ20" s="667"/>
      <c r="CR20" s="628">
        <v>229635436</v>
      </c>
      <c r="CS20" s="629"/>
      <c r="CT20" s="629"/>
      <c r="CU20" s="629"/>
      <c r="CV20" s="629"/>
      <c r="CW20" s="629"/>
      <c r="CX20" s="629"/>
      <c r="CY20" s="630"/>
      <c r="CZ20" s="655">
        <v>100</v>
      </c>
      <c r="DA20" s="655"/>
      <c r="DB20" s="655"/>
      <c r="DC20" s="655"/>
      <c r="DD20" s="634">
        <v>10497754</v>
      </c>
      <c r="DE20" s="629"/>
      <c r="DF20" s="629"/>
      <c r="DG20" s="629"/>
      <c r="DH20" s="629"/>
      <c r="DI20" s="629"/>
      <c r="DJ20" s="629"/>
      <c r="DK20" s="629"/>
      <c r="DL20" s="629"/>
      <c r="DM20" s="629"/>
      <c r="DN20" s="629"/>
      <c r="DO20" s="629"/>
      <c r="DP20" s="630"/>
      <c r="DQ20" s="634">
        <v>136788488</v>
      </c>
      <c r="DR20" s="629"/>
      <c r="DS20" s="629"/>
      <c r="DT20" s="629"/>
      <c r="DU20" s="629"/>
      <c r="DV20" s="629"/>
      <c r="DW20" s="629"/>
      <c r="DX20" s="629"/>
      <c r="DY20" s="629"/>
      <c r="DZ20" s="629"/>
      <c r="EA20" s="629"/>
      <c r="EB20" s="629"/>
      <c r="EC20" s="673"/>
    </row>
    <row r="21" spans="2:133" ht="11.25" customHeight="1" x14ac:dyDescent="0.15">
      <c r="B21" s="625" t="s">
        <v>277</v>
      </c>
      <c r="C21" s="626"/>
      <c r="D21" s="626"/>
      <c r="E21" s="626"/>
      <c r="F21" s="626"/>
      <c r="G21" s="626"/>
      <c r="H21" s="626"/>
      <c r="I21" s="626"/>
      <c r="J21" s="626"/>
      <c r="K21" s="626"/>
      <c r="L21" s="626"/>
      <c r="M21" s="626"/>
      <c r="N21" s="626"/>
      <c r="O21" s="626"/>
      <c r="P21" s="626"/>
      <c r="Q21" s="627"/>
      <c r="R21" s="628">
        <v>13910</v>
      </c>
      <c r="S21" s="629"/>
      <c r="T21" s="629"/>
      <c r="U21" s="629"/>
      <c r="V21" s="629"/>
      <c r="W21" s="629"/>
      <c r="X21" s="629"/>
      <c r="Y21" s="630"/>
      <c r="Z21" s="655">
        <v>0</v>
      </c>
      <c r="AA21" s="655"/>
      <c r="AB21" s="655"/>
      <c r="AC21" s="655"/>
      <c r="AD21" s="656">
        <v>13910</v>
      </c>
      <c r="AE21" s="656"/>
      <c r="AF21" s="656"/>
      <c r="AG21" s="656"/>
      <c r="AH21" s="656"/>
      <c r="AI21" s="656"/>
      <c r="AJ21" s="656"/>
      <c r="AK21" s="656"/>
      <c r="AL21" s="631">
        <v>0</v>
      </c>
      <c r="AM21" s="632"/>
      <c r="AN21" s="632"/>
      <c r="AO21" s="657"/>
      <c r="AP21" s="721" t="s">
        <v>278</v>
      </c>
      <c r="AQ21" s="728"/>
      <c r="AR21" s="728"/>
      <c r="AS21" s="728"/>
      <c r="AT21" s="728"/>
      <c r="AU21" s="728"/>
      <c r="AV21" s="728"/>
      <c r="AW21" s="728"/>
      <c r="AX21" s="728"/>
      <c r="AY21" s="728"/>
      <c r="AZ21" s="728"/>
      <c r="BA21" s="728"/>
      <c r="BB21" s="728"/>
      <c r="BC21" s="728"/>
      <c r="BD21" s="728"/>
      <c r="BE21" s="728"/>
      <c r="BF21" s="723"/>
      <c r="BG21" s="628">
        <v>583</v>
      </c>
      <c r="BH21" s="629"/>
      <c r="BI21" s="629"/>
      <c r="BJ21" s="629"/>
      <c r="BK21" s="629"/>
      <c r="BL21" s="629"/>
      <c r="BM21" s="629"/>
      <c r="BN21" s="630"/>
      <c r="BO21" s="655">
        <v>0</v>
      </c>
      <c r="BP21" s="655"/>
      <c r="BQ21" s="655"/>
      <c r="BR21" s="655"/>
      <c r="BS21" s="656" t="s">
        <v>127</v>
      </c>
      <c r="BT21" s="656"/>
      <c r="BU21" s="656"/>
      <c r="BV21" s="656"/>
      <c r="BW21" s="656"/>
      <c r="BX21" s="656"/>
      <c r="BY21" s="656"/>
      <c r="BZ21" s="656"/>
      <c r="CA21" s="656"/>
      <c r="CB21" s="714"/>
      <c r="CD21" s="739"/>
      <c r="CE21" s="659"/>
      <c r="CF21" s="659"/>
      <c r="CG21" s="659"/>
      <c r="CH21" s="659"/>
      <c r="CI21" s="659"/>
      <c r="CJ21" s="659"/>
      <c r="CK21" s="659"/>
      <c r="CL21" s="659"/>
      <c r="CM21" s="659"/>
      <c r="CN21" s="659"/>
      <c r="CO21" s="659"/>
      <c r="CP21" s="659"/>
      <c r="CQ21" s="660"/>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x14ac:dyDescent="0.15">
      <c r="B22" s="691" t="s">
        <v>279</v>
      </c>
      <c r="C22" s="692"/>
      <c r="D22" s="692"/>
      <c r="E22" s="692"/>
      <c r="F22" s="692"/>
      <c r="G22" s="692"/>
      <c r="H22" s="692"/>
      <c r="I22" s="692"/>
      <c r="J22" s="692"/>
      <c r="K22" s="692"/>
      <c r="L22" s="692"/>
      <c r="M22" s="692"/>
      <c r="N22" s="692"/>
      <c r="O22" s="692"/>
      <c r="P22" s="692"/>
      <c r="Q22" s="693"/>
      <c r="R22" s="628">
        <v>869103</v>
      </c>
      <c r="S22" s="629"/>
      <c r="T22" s="629"/>
      <c r="U22" s="629"/>
      <c r="V22" s="629"/>
      <c r="W22" s="629"/>
      <c r="X22" s="629"/>
      <c r="Y22" s="630"/>
      <c r="Z22" s="655">
        <v>0.4</v>
      </c>
      <c r="AA22" s="655"/>
      <c r="AB22" s="655"/>
      <c r="AC22" s="655"/>
      <c r="AD22" s="656">
        <v>759944</v>
      </c>
      <c r="AE22" s="656"/>
      <c r="AF22" s="656"/>
      <c r="AG22" s="656"/>
      <c r="AH22" s="656"/>
      <c r="AI22" s="656"/>
      <c r="AJ22" s="656"/>
      <c r="AK22" s="656"/>
      <c r="AL22" s="631">
        <v>0.69999998807907104</v>
      </c>
      <c r="AM22" s="632"/>
      <c r="AN22" s="632"/>
      <c r="AO22" s="657"/>
      <c r="AP22" s="721" t="s">
        <v>280</v>
      </c>
      <c r="AQ22" s="728"/>
      <c r="AR22" s="728"/>
      <c r="AS22" s="728"/>
      <c r="AT22" s="728"/>
      <c r="AU22" s="728"/>
      <c r="AV22" s="728"/>
      <c r="AW22" s="728"/>
      <c r="AX22" s="728"/>
      <c r="AY22" s="728"/>
      <c r="AZ22" s="728"/>
      <c r="BA22" s="728"/>
      <c r="BB22" s="728"/>
      <c r="BC22" s="728"/>
      <c r="BD22" s="728"/>
      <c r="BE22" s="728"/>
      <c r="BF22" s="723"/>
      <c r="BG22" s="628">
        <v>2369300</v>
      </c>
      <c r="BH22" s="629"/>
      <c r="BI22" s="629"/>
      <c r="BJ22" s="629"/>
      <c r="BK22" s="629"/>
      <c r="BL22" s="629"/>
      <c r="BM22" s="629"/>
      <c r="BN22" s="630"/>
      <c r="BO22" s="655">
        <v>3.1</v>
      </c>
      <c r="BP22" s="655"/>
      <c r="BQ22" s="655"/>
      <c r="BR22" s="655"/>
      <c r="BS22" s="656" t="s">
        <v>127</v>
      </c>
      <c r="BT22" s="656"/>
      <c r="BU22" s="656"/>
      <c r="BV22" s="656"/>
      <c r="BW22" s="656"/>
      <c r="BX22" s="656"/>
      <c r="BY22" s="656"/>
      <c r="BZ22" s="656"/>
      <c r="CA22" s="656"/>
      <c r="CB22" s="714"/>
      <c r="CD22" s="730" t="s">
        <v>281</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282</v>
      </c>
      <c r="C23" s="626"/>
      <c r="D23" s="626"/>
      <c r="E23" s="626"/>
      <c r="F23" s="626"/>
      <c r="G23" s="626"/>
      <c r="H23" s="626"/>
      <c r="I23" s="626"/>
      <c r="J23" s="626"/>
      <c r="K23" s="626"/>
      <c r="L23" s="626"/>
      <c r="M23" s="626"/>
      <c r="N23" s="626"/>
      <c r="O23" s="626"/>
      <c r="P23" s="626"/>
      <c r="Q23" s="627"/>
      <c r="R23" s="628">
        <v>25252571</v>
      </c>
      <c r="S23" s="629"/>
      <c r="T23" s="629"/>
      <c r="U23" s="629"/>
      <c r="V23" s="629"/>
      <c r="W23" s="629"/>
      <c r="X23" s="629"/>
      <c r="Y23" s="630"/>
      <c r="Z23" s="655">
        <v>10.8</v>
      </c>
      <c r="AA23" s="655"/>
      <c r="AB23" s="655"/>
      <c r="AC23" s="655"/>
      <c r="AD23" s="656">
        <v>24549343</v>
      </c>
      <c r="AE23" s="656"/>
      <c r="AF23" s="656"/>
      <c r="AG23" s="656"/>
      <c r="AH23" s="656"/>
      <c r="AI23" s="656"/>
      <c r="AJ23" s="656"/>
      <c r="AK23" s="656"/>
      <c r="AL23" s="631">
        <v>21.8</v>
      </c>
      <c r="AM23" s="632"/>
      <c r="AN23" s="632"/>
      <c r="AO23" s="657"/>
      <c r="AP23" s="721" t="s">
        <v>283</v>
      </c>
      <c r="AQ23" s="728"/>
      <c r="AR23" s="728"/>
      <c r="AS23" s="728"/>
      <c r="AT23" s="728"/>
      <c r="AU23" s="728"/>
      <c r="AV23" s="728"/>
      <c r="AW23" s="728"/>
      <c r="AX23" s="728"/>
      <c r="AY23" s="728"/>
      <c r="AZ23" s="728"/>
      <c r="BA23" s="728"/>
      <c r="BB23" s="728"/>
      <c r="BC23" s="728"/>
      <c r="BD23" s="728"/>
      <c r="BE23" s="728"/>
      <c r="BF23" s="723"/>
      <c r="BG23" s="628">
        <v>6812982</v>
      </c>
      <c r="BH23" s="629"/>
      <c r="BI23" s="629"/>
      <c r="BJ23" s="629"/>
      <c r="BK23" s="629"/>
      <c r="BL23" s="629"/>
      <c r="BM23" s="629"/>
      <c r="BN23" s="630"/>
      <c r="BO23" s="655">
        <v>8.8000000000000007</v>
      </c>
      <c r="BP23" s="655"/>
      <c r="BQ23" s="655"/>
      <c r="BR23" s="655"/>
      <c r="BS23" s="656" t="s">
        <v>127</v>
      </c>
      <c r="BT23" s="656"/>
      <c r="BU23" s="656"/>
      <c r="BV23" s="656"/>
      <c r="BW23" s="656"/>
      <c r="BX23" s="656"/>
      <c r="BY23" s="656"/>
      <c r="BZ23" s="656"/>
      <c r="CA23" s="656"/>
      <c r="CB23" s="714"/>
      <c r="CD23" s="730" t="s">
        <v>223</v>
      </c>
      <c r="CE23" s="731"/>
      <c r="CF23" s="731"/>
      <c r="CG23" s="731"/>
      <c r="CH23" s="731"/>
      <c r="CI23" s="731"/>
      <c r="CJ23" s="731"/>
      <c r="CK23" s="731"/>
      <c r="CL23" s="731"/>
      <c r="CM23" s="731"/>
      <c r="CN23" s="731"/>
      <c r="CO23" s="731"/>
      <c r="CP23" s="731"/>
      <c r="CQ23" s="732"/>
      <c r="CR23" s="730" t="s">
        <v>284</v>
      </c>
      <c r="CS23" s="731"/>
      <c r="CT23" s="731"/>
      <c r="CU23" s="731"/>
      <c r="CV23" s="731"/>
      <c r="CW23" s="731"/>
      <c r="CX23" s="731"/>
      <c r="CY23" s="732"/>
      <c r="CZ23" s="730" t="s">
        <v>285</v>
      </c>
      <c r="DA23" s="731"/>
      <c r="DB23" s="731"/>
      <c r="DC23" s="732"/>
      <c r="DD23" s="730" t="s">
        <v>286</v>
      </c>
      <c r="DE23" s="731"/>
      <c r="DF23" s="731"/>
      <c r="DG23" s="731"/>
      <c r="DH23" s="731"/>
      <c r="DI23" s="731"/>
      <c r="DJ23" s="731"/>
      <c r="DK23" s="732"/>
      <c r="DL23" s="733" t="s">
        <v>287</v>
      </c>
      <c r="DM23" s="734"/>
      <c r="DN23" s="734"/>
      <c r="DO23" s="734"/>
      <c r="DP23" s="734"/>
      <c r="DQ23" s="734"/>
      <c r="DR23" s="734"/>
      <c r="DS23" s="734"/>
      <c r="DT23" s="734"/>
      <c r="DU23" s="734"/>
      <c r="DV23" s="735"/>
      <c r="DW23" s="730" t="s">
        <v>288</v>
      </c>
      <c r="DX23" s="731"/>
      <c r="DY23" s="731"/>
      <c r="DZ23" s="731"/>
      <c r="EA23" s="731"/>
      <c r="EB23" s="731"/>
      <c r="EC23" s="732"/>
    </row>
    <row r="24" spans="2:133" ht="11.25" customHeight="1" x14ac:dyDescent="0.15">
      <c r="B24" s="625" t="s">
        <v>289</v>
      </c>
      <c r="C24" s="626"/>
      <c r="D24" s="626"/>
      <c r="E24" s="626"/>
      <c r="F24" s="626"/>
      <c r="G24" s="626"/>
      <c r="H24" s="626"/>
      <c r="I24" s="626"/>
      <c r="J24" s="626"/>
      <c r="K24" s="626"/>
      <c r="L24" s="626"/>
      <c r="M24" s="626"/>
      <c r="N24" s="626"/>
      <c r="O24" s="626"/>
      <c r="P24" s="626"/>
      <c r="Q24" s="627"/>
      <c r="R24" s="628">
        <v>24549343</v>
      </c>
      <c r="S24" s="629"/>
      <c r="T24" s="629"/>
      <c r="U24" s="629"/>
      <c r="V24" s="629"/>
      <c r="W24" s="629"/>
      <c r="X24" s="629"/>
      <c r="Y24" s="630"/>
      <c r="Z24" s="655">
        <v>10.5</v>
      </c>
      <c r="AA24" s="655"/>
      <c r="AB24" s="655"/>
      <c r="AC24" s="655"/>
      <c r="AD24" s="656">
        <v>24549343</v>
      </c>
      <c r="AE24" s="656"/>
      <c r="AF24" s="656"/>
      <c r="AG24" s="656"/>
      <c r="AH24" s="656"/>
      <c r="AI24" s="656"/>
      <c r="AJ24" s="656"/>
      <c r="AK24" s="656"/>
      <c r="AL24" s="631">
        <v>21.8</v>
      </c>
      <c r="AM24" s="632"/>
      <c r="AN24" s="632"/>
      <c r="AO24" s="657"/>
      <c r="AP24" s="721" t="s">
        <v>290</v>
      </c>
      <c r="AQ24" s="728"/>
      <c r="AR24" s="728"/>
      <c r="AS24" s="728"/>
      <c r="AT24" s="728"/>
      <c r="AU24" s="728"/>
      <c r="AV24" s="728"/>
      <c r="AW24" s="728"/>
      <c r="AX24" s="728"/>
      <c r="AY24" s="728"/>
      <c r="AZ24" s="728"/>
      <c r="BA24" s="728"/>
      <c r="BB24" s="728"/>
      <c r="BC24" s="728"/>
      <c r="BD24" s="728"/>
      <c r="BE24" s="728"/>
      <c r="BF24" s="723"/>
      <c r="BG24" s="628" t="s">
        <v>127</v>
      </c>
      <c r="BH24" s="629"/>
      <c r="BI24" s="629"/>
      <c r="BJ24" s="629"/>
      <c r="BK24" s="629"/>
      <c r="BL24" s="629"/>
      <c r="BM24" s="629"/>
      <c r="BN24" s="630"/>
      <c r="BO24" s="655" t="s">
        <v>127</v>
      </c>
      <c r="BP24" s="655"/>
      <c r="BQ24" s="655"/>
      <c r="BR24" s="655"/>
      <c r="BS24" s="656" t="s">
        <v>127</v>
      </c>
      <c r="BT24" s="656"/>
      <c r="BU24" s="656"/>
      <c r="BV24" s="656"/>
      <c r="BW24" s="656"/>
      <c r="BX24" s="656"/>
      <c r="BY24" s="656"/>
      <c r="BZ24" s="656"/>
      <c r="CA24" s="656"/>
      <c r="CB24" s="714"/>
      <c r="CD24" s="684" t="s">
        <v>291</v>
      </c>
      <c r="CE24" s="685"/>
      <c r="CF24" s="685"/>
      <c r="CG24" s="685"/>
      <c r="CH24" s="685"/>
      <c r="CI24" s="685"/>
      <c r="CJ24" s="685"/>
      <c r="CK24" s="685"/>
      <c r="CL24" s="685"/>
      <c r="CM24" s="685"/>
      <c r="CN24" s="685"/>
      <c r="CO24" s="685"/>
      <c r="CP24" s="685"/>
      <c r="CQ24" s="686"/>
      <c r="CR24" s="681">
        <v>137083233</v>
      </c>
      <c r="CS24" s="682"/>
      <c r="CT24" s="682"/>
      <c r="CU24" s="682"/>
      <c r="CV24" s="682"/>
      <c r="CW24" s="682"/>
      <c r="CX24" s="682"/>
      <c r="CY24" s="725"/>
      <c r="CZ24" s="726">
        <v>59.7</v>
      </c>
      <c r="DA24" s="701"/>
      <c r="DB24" s="701"/>
      <c r="DC24" s="729"/>
      <c r="DD24" s="724">
        <v>68029922</v>
      </c>
      <c r="DE24" s="682"/>
      <c r="DF24" s="682"/>
      <c r="DG24" s="682"/>
      <c r="DH24" s="682"/>
      <c r="DI24" s="682"/>
      <c r="DJ24" s="682"/>
      <c r="DK24" s="725"/>
      <c r="DL24" s="724">
        <v>67329299</v>
      </c>
      <c r="DM24" s="682"/>
      <c r="DN24" s="682"/>
      <c r="DO24" s="682"/>
      <c r="DP24" s="682"/>
      <c r="DQ24" s="682"/>
      <c r="DR24" s="682"/>
      <c r="DS24" s="682"/>
      <c r="DT24" s="682"/>
      <c r="DU24" s="682"/>
      <c r="DV24" s="725"/>
      <c r="DW24" s="726">
        <v>56.2</v>
      </c>
      <c r="DX24" s="701"/>
      <c r="DY24" s="701"/>
      <c r="DZ24" s="701"/>
      <c r="EA24" s="701"/>
      <c r="EB24" s="701"/>
      <c r="EC24" s="727"/>
    </row>
    <row r="25" spans="2:133" ht="11.25" customHeight="1" x14ac:dyDescent="0.15">
      <c r="B25" s="625" t="s">
        <v>292</v>
      </c>
      <c r="C25" s="626"/>
      <c r="D25" s="626"/>
      <c r="E25" s="626"/>
      <c r="F25" s="626"/>
      <c r="G25" s="626"/>
      <c r="H25" s="626"/>
      <c r="I25" s="626"/>
      <c r="J25" s="626"/>
      <c r="K25" s="626"/>
      <c r="L25" s="626"/>
      <c r="M25" s="626"/>
      <c r="N25" s="626"/>
      <c r="O25" s="626"/>
      <c r="P25" s="626"/>
      <c r="Q25" s="627"/>
      <c r="R25" s="628">
        <v>703228</v>
      </c>
      <c r="S25" s="629"/>
      <c r="T25" s="629"/>
      <c r="U25" s="629"/>
      <c r="V25" s="629"/>
      <c r="W25" s="629"/>
      <c r="X25" s="629"/>
      <c r="Y25" s="630"/>
      <c r="Z25" s="655">
        <v>0.3</v>
      </c>
      <c r="AA25" s="655"/>
      <c r="AB25" s="655"/>
      <c r="AC25" s="655"/>
      <c r="AD25" s="656" t="s">
        <v>127</v>
      </c>
      <c r="AE25" s="656"/>
      <c r="AF25" s="656"/>
      <c r="AG25" s="656"/>
      <c r="AH25" s="656"/>
      <c r="AI25" s="656"/>
      <c r="AJ25" s="656"/>
      <c r="AK25" s="656"/>
      <c r="AL25" s="631" t="s">
        <v>127</v>
      </c>
      <c r="AM25" s="632"/>
      <c r="AN25" s="632"/>
      <c r="AO25" s="657"/>
      <c r="AP25" s="721" t="s">
        <v>293</v>
      </c>
      <c r="AQ25" s="728"/>
      <c r="AR25" s="728"/>
      <c r="AS25" s="728"/>
      <c r="AT25" s="728"/>
      <c r="AU25" s="728"/>
      <c r="AV25" s="728"/>
      <c r="AW25" s="728"/>
      <c r="AX25" s="728"/>
      <c r="AY25" s="728"/>
      <c r="AZ25" s="728"/>
      <c r="BA25" s="728"/>
      <c r="BB25" s="728"/>
      <c r="BC25" s="728"/>
      <c r="BD25" s="728"/>
      <c r="BE25" s="728"/>
      <c r="BF25" s="723"/>
      <c r="BG25" s="628" t="s">
        <v>127</v>
      </c>
      <c r="BH25" s="629"/>
      <c r="BI25" s="629"/>
      <c r="BJ25" s="629"/>
      <c r="BK25" s="629"/>
      <c r="BL25" s="629"/>
      <c r="BM25" s="629"/>
      <c r="BN25" s="630"/>
      <c r="BO25" s="655" t="s">
        <v>127</v>
      </c>
      <c r="BP25" s="655"/>
      <c r="BQ25" s="655"/>
      <c r="BR25" s="655"/>
      <c r="BS25" s="656" t="s">
        <v>127</v>
      </c>
      <c r="BT25" s="656"/>
      <c r="BU25" s="656"/>
      <c r="BV25" s="656"/>
      <c r="BW25" s="656"/>
      <c r="BX25" s="656"/>
      <c r="BY25" s="656"/>
      <c r="BZ25" s="656"/>
      <c r="CA25" s="656"/>
      <c r="CB25" s="714"/>
      <c r="CD25" s="665" t="s">
        <v>294</v>
      </c>
      <c r="CE25" s="666"/>
      <c r="CF25" s="666"/>
      <c r="CG25" s="666"/>
      <c r="CH25" s="666"/>
      <c r="CI25" s="666"/>
      <c r="CJ25" s="666"/>
      <c r="CK25" s="666"/>
      <c r="CL25" s="666"/>
      <c r="CM25" s="666"/>
      <c r="CN25" s="666"/>
      <c r="CO25" s="666"/>
      <c r="CP25" s="666"/>
      <c r="CQ25" s="667"/>
      <c r="CR25" s="628">
        <v>28405519</v>
      </c>
      <c r="CS25" s="639"/>
      <c r="CT25" s="639"/>
      <c r="CU25" s="639"/>
      <c r="CV25" s="639"/>
      <c r="CW25" s="639"/>
      <c r="CX25" s="639"/>
      <c r="CY25" s="640"/>
      <c r="CZ25" s="631">
        <v>12.4</v>
      </c>
      <c r="DA25" s="641"/>
      <c r="DB25" s="641"/>
      <c r="DC25" s="642"/>
      <c r="DD25" s="634">
        <v>26880324</v>
      </c>
      <c r="DE25" s="639"/>
      <c r="DF25" s="639"/>
      <c r="DG25" s="639"/>
      <c r="DH25" s="639"/>
      <c r="DI25" s="639"/>
      <c r="DJ25" s="639"/>
      <c r="DK25" s="640"/>
      <c r="DL25" s="634">
        <v>26412918</v>
      </c>
      <c r="DM25" s="639"/>
      <c r="DN25" s="639"/>
      <c r="DO25" s="639"/>
      <c r="DP25" s="639"/>
      <c r="DQ25" s="639"/>
      <c r="DR25" s="639"/>
      <c r="DS25" s="639"/>
      <c r="DT25" s="639"/>
      <c r="DU25" s="639"/>
      <c r="DV25" s="640"/>
      <c r="DW25" s="631">
        <v>22.1</v>
      </c>
      <c r="DX25" s="641"/>
      <c r="DY25" s="641"/>
      <c r="DZ25" s="641"/>
      <c r="EA25" s="641"/>
      <c r="EB25" s="641"/>
      <c r="EC25" s="668"/>
    </row>
    <row r="26" spans="2:133" ht="11.25" customHeight="1" x14ac:dyDescent="0.15">
      <c r="B26" s="625" t="s">
        <v>295</v>
      </c>
      <c r="C26" s="626"/>
      <c r="D26" s="626"/>
      <c r="E26" s="626"/>
      <c r="F26" s="626"/>
      <c r="G26" s="626"/>
      <c r="H26" s="626"/>
      <c r="I26" s="626"/>
      <c r="J26" s="626"/>
      <c r="K26" s="626"/>
      <c r="L26" s="626"/>
      <c r="M26" s="626"/>
      <c r="N26" s="626"/>
      <c r="O26" s="626"/>
      <c r="P26" s="626"/>
      <c r="Q26" s="627"/>
      <c r="R26" s="628" t="s">
        <v>127</v>
      </c>
      <c r="S26" s="629"/>
      <c r="T26" s="629"/>
      <c r="U26" s="629"/>
      <c r="V26" s="629"/>
      <c r="W26" s="629"/>
      <c r="X26" s="629"/>
      <c r="Y26" s="630"/>
      <c r="Z26" s="655" t="s">
        <v>127</v>
      </c>
      <c r="AA26" s="655"/>
      <c r="AB26" s="655"/>
      <c r="AC26" s="655"/>
      <c r="AD26" s="656" t="s">
        <v>127</v>
      </c>
      <c r="AE26" s="656"/>
      <c r="AF26" s="656"/>
      <c r="AG26" s="656"/>
      <c r="AH26" s="656"/>
      <c r="AI26" s="656"/>
      <c r="AJ26" s="656"/>
      <c r="AK26" s="656"/>
      <c r="AL26" s="631" t="s">
        <v>127</v>
      </c>
      <c r="AM26" s="632"/>
      <c r="AN26" s="632"/>
      <c r="AO26" s="657"/>
      <c r="AP26" s="721" t="s">
        <v>296</v>
      </c>
      <c r="AQ26" s="722"/>
      <c r="AR26" s="722"/>
      <c r="AS26" s="722"/>
      <c r="AT26" s="722"/>
      <c r="AU26" s="722"/>
      <c r="AV26" s="722"/>
      <c r="AW26" s="722"/>
      <c r="AX26" s="722"/>
      <c r="AY26" s="722"/>
      <c r="AZ26" s="722"/>
      <c r="BA26" s="722"/>
      <c r="BB26" s="722"/>
      <c r="BC26" s="722"/>
      <c r="BD26" s="722"/>
      <c r="BE26" s="722"/>
      <c r="BF26" s="723"/>
      <c r="BG26" s="628" t="s">
        <v>127</v>
      </c>
      <c r="BH26" s="629"/>
      <c r="BI26" s="629"/>
      <c r="BJ26" s="629"/>
      <c r="BK26" s="629"/>
      <c r="BL26" s="629"/>
      <c r="BM26" s="629"/>
      <c r="BN26" s="630"/>
      <c r="BO26" s="655" t="s">
        <v>127</v>
      </c>
      <c r="BP26" s="655"/>
      <c r="BQ26" s="655"/>
      <c r="BR26" s="655"/>
      <c r="BS26" s="656" t="s">
        <v>127</v>
      </c>
      <c r="BT26" s="656"/>
      <c r="BU26" s="656"/>
      <c r="BV26" s="656"/>
      <c r="BW26" s="656"/>
      <c r="BX26" s="656"/>
      <c r="BY26" s="656"/>
      <c r="BZ26" s="656"/>
      <c r="CA26" s="656"/>
      <c r="CB26" s="714"/>
      <c r="CD26" s="665" t="s">
        <v>297</v>
      </c>
      <c r="CE26" s="666"/>
      <c r="CF26" s="666"/>
      <c r="CG26" s="666"/>
      <c r="CH26" s="666"/>
      <c r="CI26" s="666"/>
      <c r="CJ26" s="666"/>
      <c r="CK26" s="666"/>
      <c r="CL26" s="666"/>
      <c r="CM26" s="666"/>
      <c r="CN26" s="666"/>
      <c r="CO26" s="666"/>
      <c r="CP26" s="666"/>
      <c r="CQ26" s="667"/>
      <c r="CR26" s="628">
        <v>19157097</v>
      </c>
      <c r="CS26" s="629"/>
      <c r="CT26" s="629"/>
      <c r="CU26" s="629"/>
      <c r="CV26" s="629"/>
      <c r="CW26" s="629"/>
      <c r="CX26" s="629"/>
      <c r="CY26" s="630"/>
      <c r="CZ26" s="631">
        <v>8.3000000000000007</v>
      </c>
      <c r="DA26" s="641"/>
      <c r="DB26" s="641"/>
      <c r="DC26" s="642"/>
      <c r="DD26" s="634">
        <v>17939654</v>
      </c>
      <c r="DE26" s="629"/>
      <c r="DF26" s="629"/>
      <c r="DG26" s="629"/>
      <c r="DH26" s="629"/>
      <c r="DI26" s="629"/>
      <c r="DJ26" s="629"/>
      <c r="DK26" s="630"/>
      <c r="DL26" s="634" t="s">
        <v>127</v>
      </c>
      <c r="DM26" s="629"/>
      <c r="DN26" s="629"/>
      <c r="DO26" s="629"/>
      <c r="DP26" s="629"/>
      <c r="DQ26" s="629"/>
      <c r="DR26" s="629"/>
      <c r="DS26" s="629"/>
      <c r="DT26" s="629"/>
      <c r="DU26" s="629"/>
      <c r="DV26" s="630"/>
      <c r="DW26" s="631" t="s">
        <v>127</v>
      </c>
      <c r="DX26" s="641"/>
      <c r="DY26" s="641"/>
      <c r="DZ26" s="641"/>
      <c r="EA26" s="641"/>
      <c r="EB26" s="641"/>
      <c r="EC26" s="668"/>
    </row>
    <row r="27" spans="2:133" ht="11.25" customHeight="1" x14ac:dyDescent="0.15">
      <c r="B27" s="625" t="s">
        <v>298</v>
      </c>
      <c r="C27" s="626"/>
      <c r="D27" s="626"/>
      <c r="E27" s="626"/>
      <c r="F27" s="626"/>
      <c r="G27" s="626"/>
      <c r="H27" s="626"/>
      <c r="I27" s="626"/>
      <c r="J27" s="626"/>
      <c r="K27" s="626"/>
      <c r="L27" s="626"/>
      <c r="M27" s="626"/>
      <c r="N27" s="626"/>
      <c r="O27" s="626"/>
      <c r="P27" s="626"/>
      <c r="Q27" s="627"/>
      <c r="R27" s="628">
        <v>118911981</v>
      </c>
      <c r="S27" s="629"/>
      <c r="T27" s="629"/>
      <c r="U27" s="629"/>
      <c r="V27" s="629"/>
      <c r="W27" s="629"/>
      <c r="X27" s="629"/>
      <c r="Y27" s="630"/>
      <c r="Z27" s="655">
        <v>51</v>
      </c>
      <c r="AA27" s="655"/>
      <c r="AB27" s="655"/>
      <c r="AC27" s="655"/>
      <c r="AD27" s="656">
        <v>111286612</v>
      </c>
      <c r="AE27" s="656"/>
      <c r="AF27" s="656"/>
      <c r="AG27" s="656"/>
      <c r="AH27" s="656"/>
      <c r="AI27" s="656"/>
      <c r="AJ27" s="656"/>
      <c r="AK27" s="656"/>
      <c r="AL27" s="631">
        <v>99</v>
      </c>
      <c r="AM27" s="632"/>
      <c r="AN27" s="632"/>
      <c r="AO27" s="657"/>
      <c r="AP27" s="625" t="s">
        <v>299</v>
      </c>
      <c r="AQ27" s="626"/>
      <c r="AR27" s="626"/>
      <c r="AS27" s="626"/>
      <c r="AT27" s="626"/>
      <c r="AU27" s="626"/>
      <c r="AV27" s="626"/>
      <c r="AW27" s="626"/>
      <c r="AX27" s="626"/>
      <c r="AY27" s="626"/>
      <c r="AZ27" s="626"/>
      <c r="BA27" s="626"/>
      <c r="BB27" s="626"/>
      <c r="BC27" s="626"/>
      <c r="BD27" s="626"/>
      <c r="BE27" s="626"/>
      <c r="BF27" s="627"/>
      <c r="BG27" s="628">
        <v>77467415</v>
      </c>
      <c r="BH27" s="629"/>
      <c r="BI27" s="629"/>
      <c r="BJ27" s="629"/>
      <c r="BK27" s="629"/>
      <c r="BL27" s="629"/>
      <c r="BM27" s="629"/>
      <c r="BN27" s="630"/>
      <c r="BO27" s="655">
        <v>100</v>
      </c>
      <c r="BP27" s="655"/>
      <c r="BQ27" s="655"/>
      <c r="BR27" s="655"/>
      <c r="BS27" s="656">
        <v>1095127</v>
      </c>
      <c r="BT27" s="656"/>
      <c r="BU27" s="656"/>
      <c r="BV27" s="656"/>
      <c r="BW27" s="656"/>
      <c r="BX27" s="656"/>
      <c r="BY27" s="656"/>
      <c r="BZ27" s="656"/>
      <c r="CA27" s="656"/>
      <c r="CB27" s="714"/>
      <c r="CD27" s="665" t="s">
        <v>300</v>
      </c>
      <c r="CE27" s="666"/>
      <c r="CF27" s="666"/>
      <c r="CG27" s="666"/>
      <c r="CH27" s="666"/>
      <c r="CI27" s="666"/>
      <c r="CJ27" s="666"/>
      <c r="CK27" s="666"/>
      <c r="CL27" s="666"/>
      <c r="CM27" s="666"/>
      <c r="CN27" s="666"/>
      <c r="CO27" s="666"/>
      <c r="CP27" s="666"/>
      <c r="CQ27" s="667"/>
      <c r="CR27" s="628">
        <v>88805558</v>
      </c>
      <c r="CS27" s="639"/>
      <c r="CT27" s="639"/>
      <c r="CU27" s="639"/>
      <c r="CV27" s="639"/>
      <c r="CW27" s="639"/>
      <c r="CX27" s="639"/>
      <c r="CY27" s="640"/>
      <c r="CZ27" s="631">
        <v>38.700000000000003</v>
      </c>
      <c r="DA27" s="641"/>
      <c r="DB27" s="641"/>
      <c r="DC27" s="642"/>
      <c r="DD27" s="634">
        <v>21277464</v>
      </c>
      <c r="DE27" s="639"/>
      <c r="DF27" s="639"/>
      <c r="DG27" s="639"/>
      <c r="DH27" s="639"/>
      <c r="DI27" s="639"/>
      <c r="DJ27" s="639"/>
      <c r="DK27" s="640"/>
      <c r="DL27" s="634">
        <v>21044247</v>
      </c>
      <c r="DM27" s="639"/>
      <c r="DN27" s="639"/>
      <c r="DO27" s="639"/>
      <c r="DP27" s="639"/>
      <c r="DQ27" s="639"/>
      <c r="DR27" s="639"/>
      <c r="DS27" s="639"/>
      <c r="DT27" s="639"/>
      <c r="DU27" s="639"/>
      <c r="DV27" s="640"/>
      <c r="DW27" s="631">
        <v>17.600000000000001</v>
      </c>
      <c r="DX27" s="641"/>
      <c r="DY27" s="641"/>
      <c r="DZ27" s="641"/>
      <c r="EA27" s="641"/>
      <c r="EB27" s="641"/>
      <c r="EC27" s="668"/>
    </row>
    <row r="28" spans="2:133" ht="11.25" customHeight="1" x14ac:dyDescent="0.15">
      <c r="B28" s="625" t="s">
        <v>301</v>
      </c>
      <c r="C28" s="626"/>
      <c r="D28" s="626"/>
      <c r="E28" s="626"/>
      <c r="F28" s="626"/>
      <c r="G28" s="626"/>
      <c r="H28" s="626"/>
      <c r="I28" s="626"/>
      <c r="J28" s="626"/>
      <c r="K28" s="626"/>
      <c r="L28" s="626"/>
      <c r="M28" s="626"/>
      <c r="N28" s="626"/>
      <c r="O28" s="626"/>
      <c r="P28" s="626"/>
      <c r="Q28" s="627"/>
      <c r="R28" s="628">
        <v>72678</v>
      </c>
      <c r="S28" s="629"/>
      <c r="T28" s="629"/>
      <c r="U28" s="629"/>
      <c r="V28" s="629"/>
      <c r="W28" s="629"/>
      <c r="X28" s="629"/>
      <c r="Y28" s="630"/>
      <c r="Z28" s="655">
        <v>0</v>
      </c>
      <c r="AA28" s="655"/>
      <c r="AB28" s="655"/>
      <c r="AC28" s="655"/>
      <c r="AD28" s="656">
        <v>72678</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3"/>
      <c r="CD28" s="665" t="s">
        <v>302</v>
      </c>
      <c r="CE28" s="666"/>
      <c r="CF28" s="666"/>
      <c r="CG28" s="666"/>
      <c r="CH28" s="666"/>
      <c r="CI28" s="666"/>
      <c r="CJ28" s="666"/>
      <c r="CK28" s="666"/>
      <c r="CL28" s="666"/>
      <c r="CM28" s="666"/>
      <c r="CN28" s="666"/>
      <c r="CO28" s="666"/>
      <c r="CP28" s="666"/>
      <c r="CQ28" s="667"/>
      <c r="CR28" s="628">
        <v>19872156</v>
      </c>
      <c r="CS28" s="629"/>
      <c r="CT28" s="629"/>
      <c r="CU28" s="629"/>
      <c r="CV28" s="629"/>
      <c r="CW28" s="629"/>
      <c r="CX28" s="629"/>
      <c r="CY28" s="630"/>
      <c r="CZ28" s="631">
        <v>8.6999999999999993</v>
      </c>
      <c r="DA28" s="641"/>
      <c r="DB28" s="641"/>
      <c r="DC28" s="642"/>
      <c r="DD28" s="634">
        <v>19872134</v>
      </c>
      <c r="DE28" s="629"/>
      <c r="DF28" s="629"/>
      <c r="DG28" s="629"/>
      <c r="DH28" s="629"/>
      <c r="DI28" s="629"/>
      <c r="DJ28" s="629"/>
      <c r="DK28" s="630"/>
      <c r="DL28" s="634">
        <v>19872134</v>
      </c>
      <c r="DM28" s="629"/>
      <c r="DN28" s="629"/>
      <c r="DO28" s="629"/>
      <c r="DP28" s="629"/>
      <c r="DQ28" s="629"/>
      <c r="DR28" s="629"/>
      <c r="DS28" s="629"/>
      <c r="DT28" s="629"/>
      <c r="DU28" s="629"/>
      <c r="DV28" s="630"/>
      <c r="DW28" s="631">
        <v>16.600000000000001</v>
      </c>
      <c r="DX28" s="641"/>
      <c r="DY28" s="641"/>
      <c r="DZ28" s="641"/>
      <c r="EA28" s="641"/>
      <c r="EB28" s="641"/>
      <c r="EC28" s="668"/>
    </row>
    <row r="29" spans="2:133" ht="11.25" customHeight="1" x14ac:dyDescent="0.15">
      <c r="B29" s="625" t="s">
        <v>303</v>
      </c>
      <c r="C29" s="626"/>
      <c r="D29" s="626"/>
      <c r="E29" s="626"/>
      <c r="F29" s="626"/>
      <c r="G29" s="626"/>
      <c r="H29" s="626"/>
      <c r="I29" s="626"/>
      <c r="J29" s="626"/>
      <c r="K29" s="626"/>
      <c r="L29" s="626"/>
      <c r="M29" s="626"/>
      <c r="N29" s="626"/>
      <c r="O29" s="626"/>
      <c r="P29" s="626"/>
      <c r="Q29" s="627"/>
      <c r="R29" s="628">
        <v>1709541</v>
      </c>
      <c r="S29" s="629"/>
      <c r="T29" s="629"/>
      <c r="U29" s="629"/>
      <c r="V29" s="629"/>
      <c r="W29" s="629"/>
      <c r="X29" s="629"/>
      <c r="Y29" s="630"/>
      <c r="Z29" s="655">
        <v>0.7</v>
      </c>
      <c r="AA29" s="655"/>
      <c r="AB29" s="655"/>
      <c r="AC29" s="655"/>
      <c r="AD29" s="656" t="s">
        <v>127</v>
      </c>
      <c r="AE29" s="656"/>
      <c r="AF29" s="656"/>
      <c r="AG29" s="656"/>
      <c r="AH29" s="656"/>
      <c r="AI29" s="656"/>
      <c r="AJ29" s="656"/>
      <c r="AK29" s="656"/>
      <c r="AL29" s="631" t="s">
        <v>127</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304</v>
      </c>
      <c r="CE29" s="716"/>
      <c r="CF29" s="665" t="s">
        <v>69</v>
      </c>
      <c r="CG29" s="666"/>
      <c r="CH29" s="666"/>
      <c r="CI29" s="666"/>
      <c r="CJ29" s="666"/>
      <c r="CK29" s="666"/>
      <c r="CL29" s="666"/>
      <c r="CM29" s="666"/>
      <c r="CN29" s="666"/>
      <c r="CO29" s="666"/>
      <c r="CP29" s="666"/>
      <c r="CQ29" s="667"/>
      <c r="CR29" s="628">
        <v>19871305</v>
      </c>
      <c r="CS29" s="639"/>
      <c r="CT29" s="639"/>
      <c r="CU29" s="639"/>
      <c r="CV29" s="639"/>
      <c r="CW29" s="639"/>
      <c r="CX29" s="639"/>
      <c r="CY29" s="640"/>
      <c r="CZ29" s="631">
        <v>8.6999999999999993</v>
      </c>
      <c r="DA29" s="641"/>
      <c r="DB29" s="641"/>
      <c r="DC29" s="642"/>
      <c r="DD29" s="634">
        <v>19871283</v>
      </c>
      <c r="DE29" s="639"/>
      <c r="DF29" s="639"/>
      <c r="DG29" s="639"/>
      <c r="DH29" s="639"/>
      <c r="DI29" s="639"/>
      <c r="DJ29" s="639"/>
      <c r="DK29" s="640"/>
      <c r="DL29" s="634">
        <v>19871283</v>
      </c>
      <c r="DM29" s="639"/>
      <c r="DN29" s="639"/>
      <c r="DO29" s="639"/>
      <c r="DP29" s="639"/>
      <c r="DQ29" s="639"/>
      <c r="DR29" s="639"/>
      <c r="DS29" s="639"/>
      <c r="DT29" s="639"/>
      <c r="DU29" s="639"/>
      <c r="DV29" s="640"/>
      <c r="DW29" s="631">
        <v>16.600000000000001</v>
      </c>
      <c r="DX29" s="641"/>
      <c r="DY29" s="641"/>
      <c r="DZ29" s="641"/>
      <c r="EA29" s="641"/>
      <c r="EB29" s="641"/>
      <c r="EC29" s="668"/>
    </row>
    <row r="30" spans="2:133" ht="11.25" customHeight="1" x14ac:dyDescent="0.15">
      <c r="B30" s="625" t="s">
        <v>305</v>
      </c>
      <c r="C30" s="626"/>
      <c r="D30" s="626"/>
      <c r="E30" s="626"/>
      <c r="F30" s="626"/>
      <c r="G30" s="626"/>
      <c r="H30" s="626"/>
      <c r="I30" s="626"/>
      <c r="J30" s="626"/>
      <c r="K30" s="626"/>
      <c r="L30" s="626"/>
      <c r="M30" s="626"/>
      <c r="N30" s="626"/>
      <c r="O30" s="626"/>
      <c r="P30" s="626"/>
      <c r="Q30" s="627"/>
      <c r="R30" s="628">
        <v>1667768</v>
      </c>
      <c r="S30" s="629"/>
      <c r="T30" s="629"/>
      <c r="U30" s="629"/>
      <c r="V30" s="629"/>
      <c r="W30" s="629"/>
      <c r="X30" s="629"/>
      <c r="Y30" s="630"/>
      <c r="Z30" s="655">
        <v>0.7</v>
      </c>
      <c r="AA30" s="655"/>
      <c r="AB30" s="655"/>
      <c r="AC30" s="655"/>
      <c r="AD30" s="656">
        <v>622912</v>
      </c>
      <c r="AE30" s="656"/>
      <c r="AF30" s="656"/>
      <c r="AG30" s="656"/>
      <c r="AH30" s="656"/>
      <c r="AI30" s="656"/>
      <c r="AJ30" s="656"/>
      <c r="AK30" s="656"/>
      <c r="AL30" s="631">
        <v>0.6</v>
      </c>
      <c r="AM30" s="632"/>
      <c r="AN30" s="632"/>
      <c r="AO30" s="657"/>
      <c r="AP30" s="687" t="s">
        <v>223</v>
      </c>
      <c r="AQ30" s="688"/>
      <c r="AR30" s="688"/>
      <c r="AS30" s="688"/>
      <c r="AT30" s="688"/>
      <c r="AU30" s="688"/>
      <c r="AV30" s="688"/>
      <c r="AW30" s="688"/>
      <c r="AX30" s="688"/>
      <c r="AY30" s="688"/>
      <c r="AZ30" s="688"/>
      <c r="BA30" s="688"/>
      <c r="BB30" s="688"/>
      <c r="BC30" s="688"/>
      <c r="BD30" s="688"/>
      <c r="BE30" s="688"/>
      <c r="BF30" s="689"/>
      <c r="BG30" s="687" t="s">
        <v>306</v>
      </c>
      <c r="BH30" s="712"/>
      <c r="BI30" s="712"/>
      <c r="BJ30" s="712"/>
      <c r="BK30" s="712"/>
      <c r="BL30" s="712"/>
      <c r="BM30" s="712"/>
      <c r="BN30" s="712"/>
      <c r="BO30" s="712"/>
      <c r="BP30" s="712"/>
      <c r="BQ30" s="713"/>
      <c r="BR30" s="687" t="s">
        <v>307</v>
      </c>
      <c r="BS30" s="712"/>
      <c r="BT30" s="712"/>
      <c r="BU30" s="712"/>
      <c r="BV30" s="712"/>
      <c r="BW30" s="712"/>
      <c r="BX30" s="712"/>
      <c r="BY30" s="712"/>
      <c r="BZ30" s="712"/>
      <c r="CA30" s="712"/>
      <c r="CB30" s="713"/>
      <c r="CD30" s="717"/>
      <c r="CE30" s="718"/>
      <c r="CF30" s="665" t="s">
        <v>308</v>
      </c>
      <c r="CG30" s="666"/>
      <c r="CH30" s="666"/>
      <c r="CI30" s="666"/>
      <c r="CJ30" s="666"/>
      <c r="CK30" s="666"/>
      <c r="CL30" s="666"/>
      <c r="CM30" s="666"/>
      <c r="CN30" s="666"/>
      <c r="CO30" s="666"/>
      <c r="CP30" s="666"/>
      <c r="CQ30" s="667"/>
      <c r="CR30" s="628">
        <v>19313181</v>
      </c>
      <c r="CS30" s="629"/>
      <c r="CT30" s="629"/>
      <c r="CU30" s="629"/>
      <c r="CV30" s="629"/>
      <c r="CW30" s="629"/>
      <c r="CX30" s="629"/>
      <c r="CY30" s="630"/>
      <c r="CZ30" s="631">
        <v>8.4</v>
      </c>
      <c r="DA30" s="641"/>
      <c r="DB30" s="641"/>
      <c r="DC30" s="642"/>
      <c r="DD30" s="634">
        <v>19313159</v>
      </c>
      <c r="DE30" s="629"/>
      <c r="DF30" s="629"/>
      <c r="DG30" s="629"/>
      <c r="DH30" s="629"/>
      <c r="DI30" s="629"/>
      <c r="DJ30" s="629"/>
      <c r="DK30" s="630"/>
      <c r="DL30" s="634">
        <v>19313159</v>
      </c>
      <c r="DM30" s="629"/>
      <c r="DN30" s="629"/>
      <c r="DO30" s="629"/>
      <c r="DP30" s="629"/>
      <c r="DQ30" s="629"/>
      <c r="DR30" s="629"/>
      <c r="DS30" s="629"/>
      <c r="DT30" s="629"/>
      <c r="DU30" s="629"/>
      <c r="DV30" s="630"/>
      <c r="DW30" s="631">
        <v>16.100000000000001</v>
      </c>
      <c r="DX30" s="641"/>
      <c r="DY30" s="641"/>
      <c r="DZ30" s="641"/>
      <c r="EA30" s="641"/>
      <c r="EB30" s="641"/>
      <c r="EC30" s="668"/>
    </row>
    <row r="31" spans="2:133" ht="11.25" customHeight="1" x14ac:dyDescent="0.15">
      <c r="B31" s="625" t="s">
        <v>309</v>
      </c>
      <c r="C31" s="626"/>
      <c r="D31" s="626"/>
      <c r="E31" s="626"/>
      <c r="F31" s="626"/>
      <c r="G31" s="626"/>
      <c r="H31" s="626"/>
      <c r="I31" s="626"/>
      <c r="J31" s="626"/>
      <c r="K31" s="626"/>
      <c r="L31" s="626"/>
      <c r="M31" s="626"/>
      <c r="N31" s="626"/>
      <c r="O31" s="626"/>
      <c r="P31" s="626"/>
      <c r="Q31" s="627"/>
      <c r="R31" s="628">
        <v>356852</v>
      </c>
      <c r="S31" s="629"/>
      <c r="T31" s="629"/>
      <c r="U31" s="629"/>
      <c r="V31" s="629"/>
      <c r="W31" s="629"/>
      <c r="X31" s="629"/>
      <c r="Y31" s="630"/>
      <c r="Z31" s="655">
        <v>0.2</v>
      </c>
      <c r="AA31" s="655"/>
      <c r="AB31" s="655"/>
      <c r="AC31" s="655"/>
      <c r="AD31" s="656" t="s">
        <v>127</v>
      </c>
      <c r="AE31" s="656"/>
      <c r="AF31" s="656"/>
      <c r="AG31" s="656"/>
      <c r="AH31" s="656"/>
      <c r="AI31" s="656"/>
      <c r="AJ31" s="656"/>
      <c r="AK31" s="656"/>
      <c r="AL31" s="631" t="s">
        <v>127</v>
      </c>
      <c r="AM31" s="632"/>
      <c r="AN31" s="632"/>
      <c r="AO31" s="657"/>
      <c r="AP31" s="703" t="s">
        <v>310</v>
      </c>
      <c r="AQ31" s="704"/>
      <c r="AR31" s="704"/>
      <c r="AS31" s="704"/>
      <c r="AT31" s="709" t="s">
        <v>311</v>
      </c>
      <c r="AU31" s="360"/>
      <c r="AV31" s="360"/>
      <c r="AW31" s="360"/>
      <c r="AX31" s="696" t="s">
        <v>188</v>
      </c>
      <c r="AY31" s="697"/>
      <c r="AZ31" s="697"/>
      <c r="BA31" s="697"/>
      <c r="BB31" s="697"/>
      <c r="BC31" s="697"/>
      <c r="BD31" s="697"/>
      <c r="BE31" s="697"/>
      <c r="BF31" s="698"/>
      <c r="BG31" s="699">
        <v>99.5</v>
      </c>
      <c r="BH31" s="700"/>
      <c r="BI31" s="700"/>
      <c r="BJ31" s="700"/>
      <c r="BK31" s="700"/>
      <c r="BL31" s="700"/>
      <c r="BM31" s="701">
        <v>98.9</v>
      </c>
      <c r="BN31" s="700"/>
      <c r="BO31" s="700"/>
      <c r="BP31" s="700"/>
      <c r="BQ31" s="702"/>
      <c r="BR31" s="699">
        <v>98.7</v>
      </c>
      <c r="BS31" s="700"/>
      <c r="BT31" s="700"/>
      <c r="BU31" s="700"/>
      <c r="BV31" s="700"/>
      <c r="BW31" s="700"/>
      <c r="BX31" s="701">
        <v>98.1</v>
      </c>
      <c r="BY31" s="700"/>
      <c r="BZ31" s="700"/>
      <c r="CA31" s="700"/>
      <c r="CB31" s="702"/>
      <c r="CD31" s="717"/>
      <c r="CE31" s="718"/>
      <c r="CF31" s="665" t="s">
        <v>312</v>
      </c>
      <c r="CG31" s="666"/>
      <c r="CH31" s="666"/>
      <c r="CI31" s="666"/>
      <c r="CJ31" s="666"/>
      <c r="CK31" s="666"/>
      <c r="CL31" s="666"/>
      <c r="CM31" s="666"/>
      <c r="CN31" s="666"/>
      <c r="CO31" s="666"/>
      <c r="CP31" s="666"/>
      <c r="CQ31" s="667"/>
      <c r="CR31" s="628">
        <v>558124</v>
      </c>
      <c r="CS31" s="639"/>
      <c r="CT31" s="639"/>
      <c r="CU31" s="639"/>
      <c r="CV31" s="639"/>
      <c r="CW31" s="639"/>
      <c r="CX31" s="639"/>
      <c r="CY31" s="640"/>
      <c r="CZ31" s="631">
        <v>0.2</v>
      </c>
      <c r="DA31" s="641"/>
      <c r="DB31" s="641"/>
      <c r="DC31" s="642"/>
      <c r="DD31" s="634">
        <v>558124</v>
      </c>
      <c r="DE31" s="639"/>
      <c r="DF31" s="639"/>
      <c r="DG31" s="639"/>
      <c r="DH31" s="639"/>
      <c r="DI31" s="639"/>
      <c r="DJ31" s="639"/>
      <c r="DK31" s="640"/>
      <c r="DL31" s="634">
        <v>558124</v>
      </c>
      <c r="DM31" s="639"/>
      <c r="DN31" s="639"/>
      <c r="DO31" s="639"/>
      <c r="DP31" s="639"/>
      <c r="DQ31" s="639"/>
      <c r="DR31" s="639"/>
      <c r="DS31" s="639"/>
      <c r="DT31" s="639"/>
      <c r="DU31" s="639"/>
      <c r="DV31" s="640"/>
      <c r="DW31" s="631">
        <v>0.5</v>
      </c>
      <c r="DX31" s="641"/>
      <c r="DY31" s="641"/>
      <c r="DZ31" s="641"/>
      <c r="EA31" s="641"/>
      <c r="EB31" s="641"/>
      <c r="EC31" s="668"/>
    </row>
    <row r="32" spans="2:133" ht="11.25" customHeight="1" x14ac:dyDescent="0.15">
      <c r="B32" s="625" t="s">
        <v>313</v>
      </c>
      <c r="C32" s="626"/>
      <c r="D32" s="626"/>
      <c r="E32" s="626"/>
      <c r="F32" s="626"/>
      <c r="G32" s="626"/>
      <c r="H32" s="626"/>
      <c r="I32" s="626"/>
      <c r="J32" s="626"/>
      <c r="K32" s="626"/>
      <c r="L32" s="626"/>
      <c r="M32" s="626"/>
      <c r="N32" s="626"/>
      <c r="O32" s="626"/>
      <c r="P32" s="626"/>
      <c r="Q32" s="627"/>
      <c r="R32" s="628">
        <v>72710281</v>
      </c>
      <c r="S32" s="629"/>
      <c r="T32" s="629"/>
      <c r="U32" s="629"/>
      <c r="V32" s="629"/>
      <c r="W32" s="629"/>
      <c r="X32" s="629"/>
      <c r="Y32" s="630"/>
      <c r="Z32" s="655">
        <v>31.2</v>
      </c>
      <c r="AA32" s="655"/>
      <c r="AB32" s="655"/>
      <c r="AC32" s="655"/>
      <c r="AD32" s="656" t="s">
        <v>127</v>
      </c>
      <c r="AE32" s="656"/>
      <c r="AF32" s="656"/>
      <c r="AG32" s="656"/>
      <c r="AH32" s="656"/>
      <c r="AI32" s="656"/>
      <c r="AJ32" s="656"/>
      <c r="AK32" s="656"/>
      <c r="AL32" s="631" t="s">
        <v>127</v>
      </c>
      <c r="AM32" s="632"/>
      <c r="AN32" s="632"/>
      <c r="AO32" s="657"/>
      <c r="AP32" s="705"/>
      <c r="AQ32" s="706"/>
      <c r="AR32" s="706"/>
      <c r="AS32" s="706"/>
      <c r="AT32" s="710"/>
      <c r="AU32" s="361" t="s">
        <v>314</v>
      </c>
      <c r="AV32" s="361"/>
      <c r="AW32" s="361"/>
      <c r="AX32" s="625" t="s">
        <v>315</v>
      </c>
      <c r="AY32" s="626"/>
      <c r="AZ32" s="626"/>
      <c r="BA32" s="626"/>
      <c r="BB32" s="626"/>
      <c r="BC32" s="626"/>
      <c r="BD32" s="626"/>
      <c r="BE32" s="626"/>
      <c r="BF32" s="627"/>
      <c r="BG32" s="694">
        <v>99.2</v>
      </c>
      <c r="BH32" s="639"/>
      <c r="BI32" s="639"/>
      <c r="BJ32" s="639"/>
      <c r="BK32" s="639"/>
      <c r="BL32" s="639"/>
      <c r="BM32" s="632">
        <v>98.3</v>
      </c>
      <c r="BN32" s="695"/>
      <c r="BO32" s="695"/>
      <c r="BP32" s="695"/>
      <c r="BQ32" s="672"/>
      <c r="BR32" s="694">
        <v>99</v>
      </c>
      <c r="BS32" s="639"/>
      <c r="BT32" s="639"/>
      <c r="BU32" s="639"/>
      <c r="BV32" s="639"/>
      <c r="BW32" s="639"/>
      <c r="BX32" s="632">
        <v>98.1</v>
      </c>
      <c r="BY32" s="695"/>
      <c r="BZ32" s="695"/>
      <c r="CA32" s="695"/>
      <c r="CB32" s="672"/>
      <c r="CD32" s="719"/>
      <c r="CE32" s="720"/>
      <c r="CF32" s="665" t="s">
        <v>316</v>
      </c>
      <c r="CG32" s="666"/>
      <c r="CH32" s="666"/>
      <c r="CI32" s="666"/>
      <c r="CJ32" s="666"/>
      <c r="CK32" s="666"/>
      <c r="CL32" s="666"/>
      <c r="CM32" s="666"/>
      <c r="CN32" s="666"/>
      <c r="CO32" s="666"/>
      <c r="CP32" s="666"/>
      <c r="CQ32" s="667"/>
      <c r="CR32" s="628">
        <v>851</v>
      </c>
      <c r="CS32" s="629"/>
      <c r="CT32" s="629"/>
      <c r="CU32" s="629"/>
      <c r="CV32" s="629"/>
      <c r="CW32" s="629"/>
      <c r="CX32" s="629"/>
      <c r="CY32" s="630"/>
      <c r="CZ32" s="631">
        <v>0</v>
      </c>
      <c r="DA32" s="641"/>
      <c r="DB32" s="641"/>
      <c r="DC32" s="642"/>
      <c r="DD32" s="634">
        <v>851</v>
      </c>
      <c r="DE32" s="629"/>
      <c r="DF32" s="629"/>
      <c r="DG32" s="629"/>
      <c r="DH32" s="629"/>
      <c r="DI32" s="629"/>
      <c r="DJ32" s="629"/>
      <c r="DK32" s="630"/>
      <c r="DL32" s="634">
        <v>851</v>
      </c>
      <c r="DM32" s="629"/>
      <c r="DN32" s="629"/>
      <c r="DO32" s="629"/>
      <c r="DP32" s="629"/>
      <c r="DQ32" s="629"/>
      <c r="DR32" s="629"/>
      <c r="DS32" s="629"/>
      <c r="DT32" s="629"/>
      <c r="DU32" s="629"/>
      <c r="DV32" s="630"/>
      <c r="DW32" s="631">
        <v>0</v>
      </c>
      <c r="DX32" s="641"/>
      <c r="DY32" s="641"/>
      <c r="DZ32" s="641"/>
      <c r="EA32" s="641"/>
      <c r="EB32" s="641"/>
      <c r="EC32" s="668"/>
    </row>
    <row r="33" spans="2:133" ht="11.25" customHeight="1" x14ac:dyDescent="0.15">
      <c r="B33" s="691" t="s">
        <v>317</v>
      </c>
      <c r="C33" s="692"/>
      <c r="D33" s="692"/>
      <c r="E33" s="692"/>
      <c r="F33" s="692"/>
      <c r="G33" s="692"/>
      <c r="H33" s="692"/>
      <c r="I33" s="692"/>
      <c r="J33" s="692"/>
      <c r="K33" s="692"/>
      <c r="L33" s="692"/>
      <c r="M33" s="692"/>
      <c r="N33" s="692"/>
      <c r="O33" s="692"/>
      <c r="P33" s="692"/>
      <c r="Q33" s="693"/>
      <c r="R33" s="628" t="s">
        <v>127</v>
      </c>
      <c r="S33" s="629"/>
      <c r="T33" s="629"/>
      <c r="U33" s="629"/>
      <c r="V33" s="629"/>
      <c r="W33" s="629"/>
      <c r="X33" s="629"/>
      <c r="Y33" s="630"/>
      <c r="Z33" s="655" t="s">
        <v>127</v>
      </c>
      <c r="AA33" s="655"/>
      <c r="AB33" s="655"/>
      <c r="AC33" s="655"/>
      <c r="AD33" s="656" t="s">
        <v>127</v>
      </c>
      <c r="AE33" s="656"/>
      <c r="AF33" s="656"/>
      <c r="AG33" s="656"/>
      <c r="AH33" s="656"/>
      <c r="AI33" s="656"/>
      <c r="AJ33" s="656"/>
      <c r="AK33" s="656"/>
      <c r="AL33" s="631" t="s">
        <v>127</v>
      </c>
      <c r="AM33" s="632"/>
      <c r="AN33" s="632"/>
      <c r="AO33" s="657"/>
      <c r="AP33" s="707"/>
      <c r="AQ33" s="708"/>
      <c r="AR33" s="708"/>
      <c r="AS33" s="708"/>
      <c r="AT33" s="711"/>
      <c r="AU33" s="362"/>
      <c r="AV33" s="362"/>
      <c r="AW33" s="362"/>
      <c r="AX33" s="605" t="s">
        <v>318</v>
      </c>
      <c r="AY33" s="606"/>
      <c r="AZ33" s="606"/>
      <c r="BA33" s="606"/>
      <c r="BB33" s="606"/>
      <c r="BC33" s="606"/>
      <c r="BD33" s="606"/>
      <c r="BE33" s="606"/>
      <c r="BF33" s="607"/>
      <c r="BG33" s="690">
        <v>99.6</v>
      </c>
      <c r="BH33" s="609"/>
      <c r="BI33" s="609"/>
      <c r="BJ33" s="609"/>
      <c r="BK33" s="609"/>
      <c r="BL33" s="609"/>
      <c r="BM33" s="647">
        <v>99.3</v>
      </c>
      <c r="BN33" s="609"/>
      <c r="BO33" s="609"/>
      <c r="BP33" s="609"/>
      <c r="BQ33" s="658"/>
      <c r="BR33" s="690">
        <v>98.2</v>
      </c>
      <c r="BS33" s="609"/>
      <c r="BT33" s="609"/>
      <c r="BU33" s="609"/>
      <c r="BV33" s="609"/>
      <c r="BW33" s="609"/>
      <c r="BX33" s="647">
        <v>97.9</v>
      </c>
      <c r="BY33" s="609"/>
      <c r="BZ33" s="609"/>
      <c r="CA33" s="609"/>
      <c r="CB33" s="658"/>
      <c r="CD33" s="665" t="s">
        <v>319</v>
      </c>
      <c r="CE33" s="666"/>
      <c r="CF33" s="666"/>
      <c r="CG33" s="666"/>
      <c r="CH33" s="666"/>
      <c r="CI33" s="666"/>
      <c r="CJ33" s="666"/>
      <c r="CK33" s="666"/>
      <c r="CL33" s="666"/>
      <c r="CM33" s="666"/>
      <c r="CN33" s="666"/>
      <c r="CO33" s="666"/>
      <c r="CP33" s="666"/>
      <c r="CQ33" s="667"/>
      <c r="CR33" s="628">
        <v>82045854</v>
      </c>
      <c r="CS33" s="639"/>
      <c r="CT33" s="639"/>
      <c r="CU33" s="639"/>
      <c r="CV33" s="639"/>
      <c r="CW33" s="639"/>
      <c r="CX33" s="639"/>
      <c r="CY33" s="640"/>
      <c r="CZ33" s="631">
        <v>35.700000000000003</v>
      </c>
      <c r="DA33" s="641"/>
      <c r="DB33" s="641"/>
      <c r="DC33" s="642"/>
      <c r="DD33" s="634">
        <v>64602387</v>
      </c>
      <c r="DE33" s="639"/>
      <c r="DF33" s="639"/>
      <c r="DG33" s="639"/>
      <c r="DH33" s="639"/>
      <c r="DI33" s="639"/>
      <c r="DJ33" s="639"/>
      <c r="DK33" s="640"/>
      <c r="DL33" s="634">
        <v>44221532</v>
      </c>
      <c r="DM33" s="639"/>
      <c r="DN33" s="639"/>
      <c r="DO33" s="639"/>
      <c r="DP33" s="639"/>
      <c r="DQ33" s="639"/>
      <c r="DR33" s="639"/>
      <c r="DS33" s="639"/>
      <c r="DT33" s="639"/>
      <c r="DU33" s="639"/>
      <c r="DV33" s="640"/>
      <c r="DW33" s="631">
        <v>36.9</v>
      </c>
      <c r="DX33" s="641"/>
      <c r="DY33" s="641"/>
      <c r="DZ33" s="641"/>
      <c r="EA33" s="641"/>
      <c r="EB33" s="641"/>
      <c r="EC33" s="668"/>
    </row>
    <row r="34" spans="2:133" ht="11.25" customHeight="1" x14ac:dyDescent="0.15">
      <c r="B34" s="625" t="s">
        <v>320</v>
      </c>
      <c r="C34" s="626"/>
      <c r="D34" s="626"/>
      <c r="E34" s="626"/>
      <c r="F34" s="626"/>
      <c r="G34" s="626"/>
      <c r="H34" s="626"/>
      <c r="I34" s="626"/>
      <c r="J34" s="626"/>
      <c r="K34" s="626"/>
      <c r="L34" s="626"/>
      <c r="M34" s="626"/>
      <c r="N34" s="626"/>
      <c r="O34" s="626"/>
      <c r="P34" s="626"/>
      <c r="Q34" s="627"/>
      <c r="R34" s="628">
        <v>15741761</v>
      </c>
      <c r="S34" s="629"/>
      <c r="T34" s="629"/>
      <c r="U34" s="629"/>
      <c r="V34" s="629"/>
      <c r="W34" s="629"/>
      <c r="X34" s="629"/>
      <c r="Y34" s="630"/>
      <c r="Z34" s="655">
        <v>6.8</v>
      </c>
      <c r="AA34" s="655"/>
      <c r="AB34" s="655"/>
      <c r="AC34" s="655"/>
      <c r="AD34" s="656" t="s">
        <v>127</v>
      </c>
      <c r="AE34" s="656"/>
      <c r="AF34" s="656"/>
      <c r="AG34" s="656"/>
      <c r="AH34" s="656"/>
      <c r="AI34" s="656"/>
      <c r="AJ34" s="656"/>
      <c r="AK34" s="656"/>
      <c r="AL34" s="631" t="s">
        <v>127</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5" t="s">
        <v>321</v>
      </c>
      <c r="CE34" s="666"/>
      <c r="CF34" s="666"/>
      <c r="CG34" s="666"/>
      <c r="CH34" s="666"/>
      <c r="CI34" s="666"/>
      <c r="CJ34" s="666"/>
      <c r="CK34" s="666"/>
      <c r="CL34" s="666"/>
      <c r="CM34" s="666"/>
      <c r="CN34" s="666"/>
      <c r="CO34" s="666"/>
      <c r="CP34" s="666"/>
      <c r="CQ34" s="667"/>
      <c r="CR34" s="628">
        <v>26104230</v>
      </c>
      <c r="CS34" s="629"/>
      <c r="CT34" s="629"/>
      <c r="CU34" s="629"/>
      <c r="CV34" s="629"/>
      <c r="CW34" s="629"/>
      <c r="CX34" s="629"/>
      <c r="CY34" s="630"/>
      <c r="CZ34" s="631">
        <v>11.4</v>
      </c>
      <c r="DA34" s="641"/>
      <c r="DB34" s="641"/>
      <c r="DC34" s="642"/>
      <c r="DD34" s="634">
        <v>17284073</v>
      </c>
      <c r="DE34" s="629"/>
      <c r="DF34" s="629"/>
      <c r="DG34" s="629"/>
      <c r="DH34" s="629"/>
      <c r="DI34" s="629"/>
      <c r="DJ34" s="629"/>
      <c r="DK34" s="630"/>
      <c r="DL34" s="634">
        <v>13731619</v>
      </c>
      <c r="DM34" s="629"/>
      <c r="DN34" s="629"/>
      <c r="DO34" s="629"/>
      <c r="DP34" s="629"/>
      <c r="DQ34" s="629"/>
      <c r="DR34" s="629"/>
      <c r="DS34" s="629"/>
      <c r="DT34" s="629"/>
      <c r="DU34" s="629"/>
      <c r="DV34" s="630"/>
      <c r="DW34" s="631">
        <v>11.5</v>
      </c>
      <c r="DX34" s="641"/>
      <c r="DY34" s="641"/>
      <c r="DZ34" s="641"/>
      <c r="EA34" s="641"/>
      <c r="EB34" s="641"/>
      <c r="EC34" s="668"/>
    </row>
    <row r="35" spans="2:133" ht="11.25" customHeight="1" x14ac:dyDescent="0.15">
      <c r="B35" s="625" t="s">
        <v>322</v>
      </c>
      <c r="C35" s="626"/>
      <c r="D35" s="626"/>
      <c r="E35" s="626"/>
      <c r="F35" s="626"/>
      <c r="G35" s="626"/>
      <c r="H35" s="626"/>
      <c r="I35" s="626"/>
      <c r="J35" s="626"/>
      <c r="K35" s="626"/>
      <c r="L35" s="626"/>
      <c r="M35" s="626"/>
      <c r="N35" s="626"/>
      <c r="O35" s="626"/>
      <c r="P35" s="626"/>
      <c r="Q35" s="627"/>
      <c r="R35" s="628">
        <v>864335</v>
      </c>
      <c r="S35" s="629"/>
      <c r="T35" s="629"/>
      <c r="U35" s="629"/>
      <c r="V35" s="629"/>
      <c r="W35" s="629"/>
      <c r="X35" s="629"/>
      <c r="Y35" s="630"/>
      <c r="Z35" s="655">
        <v>0.4</v>
      </c>
      <c r="AA35" s="655"/>
      <c r="AB35" s="655"/>
      <c r="AC35" s="655"/>
      <c r="AD35" s="656">
        <v>279251</v>
      </c>
      <c r="AE35" s="656"/>
      <c r="AF35" s="656"/>
      <c r="AG35" s="656"/>
      <c r="AH35" s="656"/>
      <c r="AI35" s="656"/>
      <c r="AJ35" s="656"/>
      <c r="AK35" s="656"/>
      <c r="AL35" s="631">
        <v>0.2</v>
      </c>
      <c r="AM35" s="632"/>
      <c r="AN35" s="632"/>
      <c r="AO35" s="657"/>
      <c r="AP35" s="218"/>
      <c r="AQ35" s="687" t="s">
        <v>323</v>
      </c>
      <c r="AR35" s="688"/>
      <c r="AS35" s="688"/>
      <c r="AT35" s="688"/>
      <c r="AU35" s="688"/>
      <c r="AV35" s="688"/>
      <c r="AW35" s="688"/>
      <c r="AX35" s="688"/>
      <c r="AY35" s="688"/>
      <c r="AZ35" s="688"/>
      <c r="BA35" s="688"/>
      <c r="BB35" s="688"/>
      <c r="BC35" s="688"/>
      <c r="BD35" s="688"/>
      <c r="BE35" s="688"/>
      <c r="BF35" s="689"/>
      <c r="BG35" s="687" t="s">
        <v>324</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5" t="s">
        <v>325</v>
      </c>
      <c r="CE35" s="666"/>
      <c r="CF35" s="666"/>
      <c r="CG35" s="666"/>
      <c r="CH35" s="666"/>
      <c r="CI35" s="666"/>
      <c r="CJ35" s="666"/>
      <c r="CK35" s="666"/>
      <c r="CL35" s="666"/>
      <c r="CM35" s="666"/>
      <c r="CN35" s="666"/>
      <c r="CO35" s="666"/>
      <c r="CP35" s="666"/>
      <c r="CQ35" s="667"/>
      <c r="CR35" s="628">
        <v>1561498</v>
      </c>
      <c r="CS35" s="639"/>
      <c r="CT35" s="639"/>
      <c r="CU35" s="639"/>
      <c r="CV35" s="639"/>
      <c r="CW35" s="639"/>
      <c r="CX35" s="639"/>
      <c r="CY35" s="640"/>
      <c r="CZ35" s="631">
        <v>0.7</v>
      </c>
      <c r="DA35" s="641"/>
      <c r="DB35" s="641"/>
      <c r="DC35" s="642"/>
      <c r="DD35" s="634">
        <v>1397457</v>
      </c>
      <c r="DE35" s="639"/>
      <c r="DF35" s="639"/>
      <c r="DG35" s="639"/>
      <c r="DH35" s="639"/>
      <c r="DI35" s="639"/>
      <c r="DJ35" s="639"/>
      <c r="DK35" s="640"/>
      <c r="DL35" s="634">
        <v>1362606</v>
      </c>
      <c r="DM35" s="639"/>
      <c r="DN35" s="639"/>
      <c r="DO35" s="639"/>
      <c r="DP35" s="639"/>
      <c r="DQ35" s="639"/>
      <c r="DR35" s="639"/>
      <c r="DS35" s="639"/>
      <c r="DT35" s="639"/>
      <c r="DU35" s="639"/>
      <c r="DV35" s="640"/>
      <c r="DW35" s="631">
        <v>1.1000000000000001</v>
      </c>
      <c r="DX35" s="641"/>
      <c r="DY35" s="641"/>
      <c r="DZ35" s="641"/>
      <c r="EA35" s="641"/>
      <c r="EB35" s="641"/>
      <c r="EC35" s="668"/>
    </row>
    <row r="36" spans="2:133" ht="11.25" customHeight="1" x14ac:dyDescent="0.15">
      <c r="B36" s="625" t="s">
        <v>326</v>
      </c>
      <c r="C36" s="626"/>
      <c r="D36" s="626"/>
      <c r="E36" s="626"/>
      <c r="F36" s="626"/>
      <c r="G36" s="626"/>
      <c r="H36" s="626"/>
      <c r="I36" s="626"/>
      <c r="J36" s="626"/>
      <c r="K36" s="626"/>
      <c r="L36" s="626"/>
      <c r="M36" s="626"/>
      <c r="N36" s="626"/>
      <c r="O36" s="626"/>
      <c r="P36" s="626"/>
      <c r="Q36" s="627"/>
      <c r="R36" s="628">
        <v>788291</v>
      </c>
      <c r="S36" s="629"/>
      <c r="T36" s="629"/>
      <c r="U36" s="629"/>
      <c r="V36" s="629"/>
      <c r="W36" s="629"/>
      <c r="X36" s="629"/>
      <c r="Y36" s="630"/>
      <c r="Z36" s="655">
        <v>0.3</v>
      </c>
      <c r="AA36" s="655"/>
      <c r="AB36" s="655"/>
      <c r="AC36" s="655"/>
      <c r="AD36" s="656" t="s">
        <v>127</v>
      </c>
      <c r="AE36" s="656"/>
      <c r="AF36" s="656"/>
      <c r="AG36" s="656"/>
      <c r="AH36" s="656"/>
      <c r="AI36" s="656"/>
      <c r="AJ36" s="656"/>
      <c r="AK36" s="656"/>
      <c r="AL36" s="631" t="s">
        <v>127</v>
      </c>
      <c r="AM36" s="632"/>
      <c r="AN36" s="632"/>
      <c r="AO36" s="657"/>
      <c r="AP36" s="218"/>
      <c r="AQ36" s="678" t="s">
        <v>327</v>
      </c>
      <c r="AR36" s="679"/>
      <c r="AS36" s="679"/>
      <c r="AT36" s="679"/>
      <c r="AU36" s="679"/>
      <c r="AV36" s="679"/>
      <c r="AW36" s="679"/>
      <c r="AX36" s="679"/>
      <c r="AY36" s="680"/>
      <c r="AZ36" s="681">
        <v>30274442</v>
      </c>
      <c r="BA36" s="682"/>
      <c r="BB36" s="682"/>
      <c r="BC36" s="682"/>
      <c r="BD36" s="682"/>
      <c r="BE36" s="682"/>
      <c r="BF36" s="683"/>
      <c r="BG36" s="684" t="s">
        <v>328</v>
      </c>
      <c r="BH36" s="685"/>
      <c r="BI36" s="685"/>
      <c r="BJ36" s="685"/>
      <c r="BK36" s="685"/>
      <c r="BL36" s="685"/>
      <c r="BM36" s="685"/>
      <c r="BN36" s="685"/>
      <c r="BO36" s="685"/>
      <c r="BP36" s="685"/>
      <c r="BQ36" s="685"/>
      <c r="BR36" s="685"/>
      <c r="BS36" s="685"/>
      <c r="BT36" s="685"/>
      <c r="BU36" s="686"/>
      <c r="BV36" s="681">
        <v>1495722</v>
      </c>
      <c r="BW36" s="682"/>
      <c r="BX36" s="682"/>
      <c r="BY36" s="682"/>
      <c r="BZ36" s="682"/>
      <c r="CA36" s="682"/>
      <c r="CB36" s="683"/>
      <c r="CD36" s="665" t="s">
        <v>329</v>
      </c>
      <c r="CE36" s="666"/>
      <c r="CF36" s="666"/>
      <c r="CG36" s="666"/>
      <c r="CH36" s="666"/>
      <c r="CI36" s="666"/>
      <c r="CJ36" s="666"/>
      <c r="CK36" s="666"/>
      <c r="CL36" s="666"/>
      <c r="CM36" s="666"/>
      <c r="CN36" s="666"/>
      <c r="CO36" s="666"/>
      <c r="CP36" s="666"/>
      <c r="CQ36" s="667"/>
      <c r="CR36" s="628">
        <v>22650583</v>
      </c>
      <c r="CS36" s="629"/>
      <c r="CT36" s="629"/>
      <c r="CU36" s="629"/>
      <c r="CV36" s="629"/>
      <c r="CW36" s="629"/>
      <c r="CX36" s="629"/>
      <c r="CY36" s="630"/>
      <c r="CZ36" s="631">
        <v>9.9</v>
      </c>
      <c r="DA36" s="641"/>
      <c r="DB36" s="641"/>
      <c r="DC36" s="642"/>
      <c r="DD36" s="634">
        <v>20971424</v>
      </c>
      <c r="DE36" s="629"/>
      <c r="DF36" s="629"/>
      <c r="DG36" s="629"/>
      <c r="DH36" s="629"/>
      <c r="DI36" s="629"/>
      <c r="DJ36" s="629"/>
      <c r="DK36" s="630"/>
      <c r="DL36" s="634">
        <v>14843540</v>
      </c>
      <c r="DM36" s="629"/>
      <c r="DN36" s="629"/>
      <c r="DO36" s="629"/>
      <c r="DP36" s="629"/>
      <c r="DQ36" s="629"/>
      <c r="DR36" s="629"/>
      <c r="DS36" s="629"/>
      <c r="DT36" s="629"/>
      <c r="DU36" s="629"/>
      <c r="DV36" s="630"/>
      <c r="DW36" s="631">
        <v>12.4</v>
      </c>
      <c r="DX36" s="641"/>
      <c r="DY36" s="641"/>
      <c r="DZ36" s="641"/>
      <c r="EA36" s="641"/>
      <c r="EB36" s="641"/>
      <c r="EC36" s="668"/>
    </row>
    <row r="37" spans="2:133" ht="11.25" customHeight="1" x14ac:dyDescent="0.15">
      <c r="B37" s="625" t="s">
        <v>330</v>
      </c>
      <c r="C37" s="626"/>
      <c r="D37" s="626"/>
      <c r="E37" s="626"/>
      <c r="F37" s="626"/>
      <c r="G37" s="626"/>
      <c r="H37" s="626"/>
      <c r="I37" s="626"/>
      <c r="J37" s="626"/>
      <c r="K37" s="626"/>
      <c r="L37" s="626"/>
      <c r="M37" s="626"/>
      <c r="N37" s="626"/>
      <c r="O37" s="626"/>
      <c r="P37" s="626"/>
      <c r="Q37" s="627"/>
      <c r="R37" s="628">
        <v>3350967</v>
      </c>
      <c r="S37" s="629"/>
      <c r="T37" s="629"/>
      <c r="U37" s="629"/>
      <c r="V37" s="629"/>
      <c r="W37" s="629"/>
      <c r="X37" s="629"/>
      <c r="Y37" s="630"/>
      <c r="Z37" s="655">
        <v>1.4</v>
      </c>
      <c r="AA37" s="655"/>
      <c r="AB37" s="655"/>
      <c r="AC37" s="655"/>
      <c r="AD37" s="656" t="s">
        <v>127</v>
      </c>
      <c r="AE37" s="656"/>
      <c r="AF37" s="656"/>
      <c r="AG37" s="656"/>
      <c r="AH37" s="656"/>
      <c r="AI37" s="656"/>
      <c r="AJ37" s="656"/>
      <c r="AK37" s="656"/>
      <c r="AL37" s="631" t="s">
        <v>127</v>
      </c>
      <c r="AM37" s="632"/>
      <c r="AN37" s="632"/>
      <c r="AO37" s="657"/>
      <c r="AQ37" s="669" t="s">
        <v>331</v>
      </c>
      <c r="AR37" s="670"/>
      <c r="AS37" s="670"/>
      <c r="AT37" s="670"/>
      <c r="AU37" s="670"/>
      <c r="AV37" s="670"/>
      <c r="AW37" s="670"/>
      <c r="AX37" s="670"/>
      <c r="AY37" s="671"/>
      <c r="AZ37" s="628">
        <v>8640700</v>
      </c>
      <c r="BA37" s="629"/>
      <c r="BB37" s="629"/>
      <c r="BC37" s="629"/>
      <c r="BD37" s="639"/>
      <c r="BE37" s="639"/>
      <c r="BF37" s="672"/>
      <c r="BG37" s="665" t="s">
        <v>332</v>
      </c>
      <c r="BH37" s="666"/>
      <c r="BI37" s="666"/>
      <c r="BJ37" s="666"/>
      <c r="BK37" s="666"/>
      <c r="BL37" s="666"/>
      <c r="BM37" s="666"/>
      <c r="BN37" s="666"/>
      <c r="BO37" s="666"/>
      <c r="BP37" s="666"/>
      <c r="BQ37" s="666"/>
      <c r="BR37" s="666"/>
      <c r="BS37" s="666"/>
      <c r="BT37" s="666"/>
      <c r="BU37" s="667"/>
      <c r="BV37" s="628">
        <v>277566</v>
      </c>
      <c r="BW37" s="629"/>
      <c r="BX37" s="629"/>
      <c r="BY37" s="629"/>
      <c r="BZ37" s="629"/>
      <c r="CA37" s="629"/>
      <c r="CB37" s="673"/>
      <c r="CD37" s="665" t="s">
        <v>333</v>
      </c>
      <c r="CE37" s="666"/>
      <c r="CF37" s="666"/>
      <c r="CG37" s="666"/>
      <c r="CH37" s="666"/>
      <c r="CI37" s="666"/>
      <c r="CJ37" s="666"/>
      <c r="CK37" s="666"/>
      <c r="CL37" s="666"/>
      <c r="CM37" s="666"/>
      <c r="CN37" s="666"/>
      <c r="CO37" s="666"/>
      <c r="CP37" s="666"/>
      <c r="CQ37" s="667"/>
      <c r="CR37" s="628">
        <v>2326502</v>
      </c>
      <c r="CS37" s="639"/>
      <c r="CT37" s="639"/>
      <c r="CU37" s="639"/>
      <c r="CV37" s="639"/>
      <c r="CW37" s="639"/>
      <c r="CX37" s="639"/>
      <c r="CY37" s="640"/>
      <c r="CZ37" s="631">
        <v>1</v>
      </c>
      <c r="DA37" s="641"/>
      <c r="DB37" s="641"/>
      <c r="DC37" s="642"/>
      <c r="DD37" s="634">
        <v>2326502</v>
      </c>
      <c r="DE37" s="639"/>
      <c r="DF37" s="639"/>
      <c r="DG37" s="639"/>
      <c r="DH37" s="639"/>
      <c r="DI37" s="639"/>
      <c r="DJ37" s="639"/>
      <c r="DK37" s="640"/>
      <c r="DL37" s="634">
        <v>1951129</v>
      </c>
      <c r="DM37" s="639"/>
      <c r="DN37" s="639"/>
      <c r="DO37" s="639"/>
      <c r="DP37" s="639"/>
      <c r="DQ37" s="639"/>
      <c r="DR37" s="639"/>
      <c r="DS37" s="639"/>
      <c r="DT37" s="639"/>
      <c r="DU37" s="639"/>
      <c r="DV37" s="640"/>
      <c r="DW37" s="631">
        <v>1.6</v>
      </c>
      <c r="DX37" s="641"/>
      <c r="DY37" s="641"/>
      <c r="DZ37" s="641"/>
      <c r="EA37" s="641"/>
      <c r="EB37" s="641"/>
      <c r="EC37" s="668"/>
    </row>
    <row r="38" spans="2:133" ht="11.25" customHeight="1" x14ac:dyDescent="0.15">
      <c r="B38" s="625" t="s">
        <v>334</v>
      </c>
      <c r="C38" s="626"/>
      <c r="D38" s="626"/>
      <c r="E38" s="626"/>
      <c r="F38" s="626"/>
      <c r="G38" s="626"/>
      <c r="H38" s="626"/>
      <c r="I38" s="626"/>
      <c r="J38" s="626"/>
      <c r="K38" s="626"/>
      <c r="L38" s="626"/>
      <c r="M38" s="626"/>
      <c r="N38" s="626"/>
      <c r="O38" s="626"/>
      <c r="P38" s="626"/>
      <c r="Q38" s="627"/>
      <c r="R38" s="628">
        <v>3576592</v>
      </c>
      <c r="S38" s="629"/>
      <c r="T38" s="629"/>
      <c r="U38" s="629"/>
      <c r="V38" s="629"/>
      <c r="W38" s="629"/>
      <c r="X38" s="629"/>
      <c r="Y38" s="630"/>
      <c r="Z38" s="655">
        <v>1.5</v>
      </c>
      <c r="AA38" s="655"/>
      <c r="AB38" s="655"/>
      <c r="AC38" s="655"/>
      <c r="AD38" s="656" t="s">
        <v>127</v>
      </c>
      <c r="AE38" s="656"/>
      <c r="AF38" s="656"/>
      <c r="AG38" s="656"/>
      <c r="AH38" s="656"/>
      <c r="AI38" s="656"/>
      <c r="AJ38" s="656"/>
      <c r="AK38" s="656"/>
      <c r="AL38" s="631" t="s">
        <v>127</v>
      </c>
      <c r="AM38" s="632"/>
      <c r="AN38" s="632"/>
      <c r="AO38" s="657"/>
      <c r="AQ38" s="669" t="s">
        <v>335</v>
      </c>
      <c r="AR38" s="670"/>
      <c r="AS38" s="670"/>
      <c r="AT38" s="670"/>
      <c r="AU38" s="670"/>
      <c r="AV38" s="670"/>
      <c r="AW38" s="670"/>
      <c r="AX38" s="670"/>
      <c r="AY38" s="671"/>
      <c r="AZ38" s="628">
        <v>279444</v>
      </c>
      <c r="BA38" s="629"/>
      <c r="BB38" s="629"/>
      <c r="BC38" s="629"/>
      <c r="BD38" s="639"/>
      <c r="BE38" s="639"/>
      <c r="BF38" s="672"/>
      <c r="BG38" s="665" t="s">
        <v>336</v>
      </c>
      <c r="BH38" s="666"/>
      <c r="BI38" s="666"/>
      <c r="BJ38" s="666"/>
      <c r="BK38" s="666"/>
      <c r="BL38" s="666"/>
      <c r="BM38" s="666"/>
      <c r="BN38" s="666"/>
      <c r="BO38" s="666"/>
      <c r="BP38" s="666"/>
      <c r="BQ38" s="666"/>
      <c r="BR38" s="666"/>
      <c r="BS38" s="666"/>
      <c r="BT38" s="666"/>
      <c r="BU38" s="667"/>
      <c r="BV38" s="628">
        <v>68909</v>
      </c>
      <c r="BW38" s="629"/>
      <c r="BX38" s="629"/>
      <c r="BY38" s="629"/>
      <c r="BZ38" s="629"/>
      <c r="CA38" s="629"/>
      <c r="CB38" s="673"/>
      <c r="CD38" s="665" t="s">
        <v>337</v>
      </c>
      <c r="CE38" s="666"/>
      <c r="CF38" s="666"/>
      <c r="CG38" s="666"/>
      <c r="CH38" s="666"/>
      <c r="CI38" s="666"/>
      <c r="CJ38" s="666"/>
      <c r="CK38" s="666"/>
      <c r="CL38" s="666"/>
      <c r="CM38" s="666"/>
      <c r="CN38" s="666"/>
      <c r="CO38" s="666"/>
      <c r="CP38" s="666"/>
      <c r="CQ38" s="667"/>
      <c r="CR38" s="628">
        <v>21354298</v>
      </c>
      <c r="CS38" s="629"/>
      <c r="CT38" s="629"/>
      <c r="CU38" s="629"/>
      <c r="CV38" s="629"/>
      <c r="CW38" s="629"/>
      <c r="CX38" s="629"/>
      <c r="CY38" s="630"/>
      <c r="CZ38" s="631">
        <v>9.3000000000000007</v>
      </c>
      <c r="DA38" s="641"/>
      <c r="DB38" s="641"/>
      <c r="DC38" s="642"/>
      <c r="DD38" s="634">
        <v>16332098</v>
      </c>
      <c r="DE38" s="629"/>
      <c r="DF38" s="629"/>
      <c r="DG38" s="629"/>
      <c r="DH38" s="629"/>
      <c r="DI38" s="629"/>
      <c r="DJ38" s="629"/>
      <c r="DK38" s="630"/>
      <c r="DL38" s="634">
        <v>14283766</v>
      </c>
      <c r="DM38" s="629"/>
      <c r="DN38" s="629"/>
      <c r="DO38" s="629"/>
      <c r="DP38" s="629"/>
      <c r="DQ38" s="629"/>
      <c r="DR38" s="629"/>
      <c r="DS38" s="629"/>
      <c r="DT38" s="629"/>
      <c r="DU38" s="629"/>
      <c r="DV38" s="630"/>
      <c r="DW38" s="631">
        <v>11.9</v>
      </c>
      <c r="DX38" s="641"/>
      <c r="DY38" s="641"/>
      <c r="DZ38" s="641"/>
      <c r="EA38" s="641"/>
      <c r="EB38" s="641"/>
      <c r="EC38" s="668"/>
    </row>
    <row r="39" spans="2:133" ht="11.25" customHeight="1" x14ac:dyDescent="0.15">
      <c r="B39" s="625" t="s">
        <v>338</v>
      </c>
      <c r="C39" s="626"/>
      <c r="D39" s="626"/>
      <c r="E39" s="626"/>
      <c r="F39" s="626"/>
      <c r="G39" s="626"/>
      <c r="H39" s="626"/>
      <c r="I39" s="626"/>
      <c r="J39" s="626"/>
      <c r="K39" s="626"/>
      <c r="L39" s="626"/>
      <c r="M39" s="626"/>
      <c r="N39" s="626"/>
      <c r="O39" s="626"/>
      <c r="P39" s="626"/>
      <c r="Q39" s="627"/>
      <c r="R39" s="628">
        <v>2479279</v>
      </c>
      <c r="S39" s="629"/>
      <c r="T39" s="629"/>
      <c r="U39" s="629"/>
      <c r="V39" s="629"/>
      <c r="W39" s="629"/>
      <c r="X39" s="629"/>
      <c r="Y39" s="630"/>
      <c r="Z39" s="655">
        <v>1.1000000000000001</v>
      </c>
      <c r="AA39" s="655"/>
      <c r="AB39" s="655"/>
      <c r="AC39" s="655"/>
      <c r="AD39" s="656">
        <v>102922</v>
      </c>
      <c r="AE39" s="656"/>
      <c r="AF39" s="656"/>
      <c r="AG39" s="656"/>
      <c r="AH39" s="656"/>
      <c r="AI39" s="656"/>
      <c r="AJ39" s="656"/>
      <c r="AK39" s="656"/>
      <c r="AL39" s="631">
        <v>0.1</v>
      </c>
      <c r="AM39" s="632"/>
      <c r="AN39" s="632"/>
      <c r="AO39" s="657"/>
      <c r="AQ39" s="669" t="s">
        <v>339</v>
      </c>
      <c r="AR39" s="670"/>
      <c r="AS39" s="670"/>
      <c r="AT39" s="670"/>
      <c r="AU39" s="670"/>
      <c r="AV39" s="670"/>
      <c r="AW39" s="670"/>
      <c r="AX39" s="670"/>
      <c r="AY39" s="671"/>
      <c r="AZ39" s="628" t="s">
        <v>127</v>
      </c>
      <c r="BA39" s="629"/>
      <c r="BB39" s="629"/>
      <c r="BC39" s="629"/>
      <c r="BD39" s="639"/>
      <c r="BE39" s="639"/>
      <c r="BF39" s="672"/>
      <c r="BG39" s="665" t="s">
        <v>340</v>
      </c>
      <c r="BH39" s="666"/>
      <c r="BI39" s="666"/>
      <c r="BJ39" s="666"/>
      <c r="BK39" s="666"/>
      <c r="BL39" s="666"/>
      <c r="BM39" s="666"/>
      <c r="BN39" s="666"/>
      <c r="BO39" s="666"/>
      <c r="BP39" s="666"/>
      <c r="BQ39" s="666"/>
      <c r="BR39" s="666"/>
      <c r="BS39" s="666"/>
      <c r="BT39" s="666"/>
      <c r="BU39" s="667"/>
      <c r="BV39" s="628">
        <v>102325</v>
      </c>
      <c r="BW39" s="629"/>
      <c r="BX39" s="629"/>
      <c r="BY39" s="629"/>
      <c r="BZ39" s="629"/>
      <c r="CA39" s="629"/>
      <c r="CB39" s="673"/>
      <c r="CD39" s="665" t="s">
        <v>341</v>
      </c>
      <c r="CE39" s="666"/>
      <c r="CF39" s="666"/>
      <c r="CG39" s="666"/>
      <c r="CH39" s="666"/>
      <c r="CI39" s="666"/>
      <c r="CJ39" s="666"/>
      <c r="CK39" s="666"/>
      <c r="CL39" s="666"/>
      <c r="CM39" s="666"/>
      <c r="CN39" s="666"/>
      <c r="CO39" s="666"/>
      <c r="CP39" s="666"/>
      <c r="CQ39" s="667"/>
      <c r="CR39" s="628">
        <v>8134019</v>
      </c>
      <c r="CS39" s="639"/>
      <c r="CT39" s="639"/>
      <c r="CU39" s="639"/>
      <c r="CV39" s="639"/>
      <c r="CW39" s="639"/>
      <c r="CX39" s="639"/>
      <c r="CY39" s="640"/>
      <c r="CZ39" s="631">
        <v>3.5</v>
      </c>
      <c r="DA39" s="641"/>
      <c r="DB39" s="641"/>
      <c r="DC39" s="642"/>
      <c r="DD39" s="634">
        <v>7181819</v>
      </c>
      <c r="DE39" s="639"/>
      <c r="DF39" s="639"/>
      <c r="DG39" s="639"/>
      <c r="DH39" s="639"/>
      <c r="DI39" s="639"/>
      <c r="DJ39" s="639"/>
      <c r="DK39" s="640"/>
      <c r="DL39" s="634" t="s">
        <v>127</v>
      </c>
      <c r="DM39" s="639"/>
      <c r="DN39" s="639"/>
      <c r="DO39" s="639"/>
      <c r="DP39" s="639"/>
      <c r="DQ39" s="639"/>
      <c r="DR39" s="639"/>
      <c r="DS39" s="639"/>
      <c r="DT39" s="639"/>
      <c r="DU39" s="639"/>
      <c r="DV39" s="640"/>
      <c r="DW39" s="631" t="s">
        <v>127</v>
      </c>
      <c r="DX39" s="641"/>
      <c r="DY39" s="641"/>
      <c r="DZ39" s="641"/>
      <c r="EA39" s="641"/>
      <c r="EB39" s="641"/>
      <c r="EC39" s="668"/>
    </row>
    <row r="40" spans="2:133" ht="11.25" customHeight="1" x14ac:dyDescent="0.15">
      <c r="B40" s="625" t="s">
        <v>342</v>
      </c>
      <c r="C40" s="626"/>
      <c r="D40" s="626"/>
      <c r="E40" s="626"/>
      <c r="F40" s="626"/>
      <c r="G40" s="626"/>
      <c r="H40" s="626"/>
      <c r="I40" s="626"/>
      <c r="J40" s="626"/>
      <c r="K40" s="626"/>
      <c r="L40" s="626"/>
      <c r="M40" s="626"/>
      <c r="N40" s="626"/>
      <c r="O40" s="626"/>
      <c r="P40" s="626"/>
      <c r="Q40" s="627"/>
      <c r="R40" s="628">
        <v>10951900</v>
      </c>
      <c r="S40" s="629"/>
      <c r="T40" s="629"/>
      <c r="U40" s="629"/>
      <c r="V40" s="629"/>
      <c r="W40" s="629"/>
      <c r="X40" s="629"/>
      <c r="Y40" s="630"/>
      <c r="Z40" s="655">
        <v>4.7</v>
      </c>
      <c r="AA40" s="655"/>
      <c r="AB40" s="655"/>
      <c r="AC40" s="655"/>
      <c r="AD40" s="656" t="s">
        <v>127</v>
      </c>
      <c r="AE40" s="656"/>
      <c r="AF40" s="656"/>
      <c r="AG40" s="656"/>
      <c r="AH40" s="656"/>
      <c r="AI40" s="656"/>
      <c r="AJ40" s="656"/>
      <c r="AK40" s="656"/>
      <c r="AL40" s="631" t="s">
        <v>127</v>
      </c>
      <c r="AM40" s="632"/>
      <c r="AN40" s="632"/>
      <c r="AO40" s="657"/>
      <c r="AQ40" s="669" t="s">
        <v>343</v>
      </c>
      <c r="AR40" s="670"/>
      <c r="AS40" s="670"/>
      <c r="AT40" s="670"/>
      <c r="AU40" s="670"/>
      <c r="AV40" s="670"/>
      <c r="AW40" s="670"/>
      <c r="AX40" s="670"/>
      <c r="AY40" s="671"/>
      <c r="AZ40" s="628" t="s">
        <v>127</v>
      </c>
      <c r="BA40" s="629"/>
      <c r="BB40" s="629"/>
      <c r="BC40" s="629"/>
      <c r="BD40" s="639"/>
      <c r="BE40" s="639"/>
      <c r="BF40" s="672"/>
      <c r="BG40" s="674" t="s">
        <v>344</v>
      </c>
      <c r="BH40" s="675"/>
      <c r="BI40" s="675"/>
      <c r="BJ40" s="675"/>
      <c r="BK40" s="675"/>
      <c r="BL40" s="363"/>
      <c r="BM40" s="666" t="s">
        <v>345</v>
      </c>
      <c r="BN40" s="666"/>
      <c r="BO40" s="666"/>
      <c r="BP40" s="666"/>
      <c r="BQ40" s="666"/>
      <c r="BR40" s="666"/>
      <c r="BS40" s="666"/>
      <c r="BT40" s="666"/>
      <c r="BU40" s="667"/>
      <c r="BV40" s="628">
        <v>94</v>
      </c>
      <c r="BW40" s="629"/>
      <c r="BX40" s="629"/>
      <c r="BY40" s="629"/>
      <c r="BZ40" s="629"/>
      <c r="CA40" s="629"/>
      <c r="CB40" s="673"/>
      <c r="CD40" s="665" t="s">
        <v>346</v>
      </c>
      <c r="CE40" s="666"/>
      <c r="CF40" s="666"/>
      <c r="CG40" s="666"/>
      <c r="CH40" s="666"/>
      <c r="CI40" s="666"/>
      <c r="CJ40" s="666"/>
      <c r="CK40" s="666"/>
      <c r="CL40" s="666"/>
      <c r="CM40" s="666"/>
      <c r="CN40" s="666"/>
      <c r="CO40" s="666"/>
      <c r="CP40" s="666"/>
      <c r="CQ40" s="667"/>
      <c r="CR40" s="628">
        <v>2241226</v>
      </c>
      <c r="CS40" s="629"/>
      <c r="CT40" s="629"/>
      <c r="CU40" s="629"/>
      <c r="CV40" s="629"/>
      <c r="CW40" s="629"/>
      <c r="CX40" s="629"/>
      <c r="CY40" s="630"/>
      <c r="CZ40" s="631">
        <v>1</v>
      </c>
      <c r="DA40" s="641"/>
      <c r="DB40" s="641"/>
      <c r="DC40" s="642"/>
      <c r="DD40" s="634">
        <v>1435516</v>
      </c>
      <c r="DE40" s="629"/>
      <c r="DF40" s="629"/>
      <c r="DG40" s="629"/>
      <c r="DH40" s="629"/>
      <c r="DI40" s="629"/>
      <c r="DJ40" s="629"/>
      <c r="DK40" s="630"/>
      <c r="DL40" s="634">
        <v>1</v>
      </c>
      <c r="DM40" s="629"/>
      <c r="DN40" s="629"/>
      <c r="DO40" s="629"/>
      <c r="DP40" s="629"/>
      <c r="DQ40" s="629"/>
      <c r="DR40" s="629"/>
      <c r="DS40" s="629"/>
      <c r="DT40" s="629"/>
      <c r="DU40" s="629"/>
      <c r="DV40" s="630"/>
      <c r="DW40" s="631">
        <v>0</v>
      </c>
      <c r="DX40" s="641"/>
      <c r="DY40" s="641"/>
      <c r="DZ40" s="641"/>
      <c r="EA40" s="641"/>
      <c r="EB40" s="641"/>
      <c r="EC40" s="668"/>
    </row>
    <row r="41" spans="2:133" ht="11.25" customHeight="1" x14ac:dyDescent="0.15">
      <c r="B41" s="625" t="s">
        <v>347</v>
      </c>
      <c r="C41" s="626"/>
      <c r="D41" s="626"/>
      <c r="E41" s="626"/>
      <c r="F41" s="626"/>
      <c r="G41" s="626"/>
      <c r="H41" s="626"/>
      <c r="I41" s="626"/>
      <c r="J41" s="626"/>
      <c r="K41" s="626"/>
      <c r="L41" s="626"/>
      <c r="M41" s="626"/>
      <c r="N41" s="626"/>
      <c r="O41" s="626"/>
      <c r="P41" s="626"/>
      <c r="Q41" s="627"/>
      <c r="R41" s="628" t="s">
        <v>127</v>
      </c>
      <c r="S41" s="629"/>
      <c r="T41" s="629"/>
      <c r="U41" s="629"/>
      <c r="V41" s="629"/>
      <c r="W41" s="629"/>
      <c r="X41" s="629"/>
      <c r="Y41" s="630"/>
      <c r="Z41" s="655" t="s">
        <v>127</v>
      </c>
      <c r="AA41" s="655"/>
      <c r="AB41" s="655"/>
      <c r="AC41" s="655"/>
      <c r="AD41" s="656" t="s">
        <v>127</v>
      </c>
      <c r="AE41" s="656"/>
      <c r="AF41" s="656"/>
      <c r="AG41" s="656"/>
      <c r="AH41" s="656"/>
      <c r="AI41" s="656"/>
      <c r="AJ41" s="656"/>
      <c r="AK41" s="656"/>
      <c r="AL41" s="631" t="s">
        <v>127</v>
      </c>
      <c r="AM41" s="632"/>
      <c r="AN41" s="632"/>
      <c r="AO41" s="657"/>
      <c r="AQ41" s="669" t="s">
        <v>348</v>
      </c>
      <c r="AR41" s="670"/>
      <c r="AS41" s="670"/>
      <c r="AT41" s="670"/>
      <c r="AU41" s="670"/>
      <c r="AV41" s="670"/>
      <c r="AW41" s="670"/>
      <c r="AX41" s="670"/>
      <c r="AY41" s="671"/>
      <c r="AZ41" s="628">
        <v>6336611</v>
      </c>
      <c r="BA41" s="629"/>
      <c r="BB41" s="629"/>
      <c r="BC41" s="629"/>
      <c r="BD41" s="639"/>
      <c r="BE41" s="639"/>
      <c r="BF41" s="672"/>
      <c r="BG41" s="674"/>
      <c r="BH41" s="675"/>
      <c r="BI41" s="675"/>
      <c r="BJ41" s="675"/>
      <c r="BK41" s="675"/>
      <c r="BL41" s="363"/>
      <c r="BM41" s="666" t="s">
        <v>349</v>
      </c>
      <c r="BN41" s="666"/>
      <c r="BO41" s="666"/>
      <c r="BP41" s="666"/>
      <c r="BQ41" s="666"/>
      <c r="BR41" s="666"/>
      <c r="BS41" s="666"/>
      <c r="BT41" s="666"/>
      <c r="BU41" s="667"/>
      <c r="BV41" s="628">
        <v>2</v>
      </c>
      <c r="BW41" s="629"/>
      <c r="BX41" s="629"/>
      <c r="BY41" s="629"/>
      <c r="BZ41" s="629"/>
      <c r="CA41" s="629"/>
      <c r="CB41" s="673"/>
      <c r="CD41" s="665" t="s">
        <v>350</v>
      </c>
      <c r="CE41" s="666"/>
      <c r="CF41" s="666"/>
      <c r="CG41" s="666"/>
      <c r="CH41" s="666"/>
      <c r="CI41" s="666"/>
      <c r="CJ41" s="666"/>
      <c r="CK41" s="666"/>
      <c r="CL41" s="666"/>
      <c r="CM41" s="666"/>
      <c r="CN41" s="666"/>
      <c r="CO41" s="666"/>
      <c r="CP41" s="666"/>
      <c r="CQ41" s="667"/>
      <c r="CR41" s="628" t="s">
        <v>127</v>
      </c>
      <c r="CS41" s="639"/>
      <c r="CT41" s="639"/>
      <c r="CU41" s="639"/>
      <c r="CV41" s="639"/>
      <c r="CW41" s="639"/>
      <c r="CX41" s="639"/>
      <c r="CY41" s="640"/>
      <c r="CZ41" s="631" t="s">
        <v>127</v>
      </c>
      <c r="DA41" s="641"/>
      <c r="DB41" s="641"/>
      <c r="DC41" s="642"/>
      <c r="DD41" s="634" t="s">
        <v>127</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351</v>
      </c>
      <c r="C42" s="626"/>
      <c r="D42" s="626"/>
      <c r="E42" s="626"/>
      <c r="F42" s="626"/>
      <c r="G42" s="626"/>
      <c r="H42" s="626"/>
      <c r="I42" s="626"/>
      <c r="J42" s="626"/>
      <c r="K42" s="626"/>
      <c r="L42" s="626"/>
      <c r="M42" s="626"/>
      <c r="N42" s="626"/>
      <c r="O42" s="626"/>
      <c r="P42" s="626"/>
      <c r="Q42" s="627"/>
      <c r="R42" s="628" t="s">
        <v>127</v>
      </c>
      <c r="S42" s="629"/>
      <c r="T42" s="629"/>
      <c r="U42" s="629"/>
      <c r="V42" s="629"/>
      <c r="W42" s="629"/>
      <c r="X42" s="629"/>
      <c r="Y42" s="630"/>
      <c r="Z42" s="655" t="s">
        <v>127</v>
      </c>
      <c r="AA42" s="655"/>
      <c r="AB42" s="655"/>
      <c r="AC42" s="655"/>
      <c r="AD42" s="656" t="s">
        <v>127</v>
      </c>
      <c r="AE42" s="656"/>
      <c r="AF42" s="656"/>
      <c r="AG42" s="656"/>
      <c r="AH42" s="656"/>
      <c r="AI42" s="656"/>
      <c r="AJ42" s="656"/>
      <c r="AK42" s="656"/>
      <c r="AL42" s="631" t="s">
        <v>127</v>
      </c>
      <c r="AM42" s="632"/>
      <c r="AN42" s="632"/>
      <c r="AO42" s="657"/>
      <c r="AQ42" s="662" t="s">
        <v>352</v>
      </c>
      <c r="AR42" s="663"/>
      <c r="AS42" s="663"/>
      <c r="AT42" s="663"/>
      <c r="AU42" s="663"/>
      <c r="AV42" s="663"/>
      <c r="AW42" s="663"/>
      <c r="AX42" s="663"/>
      <c r="AY42" s="664"/>
      <c r="AZ42" s="608">
        <v>15017687</v>
      </c>
      <c r="BA42" s="643"/>
      <c r="BB42" s="643"/>
      <c r="BC42" s="643"/>
      <c r="BD42" s="609"/>
      <c r="BE42" s="609"/>
      <c r="BF42" s="658"/>
      <c r="BG42" s="676"/>
      <c r="BH42" s="677"/>
      <c r="BI42" s="677"/>
      <c r="BJ42" s="677"/>
      <c r="BK42" s="677"/>
      <c r="BL42" s="364"/>
      <c r="BM42" s="659" t="s">
        <v>353</v>
      </c>
      <c r="BN42" s="659"/>
      <c r="BO42" s="659"/>
      <c r="BP42" s="659"/>
      <c r="BQ42" s="659"/>
      <c r="BR42" s="659"/>
      <c r="BS42" s="659"/>
      <c r="BT42" s="659"/>
      <c r="BU42" s="660"/>
      <c r="BV42" s="608">
        <v>374</v>
      </c>
      <c r="BW42" s="643"/>
      <c r="BX42" s="643"/>
      <c r="BY42" s="643"/>
      <c r="BZ42" s="643"/>
      <c r="CA42" s="643"/>
      <c r="CB42" s="661"/>
      <c r="CD42" s="625" t="s">
        <v>354</v>
      </c>
      <c r="CE42" s="626"/>
      <c r="CF42" s="626"/>
      <c r="CG42" s="626"/>
      <c r="CH42" s="626"/>
      <c r="CI42" s="626"/>
      <c r="CJ42" s="626"/>
      <c r="CK42" s="626"/>
      <c r="CL42" s="626"/>
      <c r="CM42" s="626"/>
      <c r="CN42" s="626"/>
      <c r="CO42" s="626"/>
      <c r="CP42" s="626"/>
      <c r="CQ42" s="627"/>
      <c r="CR42" s="628">
        <v>10506349</v>
      </c>
      <c r="CS42" s="639"/>
      <c r="CT42" s="639"/>
      <c r="CU42" s="639"/>
      <c r="CV42" s="639"/>
      <c r="CW42" s="639"/>
      <c r="CX42" s="639"/>
      <c r="CY42" s="640"/>
      <c r="CZ42" s="631">
        <v>4.5999999999999996</v>
      </c>
      <c r="DA42" s="641"/>
      <c r="DB42" s="641"/>
      <c r="DC42" s="642"/>
      <c r="DD42" s="634">
        <v>4156179</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355</v>
      </c>
      <c r="C43" s="626"/>
      <c r="D43" s="626"/>
      <c r="E43" s="626"/>
      <c r="F43" s="626"/>
      <c r="G43" s="626"/>
      <c r="H43" s="626"/>
      <c r="I43" s="626"/>
      <c r="J43" s="626"/>
      <c r="K43" s="626"/>
      <c r="L43" s="626"/>
      <c r="M43" s="626"/>
      <c r="N43" s="626"/>
      <c r="O43" s="626"/>
      <c r="P43" s="626"/>
      <c r="Q43" s="627"/>
      <c r="R43" s="628">
        <v>7390900</v>
      </c>
      <c r="S43" s="629"/>
      <c r="T43" s="629"/>
      <c r="U43" s="629"/>
      <c r="V43" s="629"/>
      <c r="W43" s="629"/>
      <c r="X43" s="629"/>
      <c r="Y43" s="630"/>
      <c r="Z43" s="655">
        <v>3.2</v>
      </c>
      <c r="AA43" s="655"/>
      <c r="AB43" s="655"/>
      <c r="AC43" s="655"/>
      <c r="AD43" s="656" t="s">
        <v>127</v>
      </c>
      <c r="AE43" s="656"/>
      <c r="AF43" s="656"/>
      <c r="AG43" s="656"/>
      <c r="AH43" s="656"/>
      <c r="AI43" s="656"/>
      <c r="AJ43" s="656"/>
      <c r="AK43" s="656"/>
      <c r="AL43" s="631" t="s">
        <v>127</v>
      </c>
      <c r="AM43" s="632"/>
      <c r="AN43" s="632"/>
      <c r="AO43" s="657"/>
      <c r="BV43" s="219"/>
      <c r="BW43" s="219"/>
      <c r="BX43" s="219"/>
      <c r="BY43" s="219"/>
      <c r="BZ43" s="219"/>
      <c r="CA43" s="219"/>
      <c r="CB43" s="219"/>
      <c r="CD43" s="625" t="s">
        <v>356</v>
      </c>
      <c r="CE43" s="626"/>
      <c r="CF43" s="626"/>
      <c r="CG43" s="626"/>
      <c r="CH43" s="626"/>
      <c r="CI43" s="626"/>
      <c r="CJ43" s="626"/>
      <c r="CK43" s="626"/>
      <c r="CL43" s="626"/>
      <c r="CM43" s="626"/>
      <c r="CN43" s="626"/>
      <c r="CO43" s="626"/>
      <c r="CP43" s="626"/>
      <c r="CQ43" s="627"/>
      <c r="CR43" s="628">
        <v>152258</v>
      </c>
      <c r="CS43" s="639"/>
      <c r="CT43" s="639"/>
      <c r="CU43" s="639"/>
      <c r="CV43" s="639"/>
      <c r="CW43" s="639"/>
      <c r="CX43" s="639"/>
      <c r="CY43" s="640"/>
      <c r="CZ43" s="631">
        <v>0.1</v>
      </c>
      <c r="DA43" s="641"/>
      <c r="DB43" s="641"/>
      <c r="DC43" s="642"/>
      <c r="DD43" s="634">
        <v>152258</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357</v>
      </c>
      <c r="C44" s="606"/>
      <c r="D44" s="606"/>
      <c r="E44" s="606"/>
      <c r="F44" s="606"/>
      <c r="G44" s="606"/>
      <c r="H44" s="606"/>
      <c r="I44" s="606"/>
      <c r="J44" s="606"/>
      <c r="K44" s="606"/>
      <c r="L44" s="606"/>
      <c r="M44" s="606"/>
      <c r="N44" s="606"/>
      <c r="O44" s="606"/>
      <c r="P44" s="606"/>
      <c r="Q44" s="607"/>
      <c r="R44" s="608">
        <v>233182226</v>
      </c>
      <c r="S44" s="643"/>
      <c r="T44" s="643"/>
      <c r="U44" s="643"/>
      <c r="V44" s="643"/>
      <c r="W44" s="643"/>
      <c r="X44" s="643"/>
      <c r="Y44" s="644"/>
      <c r="Z44" s="645">
        <v>100</v>
      </c>
      <c r="AA44" s="645"/>
      <c r="AB44" s="645"/>
      <c r="AC44" s="645"/>
      <c r="AD44" s="646">
        <v>112364375</v>
      </c>
      <c r="AE44" s="646"/>
      <c r="AF44" s="646"/>
      <c r="AG44" s="646"/>
      <c r="AH44" s="646"/>
      <c r="AI44" s="646"/>
      <c r="AJ44" s="646"/>
      <c r="AK44" s="646"/>
      <c r="AL44" s="611">
        <v>100</v>
      </c>
      <c r="AM44" s="647"/>
      <c r="AN44" s="647"/>
      <c r="AO44" s="648"/>
      <c r="CD44" s="649" t="s">
        <v>304</v>
      </c>
      <c r="CE44" s="650"/>
      <c r="CF44" s="625" t="s">
        <v>358</v>
      </c>
      <c r="CG44" s="626"/>
      <c r="CH44" s="626"/>
      <c r="CI44" s="626"/>
      <c r="CJ44" s="626"/>
      <c r="CK44" s="626"/>
      <c r="CL44" s="626"/>
      <c r="CM44" s="626"/>
      <c r="CN44" s="626"/>
      <c r="CO44" s="626"/>
      <c r="CP44" s="626"/>
      <c r="CQ44" s="627"/>
      <c r="CR44" s="628">
        <v>10497754</v>
      </c>
      <c r="CS44" s="629"/>
      <c r="CT44" s="629"/>
      <c r="CU44" s="629"/>
      <c r="CV44" s="629"/>
      <c r="CW44" s="629"/>
      <c r="CX44" s="629"/>
      <c r="CY44" s="630"/>
      <c r="CZ44" s="631">
        <v>4.5999999999999996</v>
      </c>
      <c r="DA44" s="632"/>
      <c r="DB44" s="632"/>
      <c r="DC44" s="633"/>
      <c r="DD44" s="634">
        <v>4156179</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359</v>
      </c>
      <c r="CG45" s="626"/>
      <c r="CH45" s="626"/>
      <c r="CI45" s="626"/>
      <c r="CJ45" s="626"/>
      <c r="CK45" s="626"/>
      <c r="CL45" s="626"/>
      <c r="CM45" s="626"/>
      <c r="CN45" s="626"/>
      <c r="CO45" s="626"/>
      <c r="CP45" s="626"/>
      <c r="CQ45" s="627"/>
      <c r="CR45" s="628">
        <v>4319915</v>
      </c>
      <c r="CS45" s="639"/>
      <c r="CT45" s="639"/>
      <c r="CU45" s="639"/>
      <c r="CV45" s="639"/>
      <c r="CW45" s="639"/>
      <c r="CX45" s="639"/>
      <c r="CY45" s="640"/>
      <c r="CZ45" s="631">
        <v>1.9</v>
      </c>
      <c r="DA45" s="641"/>
      <c r="DB45" s="641"/>
      <c r="DC45" s="642"/>
      <c r="DD45" s="634">
        <v>149238</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361</v>
      </c>
      <c r="CG46" s="626"/>
      <c r="CH46" s="626"/>
      <c r="CI46" s="626"/>
      <c r="CJ46" s="626"/>
      <c r="CK46" s="626"/>
      <c r="CL46" s="626"/>
      <c r="CM46" s="626"/>
      <c r="CN46" s="626"/>
      <c r="CO46" s="626"/>
      <c r="CP46" s="626"/>
      <c r="CQ46" s="627"/>
      <c r="CR46" s="628">
        <v>6075729</v>
      </c>
      <c r="CS46" s="629"/>
      <c r="CT46" s="629"/>
      <c r="CU46" s="629"/>
      <c r="CV46" s="629"/>
      <c r="CW46" s="629"/>
      <c r="CX46" s="629"/>
      <c r="CY46" s="630"/>
      <c r="CZ46" s="631">
        <v>2.6</v>
      </c>
      <c r="DA46" s="632"/>
      <c r="DB46" s="632"/>
      <c r="DC46" s="633"/>
      <c r="DD46" s="634">
        <v>3996531</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362</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363</v>
      </c>
      <c r="CG47" s="626"/>
      <c r="CH47" s="626"/>
      <c r="CI47" s="626"/>
      <c r="CJ47" s="626"/>
      <c r="CK47" s="626"/>
      <c r="CL47" s="626"/>
      <c r="CM47" s="626"/>
      <c r="CN47" s="626"/>
      <c r="CO47" s="626"/>
      <c r="CP47" s="626"/>
      <c r="CQ47" s="627"/>
      <c r="CR47" s="628">
        <v>8595</v>
      </c>
      <c r="CS47" s="639"/>
      <c r="CT47" s="639"/>
      <c r="CU47" s="639"/>
      <c r="CV47" s="639"/>
      <c r="CW47" s="639"/>
      <c r="CX47" s="639"/>
      <c r="CY47" s="640"/>
      <c r="CZ47" s="631">
        <v>0</v>
      </c>
      <c r="DA47" s="641"/>
      <c r="DB47" s="641"/>
      <c r="DC47" s="642"/>
      <c r="DD47" s="634" t="s">
        <v>127</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364</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365</v>
      </c>
      <c r="CG48" s="626"/>
      <c r="CH48" s="626"/>
      <c r="CI48" s="626"/>
      <c r="CJ48" s="626"/>
      <c r="CK48" s="626"/>
      <c r="CL48" s="626"/>
      <c r="CM48" s="626"/>
      <c r="CN48" s="626"/>
      <c r="CO48" s="626"/>
      <c r="CP48" s="626"/>
      <c r="CQ48" s="627"/>
      <c r="CR48" s="628" t="s">
        <v>127</v>
      </c>
      <c r="CS48" s="629"/>
      <c r="CT48" s="629"/>
      <c r="CU48" s="629"/>
      <c r="CV48" s="629"/>
      <c r="CW48" s="629"/>
      <c r="CX48" s="629"/>
      <c r="CY48" s="630"/>
      <c r="CZ48" s="631" t="s">
        <v>127</v>
      </c>
      <c r="DA48" s="632"/>
      <c r="DB48" s="632"/>
      <c r="DC48" s="633"/>
      <c r="DD48" s="634" t="s">
        <v>127</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366</v>
      </c>
      <c r="CE49" s="606"/>
      <c r="CF49" s="606"/>
      <c r="CG49" s="606"/>
      <c r="CH49" s="606"/>
      <c r="CI49" s="606"/>
      <c r="CJ49" s="606"/>
      <c r="CK49" s="606"/>
      <c r="CL49" s="606"/>
      <c r="CM49" s="606"/>
      <c r="CN49" s="606"/>
      <c r="CO49" s="606"/>
      <c r="CP49" s="606"/>
      <c r="CQ49" s="607"/>
      <c r="CR49" s="608">
        <v>229635436</v>
      </c>
      <c r="CS49" s="609"/>
      <c r="CT49" s="609"/>
      <c r="CU49" s="609"/>
      <c r="CV49" s="609"/>
      <c r="CW49" s="609"/>
      <c r="CX49" s="609"/>
      <c r="CY49" s="610"/>
      <c r="CZ49" s="611">
        <v>100</v>
      </c>
      <c r="DA49" s="612"/>
      <c r="DB49" s="612"/>
      <c r="DC49" s="613"/>
      <c r="DD49" s="614">
        <v>136788488</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1"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367</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368</v>
      </c>
      <c r="DK2" s="751"/>
      <c r="DL2" s="751"/>
      <c r="DM2" s="751"/>
      <c r="DN2" s="751"/>
      <c r="DO2" s="752"/>
      <c r="DP2" s="224"/>
      <c r="DQ2" s="750" t="s">
        <v>369</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370</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371</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372</v>
      </c>
      <c r="B5" s="756"/>
      <c r="C5" s="756"/>
      <c r="D5" s="756"/>
      <c r="E5" s="756"/>
      <c r="F5" s="756"/>
      <c r="G5" s="756"/>
      <c r="H5" s="756"/>
      <c r="I5" s="756"/>
      <c r="J5" s="756"/>
      <c r="K5" s="756"/>
      <c r="L5" s="756"/>
      <c r="M5" s="756"/>
      <c r="N5" s="756"/>
      <c r="O5" s="756"/>
      <c r="P5" s="757"/>
      <c r="Q5" s="761" t="s">
        <v>373</v>
      </c>
      <c r="R5" s="762"/>
      <c r="S5" s="762"/>
      <c r="T5" s="762"/>
      <c r="U5" s="763"/>
      <c r="V5" s="761" t="s">
        <v>374</v>
      </c>
      <c r="W5" s="762"/>
      <c r="X5" s="762"/>
      <c r="Y5" s="762"/>
      <c r="Z5" s="763"/>
      <c r="AA5" s="761" t="s">
        <v>375</v>
      </c>
      <c r="AB5" s="762"/>
      <c r="AC5" s="762"/>
      <c r="AD5" s="762"/>
      <c r="AE5" s="762"/>
      <c r="AF5" s="767" t="s">
        <v>376</v>
      </c>
      <c r="AG5" s="762"/>
      <c r="AH5" s="762"/>
      <c r="AI5" s="762"/>
      <c r="AJ5" s="768"/>
      <c r="AK5" s="762" t="s">
        <v>377</v>
      </c>
      <c r="AL5" s="762"/>
      <c r="AM5" s="762"/>
      <c r="AN5" s="762"/>
      <c r="AO5" s="763"/>
      <c r="AP5" s="761" t="s">
        <v>378</v>
      </c>
      <c r="AQ5" s="762"/>
      <c r="AR5" s="762"/>
      <c r="AS5" s="762"/>
      <c r="AT5" s="763"/>
      <c r="AU5" s="761" t="s">
        <v>379</v>
      </c>
      <c r="AV5" s="762"/>
      <c r="AW5" s="762"/>
      <c r="AX5" s="762"/>
      <c r="AY5" s="768"/>
      <c r="AZ5" s="228"/>
      <c r="BA5" s="228"/>
      <c r="BB5" s="228"/>
      <c r="BC5" s="228"/>
      <c r="BD5" s="228"/>
      <c r="BE5" s="229"/>
      <c r="BF5" s="229"/>
      <c r="BG5" s="229"/>
      <c r="BH5" s="229"/>
      <c r="BI5" s="229"/>
      <c r="BJ5" s="229"/>
      <c r="BK5" s="229"/>
      <c r="BL5" s="229"/>
      <c r="BM5" s="229"/>
      <c r="BN5" s="229"/>
      <c r="BO5" s="229"/>
      <c r="BP5" s="229"/>
      <c r="BQ5" s="755" t="s">
        <v>380</v>
      </c>
      <c r="BR5" s="756"/>
      <c r="BS5" s="756"/>
      <c r="BT5" s="756"/>
      <c r="BU5" s="756"/>
      <c r="BV5" s="756"/>
      <c r="BW5" s="756"/>
      <c r="BX5" s="756"/>
      <c r="BY5" s="756"/>
      <c r="BZ5" s="756"/>
      <c r="CA5" s="756"/>
      <c r="CB5" s="756"/>
      <c r="CC5" s="756"/>
      <c r="CD5" s="756"/>
      <c r="CE5" s="756"/>
      <c r="CF5" s="756"/>
      <c r="CG5" s="757"/>
      <c r="CH5" s="761" t="s">
        <v>381</v>
      </c>
      <c r="CI5" s="762"/>
      <c r="CJ5" s="762"/>
      <c r="CK5" s="762"/>
      <c r="CL5" s="763"/>
      <c r="CM5" s="761" t="s">
        <v>382</v>
      </c>
      <c r="CN5" s="762"/>
      <c r="CO5" s="762"/>
      <c r="CP5" s="762"/>
      <c r="CQ5" s="763"/>
      <c r="CR5" s="761" t="s">
        <v>383</v>
      </c>
      <c r="CS5" s="762"/>
      <c r="CT5" s="762"/>
      <c r="CU5" s="762"/>
      <c r="CV5" s="763"/>
      <c r="CW5" s="761" t="s">
        <v>384</v>
      </c>
      <c r="CX5" s="762"/>
      <c r="CY5" s="762"/>
      <c r="CZ5" s="762"/>
      <c r="DA5" s="763"/>
      <c r="DB5" s="761" t="s">
        <v>385</v>
      </c>
      <c r="DC5" s="762"/>
      <c r="DD5" s="762"/>
      <c r="DE5" s="762"/>
      <c r="DF5" s="763"/>
      <c r="DG5" s="791" t="s">
        <v>386</v>
      </c>
      <c r="DH5" s="792"/>
      <c r="DI5" s="792"/>
      <c r="DJ5" s="792"/>
      <c r="DK5" s="793"/>
      <c r="DL5" s="791" t="s">
        <v>387</v>
      </c>
      <c r="DM5" s="792"/>
      <c r="DN5" s="792"/>
      <c r="DO5" s="792"/>
      <c r="DP5" s="793"/>
      <c r="DQ5" s="761" t="s">
        <v>388</v>
      </c>
      <c r="DR5" s="762"/>
      <c r="DS5" s="762"/>
      <c r="DT5" s="762"/>
      <c r="DU5" s="763"/>
      <c r="DV5" s="761" t="s">
        <v>379</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389</v>
      </c>
      <c r="C7" s="778"/>
      <c r="D7" s="778"/>
      <c r="E7" s="778"/>
      <c r="F7" s="778"/>
      <c r="G7" s="778"/>
      <c r="H7" s="778"/>
      <c r="I7" s="778"/>
      <c r="J7" s="778"/>
      <c r="K7" s="778"/>
      <c r="L7" s="778"/>
      <c r="M7" s="778"/>
      <c r="N7" s="778"/>
      <c r="O7" s="778"/>
      <c r="P7" s="779"/>
      <c r="Q7" s="780">
        <v>232670</v>
      </c>
      <c r="R7" s="781"/>
      <c r="S7" s="781"/>
      <c r="T7" s="781"/>
      <c r="U7" s="781"/>
      <c r="V7" s="781">
        <v>229769</v>
      </c>
      <c r="W7" s="781"/>
      <c r="X7" s="781"/>
      <c r="Y7" s="781"/>
      <c r="Z7" s="781"/>
      <c r="AA7" s="781">
        <v>2901</v>
      </c>
      <c r="AB7" s="781"/>
      <c r="AC7" s="781"/>
      <c r="AD7" s="781"/>
      <c r="AE7" s="782"/>
      <c r="AF7" s="783">
        <v>2646</v>
      </c>
      <c r="AG7" s="784"/>
      <c r="AH7" s="784"/>
      <c r="AI7" s="784"/>
      <c r="AJ7" s="785"/>
      <c r="AK7" s="786">
        <v>3921</v>
      </c>
      <c r="AL7" s="787"/>
      <c r="AM7" s="787"/>
      <c r="AN7" s="787"/>
      <c r="AO7" s="787"/>
      <c r="AP7" s="787">
        <v>173371</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597</v>
      </c>
      <c r="BT7" s="775"/>
      <c r="BU7" s="775"/>
      <c r="BV7" s="775"/>
      <c r="BW7" s="775"/>
      <c r="BX7" s="775"/>
      <c r="BY7" s="775"/>
      <c r="BZ7" s="775"/>
      <c r="CA7" s="775"/>
      <c r="CB7" s="775"/>
      <c r="CC7" s="775"/>
      <c r="CD7" s="775"/>
      <c r="CE7" s="775"/>
      <c r="CF7" s="775"/>
      <c r="CG7" s="790"/>
      <c r="CH7" s="771">
        <v>-3</v>
      </c>
      <c r="CI7" s="772"/>
      <c r="CJ7" s="772"/>
      <c r="CK7" s="772"/>
      <c r="CL7" s="773"/>
      <c r="CM7" s="771">
        <v>29</v>
      </c>
      <c r="CN7" s="772"/>
      <c r="CO7" s="772"/>
      <c r="CP7" s="772"/>
      <c r="CQ7" s="773"/>
      <c r="CR7" s="771">
        <v>1</v>
      </c>
      <c r="CS7" s="772"/>
      <c r="CT7" s="772"/>
      <c r="CU7" s="772"/>
      <c r="CV7" s="773"/>
      <c r="CW7" s="771" t="s">
        <v>610</v>
      </c>
      <c r="CX7" s="772"/>
      <c r="CY7" s="772"/>
      <c r="CZ7" s="772"/>
      <c r="DA7" s="773"/>
      <c r="DB7" s="771" t="s">
        <v>610</v>
      </c>
      <c r="DC7" s="772"/>
      <c r="DD7" s="772"/>
      <c r="DE7" s="772"/>
      <c r="DF7" s="773"/>
      <c r="DG7" s="771" t="s">
        <v>610</v>
      </c>
      <c r="DH7" s="772"/>
      <c r="DI7" s="772"/>
      <c r="DJ7" s="772"/>
      <c r="DK7" s="773"/>
      <c r="DL7" s="771" t="s">
        <v>610</v>
      </c>
      <c r="DM7" s="772"/>
      <c r="DN7" s="772"/>
      <c r="DO7" s="772"/>
      <c r="DP7" s="773"/>
      <c r="DQ7" s="771" t="s">
        <v>610</v>
      </c>
      <c r="DR7" s="772"/>
      <c r="DS7" s="772"/>
      <c r="DT7" s="772"/>
      <c r="DU7" s="773"/>
      <c r="DV7" s="774"/>
      <c r="DW7" s="775"/>
      <c r="DX7" s="775"/>
      <c r="DY7" s="775"/>
      <c r="DZ7" s="776"/>
      <c r="EA7" s="230"/>
    </row>
    <row r="8" spans="1:131" s="231" customFormat="1" ht="26.25" customHeight="1" x14ac:dyDescent="0.15">
      <c r="A8" s="234">
        <v>2</v>
      </c>
      <c r="B8" s="808" t="s">
        <v>390</v>
      </c>
      <c r="C8" s="809"/>
      <c r="D8" s="809"/>
      <c r="E8" s="809"/>
      <c r="F8" s="809"/>
      <c r="G8" s="809"/>
      <c r="H8" s="809"/>
      <c r="I8" s="809"/>
      <c r="J8" s="809"/>
      <c r="K8" s="809"/>
      <c r="L8" s="809"/>
      <c r="M8" s="809"/>
      <c r="N8" s="809"/>
      <c r="O8" s="809"/>
      <c r="P8" s="810"/>
      <c r="Q8" s="811">
        <v>149</v>
      </c>
      <c r="R8" s="812"/>
      <c r="S8" s="812"/>
      <c r="T8" s="812"/>
      <c r="U8" s="812"/>
      <c r="V8" s="812">
        <v>20</v>
      </c>
      <c r="W8" s="812"/>
      <c r="X8" s="812"/>
      <c r="Y8" s="812"/>
      <c r="Z8" s="812"/>
      <c r="AA8" s="812">
        <v>129</v>
      </c>
      <c r="AB8" s="812"/>
      <c r="AC8" s="812"/>
      <c r="AD8" s="812"/>
      <c r="AE8" s="813"/>
      <c r="AF8" s="814">
        <v>129</v>
      </c>
      <c r="AG8" s="815"/>
      <c r="AH8" s="815"/>
      <c r="AI8" s="815"/>
      <c r="AJ8" s="816"/>
      <c r="AK8" s="797" t="s">
        <v>587</v>
      </c>
      <c r="AL8" s="798"/>
      <c r="AM8" s="798"/>
      <c r="AN8" s="798"/>
      <c r="AO8" s="798"/>
      <c r="AP8" s="798" t="s">
        <v>587</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t="s">
        <v>598</v>
      </c>
      <c r="BT8" s="802"/>
      <c r="BU8" s="802"/>
      <c r="BV8" s="802"/>
      <c r="BW8" s="802"/>
      <c r="BX8" s="802"/>
      <c r="BY8" s="802"/>
      <c r="BZ8" s="802"/>
      <c r="CA8" s="802"/>
      <c r="CB8" s="802"/>
      <c r="CC8" s="802"/>
      <c r="CD8" s="802"/>
      <c r="CE8" s="802"/>
      <c r="CF8" s="802"/>
      <c r="CG8" s="803"/>
      <c r="CH8" s="804">
        <v>7</v>
      </c>
      <c r="CI8" s="805"/>
      <c r="CJ8" s="805"/>
      <c r="CK8" s="805"/>
      <c r="CL8" s="806"/>
      <c r="CM8" s="804">
        <v>30</v>
      </c>
      <c r="CN8" s="805"/>
      <c r="CO8" s="805"/>
      <c r="CP8" s="805"/>
      <c r="CQ8" s="806"/>
      <c r="CR8" s="804">
        <v>3</v>
      </c>
      <c r="CS8" s="805"/>
      <c r="CT8" s="805"/>
      <c r="CU8" s="805"/>
      <c r="CV8" s="806"/>
      <c r="CW8" s="804">
        <v>485</v>
      </c>
      <c r="CX8" s="805"/>
      <c r="CY8" s="805"/>
      <c r="CZ8" s="805"/>
      <c r="DA8" s="806"/>
      <c r="DB8" s="804" t="s">
        <v>610</v>
      </c>
      <c r="DC8" s="805"/>
      <c r="DD8" s="805"/>
      <c r="DE8" s="805"/>
      <c r="DF8" s="806"/>
      <c r="DG8" s="804" t="s">
        <v>610</v>
      </c>
      <c r="DH8" s="805"/>
      <c r="DI8" s="805"/>
      <c r="DJ8" s="805"/>
      <c r="DK8" s="806"/>
      <c r="DL8" s="804" t="s">
        <v>610</v>
      </c>
      <c r="DM8" s="805"/>
      <c r="DN8" s="805"/>
      <c r="DO8" s="805"/>
      <c r="DP8" s="806"/>
      <c r="DQ8" s="804" t="s">
        <v>610</v>
      </c>
      <c r="DR8" s="805"/>
      <c r="DS8" s="805"/>
      <c r="DT8" s="805"/>
      <c r="DU8" s="806"/>
      <c r="DV8" s="801"/>
      <c r="DW8" s="802"/>
      <c r="DX8" s="802"/>
      <c r="DY8" s="802"/>
      <c r="DZ8" s="807"/>
      <c r="EA8" s="230"/>
    </row>
    <row r="9" spans="1:131" s="231" customFormat="1" ht="26.25" customHeight="1" x14ac:dyDescent="0.15">
      <c r="A9" s="234">
        <v>3</v>
      </c>
      <c r="B9" s="808" t="s">
        <v>391</v>
      </c>
      <c r="C9" s="809"/>
      <c r="D9" s="809"/>
      <c r="E9" s="809"/>
      <c r="F9" s="809"/>
      <c r="G9" s="809"/>
      <c r="H9" s="809"/>
      <c r="I9" s="809"/>
      <c r="J9" s="809"/>
      <c r="K9" s="809"/>
      <c r="L9" s="809"/>
      <c r="M9" s="809"/>
      <c r="N9" s="809"/>
      <c r="O9" s="809"/>
      <c r="P9" s="810"/>
      <c r="Q9" s="811">
        <v>1036</v>
      </c>
      <c r="R9" s="812"/>
      <c r="S9" s="812"/>
      <c r="T9" s="812"/>
      <c r="U9" s="812"/>
      <c r="V9" s="812">
        <v>995</v>
      </c>
      <c r="W9" s="812"/>
      <c r="X9" s="812"/>
      <c r="Y9" s="812"/>
      <c r="Z9" s="812"/>
      <c r="AA9" s="812">
        <v>41</v>
      </c>
      <c r="AB9" s="812"/>
      <c r="AC9" s="812"/>
      <c r="AD9" s="812"/>
      <c r="AE9" s="813"/>
      <c r="AF9" s="814">
        <v>41</v>
      </c>
      <c r="AG9" s="815"/>
      <c r="AH9" s="815"/>
      <c r="AI9" s="815"/>
      <c r="AJ9" s="816"/>
      <c r="AK9" s="797">
        <v>132</v>
      </c>
      <c r="AL9" s="798"/>
      <c r="AM9" s="798"/>
      <c r="AN9" s="798"/>
      <c r="AO9" s="798"/>
      <c r="AP9" s="798">
        <v>1089</v>
      </c>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t="s">
        <v>599</v>
      </c>
      <c r="BT9" s="802"/>
      <c r="BU9" s="802"/>
      <c r="BV9" s="802"/>
      <c r="BW9" s="802"/>
      <c r="BX9" s="802"/>
      <c r="BY9" s="802"/>
      <c r="BZ9" s="802"/>
      <c r="CA9" s="802"/>
      <c r="CB9" s="802"/>
      <c r="CC9" s="802"/>
      <c r="CD9" s="802"/>
      <c r="CE9" s="802"/>
      <c r="CF9" s="802"/>
      <c r="CG9" s="803"/>
      <c r="CH9" s="804">
        <v>-18</v>
      </c>
      <c r="CI9" s="805"/>
      <c r="CJ9" s="805"/>
      <c r="CK9" s="805"/>
      <c r="CL9" s="806"/>
      <c r="CM9" s="804">
        <v>132</v>
      </c>
      <c r="CN9" s="805"/>
      <c r="CO9" s="805"/>
      <c r="CP9" s="805"/>
      <c r="CQ9" s="806"/>
      <c r="CR9" s="804">
        <v>100</v>
      </c>
      <c r="CS9" s="805"/>
      <c r="CT9" s="805"/>
      <c r="CU9" s="805"/>
      <c r="CV9" s="806"/>
      <c r="CW9" s="804" t="s">
        <v>610</v>
      </c>
      <c r="CX9" s="805"/>
      <c r="CY9" s="805"/>
      <c r="CZ9" s="805"/>
      <c r="DA9" s="806"/>
      <c r="DB9" s="804" t="s">
        <v>610</v>
      </c>
      <c r="DC9" s="805"/>
      <c r="DD9" s="805"/>
      <c r="DE9" s="805"/>
      <c r="DF9" s="806"/>
      <c r="DG9" s="804" t="s">
        <v>610</v>
      </c>
      <c r="DH9" s="805"/>
      <c r="DI9" s="805"/>
      <c r="DJ9" s="805"/>
      <c r="DK9" s="806"/>
      <c r="DL9" s="804" t="s">
        <v>610</v>
      </c>
      <c r="DM9" s="805"/>
      <c r="DN9" s="805"/>
      <c r="DO9" s="805"/>
      <c r="DP9" s="806"/>
      <c r="DQ9" s="804" t="s">
        <v>610</v>
      </c>
      <c r="DR9" s="805"/>
      <c r="DS9" s="805"/>
      <c r="DT9" s="805"/>
      <c r="DU9" s="806"/>
      <c r="DV9" s="801"/>
      <c r="DW9" s="802"/>
      <c r="DX9" s="802"/>
      <c r="DY9" s="802"/>
      <c r="DZ9" s="807"/>
      <c r="EA9" s="230"/>
    </row>
    <row r="10" spans="1:131" s="231" customFormat="1" ht="26.25" customHeight="1" x14ac:dyDescent="0.15">
      <c r="A10" s="234">
        <v>4</v>
      </c>
      <c r="B10" s="808" t="s">
        <v>392</v>
      </c>
      <c r="C10" s="809"/>
      <c r="D10" s="809"/>
      <c r="E10" s="809"/>
      <c r="F10" s="809"/>
      <c r="G10" s="809"/>
      <c r="H10" s="809"/>
      <c r="I10" s="809"/>
      <c r="J10" s="809"/>
      <c r="K10" s="809"/>
      <c r="L10" s="809"/>
      <c r="M10" s="809"/>
      <c r="N10" s="809"/>
      <c r="O10" s="809"/>
      <c r="P10" s="810"/>
      <c r="Q10" s="811">
        <v>357</v>
      </c>
      <c r="R10" s="812"/>
      <c r="S10" s="812"/>
      <c r="T10" s="812"/>
      <c r="U10" s="812"/>
      <c r="V10" s="812">
        <v>5</v>
      </c>
      <c r="W10" s="812"/>
      <c r="X10" s="812"/>
      <c r="Y10" s="812"/>
      <c r="Z10" s="812"/>
      <c r="AA10" s="812">
        <v>352</v>
      </c>
      <c r="AB10" s="812"/>
      <c r="AC10" s="812"/>
      <c r="AD10" s="812"/>
      <c r="AE10" s="813"/>
      <c r="AF10" s="814">
        <v>352</v>
      </c>
      <c r="AG10" s="815"/>
      <c r="AH10" s="815"/>
      <c r="AI10" s="815"/>
      <c r="AJ10" s="816"/>
      <c r="AK10" s="797" t="s">
        <v>587</v>
      </c>
      <c r="AL10" s="798"/>
      <c r="AM10" s="798"/>
      <c r="AN10" s="798"/>
      <c r="AO10" s="798"/>
      <c r="AP10" s="798" t="s">
        <v>587</v>
      </c>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t="s">
        <v>600</v>
      </c>
      <c r="BT10" s="802"/>
      <c r="BU10" s="802"/>
      <c r="BV10" s="802"/>
      <c r="BW10" s="802"/>
      <c r="BX10" s="802"/>
      <c r="BY10" s="802"/>
      <c r="BZ10" s="802"/>
      <c r="CA10" s="802"/>
      <c r="CB10" s="802"/>
      <c r="CC10" s="802"/>
      <c r="CD10" s="802"/>
      <c r="CE10" s="802"/>
      <c r="CF10" s="802"/>
      <c r="CG10" s="803"/>
      <c r="CH10" s="804">
        <v>148</v>
      </c>
      <c r="CI10" s="805"/>
      <c r="CJ10" s="805"/>
      <c r="CK10" s="805"/>
      <c r="CL10" s="806"/>
      <c r="CM10" s="804">
        <v>-1859</v>
      </c>
      <c r="CN10" s="805"/>
      <c r="CO10" s="805"/>
      <c r="CP10" s="805"/>
      <c r="CQ10" s="806"/>
      <c r="CR10" s="804">
        <v>36</v>
      </c>
      <c r="CS10" s="805"/>
      <c r="CT10" s="805"/>
      <c r="CU10" s="805"/>
      <c r="CV10" s="806"/>
      <c r="CW10" s="804" t="s">
        <v>610</v>
      </c>
      <c r="CX10" s="805"/>
      <c r="CY10" s="805"/>
      <c r="CZ10" s="805"/>
      <c r="DA10" s="806"/>
      <c r="DB10" s="804">
        <v>2259</v>
      </c>
      <c r="DC10" s="805"/>
      <c r="DD10" s="805"/>
      <c r="DE10" s="805"/>
      <c r="DF10" s="806"/>
      <c r="DG10" s="804" t="s">
        <v>610</v>
      </c>
      <c r="DH10" s="805"/>
      <c r="DI10" s="805"/>
      <c r="DJ10" s="805"/>
      <c r="DK10" s="806"/>
      <c r="DL10" s="804" t="s">
        <v>610</v>
      </c>
      <c r="DM10" s="805"/>
      <c r="DN10" s="805"/>
      <c r="DO10" s="805"/>
      <c r="DP10" s="806"/>
      <c r="DQ10" s="804" t="s">
        <v>610</v>
      </c>
      <c r="DR10" s="805"/>
      <c r="DS10" s="805"/>
      <c r="DT10" s="805"/>
      <c r="DU10" s="806"/>
      <c r="DV10" s="801"/>
      <c r="DW10" s="802"/>
      <c r="DX10" s="802"/>
      <c r="DY10" s="802"/>
      <c r="DZ10" s="807"/>
      <c r="EA10" s="230"/>
    </row>
    <row r="11" spans="1:131" s="231" customFormat="1" ht="26.25" customHeight="1" x14ac:dyDescent="0.15">
      <c r="A11" s="234">
        <v>5</v>
      </c>
      <c r="B11" s="808" t="s">
        <v>393</v>
      </c>
      <c r="C11" s="809"/>
      <c r="D11" s="809"/>
      <c r="E11" s="809"/>
      <c r="F11" s="809"/>
      <c r="G11" s="809"/>
      <c r="H11" s="809"/>
      <c r="I11" s="809"/>
      <c r="J11" s="809"/>
      <c r="K11" s="809"/>
      <c r="L11" s="809"/>
      <c r="M11" s="809"/>
      <c r="N11" s="809"/>
      <c r="O11" s="809"/>
      <c r="P11" s="810"/>
      <c r="Q11" s="811">
        <v>288</v>
      </c>
      <c r="R11" s="812"/>
      <c r="S11" s="812"/>
      <c r="T11" s="812"/>
      <c r="U11" s="812"/>
      <c r="V11" s="812">
        <v>166</v>
      </c>
      <c r="W11" s="812"/>
      <c r="X11" s="812"/>
      <c r="Y11" s="812"/>
      <c r="Z11" s="812"/>
      <c r="AA11" s="812">
        <v>122</v>
      </c>
      <c r="AB11" s="812"/>
      <c r="AC11" s="812"/>
      <c r="AD11" s="812"/>
      <c r="AE11" s="813"/>
      <c r="AF11" s="814">
        <v>122</v>
      </c>
      <c r="AG11" s="815"/>
      <c r="AH11" s="815"/>
      <c r="AI11" s="815"/>
      <c r="AJ11" s="816"/>
      <c r="AK11" s="797">
        <v>2</v>
      </c>
      <c r="AL11" s="798"/>
      <c r="AM11" s="798"/>
      <c r="AN11" s="798"/>
      <c r="AO11" s="798"/>
      <c r="AP11" s="798">
        <v>409</v>
      </c>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t="s">
        <v>601</v>
      </c>
      <c r="BT11" s="802"/>
      <c r="BU11" s="802"/>
      <c r="BV11" s="802"/>
      <c r="BW11" s="802"/>
      <c r="BX11" s="802"/>
      <c r="BY11" s="802"/>
      <c r="BZ11" s="802"/>
      <c r="CA11" s="802"/>
      <c r="CB11" s="802"/>
      <c r="CC11" s="802"/>
      <c r="CD11" s="802"/>
      <c r="CE11" s="802"/>
      <c r="CF11" s="802"/>
      <c r="CG11" s="803"/>
      <c r="CH11" s="804">
        <v>-1</v>
      </c>
      <c r="CI11" s="805"/>
      <c r="CJ11" s="805"/>
      <c r="CK11" s="805"/>
      <c r="CL11" s="806"/>
      <c r="CM11" s="804">
        <v>342</v>
      </c>
      <c r="CN11" s="805"/>
      <c r="CO11" s="805"/>
      <c r="CP11" s="805"/>
      <c r="CQ11" s="806"/>
      <c r="CR11" s="804">
        <v>130</v>
      </c>
      <c r="CS11" s="805"/>
      <c r="CT11" s="805"/>
      <c r="CU11" s="805"/>
      <c r="CV11" s="806"/>
      <c r="CW11" s="804">
        <v>126</v>
      </c>
      <c r="CX11" s="805"/>
      <c r="CY11" s="805"/>
      <c r="CZ11" s="805"/>
      <c r="DA11" s="806"/>
      <c r="DB11" s="804" t="s">
        <v>610</v>
      </c>
      <c r="DC11" s="805"/>
      <c r="DD11" s="805"/>
      <c r="DE11" s="805"/>
      <c r="DF11" s="806"/>
      <c r="DG11" s="804" t="s">
        <v>610</v>
      </c>
      <c r="DH11" s="805"/>
      <c r="DI11" s="805"/>
      <c r="DJ11" s="805"/>
      <c r="DK11" s="806"/>
      <c r="DL11" s="804" t="s">
        <v>610</v>
      </c>
      <c r="DM11" s="805"/>
      <c r="DN11" s="805"/>
      <c r="DO11" s="805"/>
      <c r="DP11" s="806"/>
      <c r="DQ11" s="804" t="s">
        <v>610</v>
      </c>
      <c r="DR11" s="805"/>
      <c r="DS11" s="805"/>
      <c r="DT11" s="805"/>
      <c r="DU11" s="806"/>
      <c r="DV11" s="801"/>
      <c r="DW11" s="802"/>
      <c r="DX11" s="802"/>
      <c r="DY11" s="802"/>
      <c r="DZ11" s="807"/>
      <c r="EA11" s="230"/>
    </row>
    <row r="12" spans="1:131" s="231" customFormat="1" ht="26.25" customHeight="1" x14ac:dyDescent="0.15">
      <c r="A12" s="234">
        <v>6</v>
      </c>
      <c r="B12" s="808" t="s">
        <v>394</v>
      </c>
      <c r="C12" s="809"/>
      <c r="D12" s="809"/>
      <c r="E12" s="809"/>
      <c r="F12" s="809"/>
      <c r="G12" s="809"/>
      <c r="H12" s="809"/>
      <c r="I12" s="809"/>
      <c r="J12" s="809"/>
      <c r="K12" s="809"/>
      <c r="L12" s="809"/>
      <c r="M12" s="809"/>
      <c r="N12" s="809"/>
      <c r="O12" s="809"/>
      <c r="P12" s="810"/>
      <c r="Q12" s="811">
        <v>2483</v>
      </c>
      <c r="R12" s="812"/>
      <c r="S12" s="812"/>
      <c r="T12" s="812"/>
      <c r="U12" s="812"/>
      <c r="V12" s="812">
        <v>2483</v>
      </c>
      <c r="W12" s="812"/>
      <c r="X12" s="812"/>
      <c r="Y12" s="812"/>
      <c r="Z12" s="812"/>
      <c r="AA12" s="812" t="s">
        <v>587</v>
      </c>
      <c r="AB12" s="812"/>
      <c r="AC12" s="812"/>
      <c r="AD12" s="812"/>
      <c r="AE12" s="813"/>
      <c r="AF12" s="814" t="s">
        <v>146</v>
      </c>
      <c r="AG12" s="815"/>
      <c r="AH12" s="815"/>
      <c r="AI12" s="815"/>
      <c r="AJ12" s="816"/>
      <c r="AK12" s="797" t="s">
        <v>587</v>
      </c>
      <c r="AL12" s="798"/>
      <c r="AM12" s="798"/>
      <c r="AN12" s="798"/>
      <c r="AO12" s="798"/>
      <c r="AP12" s="798">
        <v>9098</v>
      </c>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t="s">
        <v>602</v>
      </c>
      <c r="BT12" s="802"/>
      <c r="BU12" s="802"/>
      <c r="BV12" s="802"/>
      <c r="BW12" s="802"/>
      <c r="BX12" s="802"/>
      <c r="BY12" s="802"/>
      <c r="BZ12" s="802"/>
      <c r="CA12" s="802"/>
      <c r="CB12" s="802"/>
      <c r="CC12" s="802"/>
      <c r="CD12" s="802"/>
      <c r="CE12" s="802"/>
      <c r="CF12" s="802"/>
      <c r="CG12" s="803"/>
      <c r="CH12" s="804">
        <v>2929</v>
      </c>
      <c r="CI12" s="805"/>
      <c r="CJ12" s="805"/>
      <c r="CK12" s="805"/>
      <c r="CL12" s="806"/>
      <c r="CM12" s="804">
        <v>7757</v>
      </c>
      <c r="CN12" s="805"/>
      <c r="CO12" s="805"/>
      <c r="CP12" s="805"/>
      <c r="CQ12" s="806"/>
      <c r="CR12" s="804">
        <v>750</v>
      </c>
      <c r="CS12" s="805"/>
      <c r="CT12" s="805"/>
      <c r="CU12" s="805"/>
      <c r="CV12" s="806"/>
      <c r="CW12" s="804">
        <v>10</v>
      </c>
      <c r="CX12" s="805"/>
      <c r="CY12" s="805"/>
      <c r="CZ12" s="805"/>
      <c r="DA12" s="806"/>
      <c r="DB12" s="804">
        <v>8590</v>
      </c>
      <c r="DC12" s="805"/>
      <c r="DD12" s="805"/>
      <c r="DE12" s="805"/>
      <c r="DF12" s="806"/>
      <c r="DG12" s="804" t="s">
        <v>610</v>
      </c>
      <c r="DH12" s="805"/>
      <c r="DI12" s="805"/>
      <c r="DJ12" s="805"/>
      <c r="DK12" s="806"/>
      <c r="DL12" s="804" t="s">
        <v>610</v>
      </c>
      <c r="DM12" s="805"/>
      <c r="DN12" s="805"/>
      <c r="DO12" s="805"/>
      <c r="DP12" s="806"/>
      <c r="DQ12" s="804" t="s">
        <v>610</v>
      </c>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t="s">
        <v>603</v>
      </c>
      <c r="BT13" s="802"/>
      <c r="BU13" s="802"/>
      <c r="BV13" s="802"/>
      <c r="BW13" s="802"/>
      <c r="BX13" s="802"/>
      <c r="BY13" s="802"/>
      <c r="BZ13" s="802"/>
      <c r="CA13" s="802"/>
      <c r="CB13" s="802"/>
      <c r="CC13" s="802"/>
      <c r="CD13" s="802"/>
      <c r="CE13" s="802"/>
      <c r="CF13" s="802"/>
      <c r="CG13" s="803"/>
      <c r="CH13" s="804">
        <v>-1057</v>
      </c>
      <c r="CI13" s="805"/>
      <c r="CJ13" s="805"/>
      <c r="CK13" s="805"/>
      <c r="CL13" s="806"/>
      <c r="CM13" s="804">
        <v>10493</v>
      </c>
      <c r="CN13" s="805"/>
      <c r="CO13" s="805"/>
      <c r="CP13" s="805"/>
      <c r="CQ13" s="806"/>
      <c r="CR13" s="804">
        <v>2081</v>
      </c>
      <c r="CS13" s="805"/>
      <c r="CT13" s="805"/>
      <c r="CU13" s="805"/>
      <c r="CV13" s="806"/>
      <c r="CW13" s="804" t="s">
        <v>609</v>
      </c>
      <c r="CX13" s="805"/>
      <c r="CY13" s="805"/>
      <c r="CZ13" s="805"/>
      <c r="DA13" s="806"/>
      <c r="DB13" s="804">
        <v>6488</v>
      </c>
      <c r="DC13" s="805"/>
      <c r="DD13" s="805"/>
      <c r="DE13" s="805"/>
      <c r="DF13" s="806"/>
      <c r="DG13" s="804" t="s">
        <v>610</v>
      </c>
      <c r="DH13" s="805"/>
      <c r="DI13" s="805"/>
      <c r="DJ13" s="805"/>
      <c r="DK13" s="806"/>
      <c r="DL13" s="804" t="s">
        <v>610</v>
      </c>
      <c r="DM13" s="805"/>
      <c r="DN13" s="805"/>
      <c r="DO13" s="805"/>
      <c r="DP13" s="806"/>
      <c r="DQ13" s="804" t="s">
        <v>610</v>
      </c>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395</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396</v>
      </c>
      <c r="B23" s="817" t="s">
        <v>397</v>
      </c>
      <c r="C23" s="818"/>
      <c r="D23" s="818"/>
      <c r="E23" s="818"/>
      <c r="F23" s="818"/>
      <c r="G23" s="818"/>
      <c r="H23" s="818"/>
      <c r="I23" s="818"/>
      <c r="J23" s="818"/>
      <c r="K23" s="818"/>
      <c r="L23" s="818"/>
      <c r="M23" s="818"/>
      <c r="N23" s="818"/>
      <c r="O23" s="818"/>
      <c r="P23" s="819"/>
      <c r="Q23" s="820">
        <v>236235</v>
      </c>
      <c r="R23" s="821"/>
      <c r="S23" s="821"/>
      <c r="T23" s="821"/>
      <c r="U23" s="821"/>
      <c r="V23" s="821">
        <v>232688</v>
      </c>
      <c r="W23" s="821"/>
      <c r="X23" s="821"/>
      <c r="Y23" s="821"/>
      <c r="Z23" s="821"/>
      <c r="AA23" s="821">
        <v>3547</v>
      </c>
      <c r="AB23" s="821"/>
      <c r="AC23" s="821"/>
      <c r="AD23" s="821"/>
      <c r="AE23" s="822"/>
      <c r="AF23" s="823">
        <v>3292</v>
      </c>
      <c r="AG23" s="821"/>
      <c r="AH23" s="821"/>
      <c r="AI23" s="821"/>
      <c r="AJ23" s="824"/>
      <c r="AK23" s="825"/>
      <c r="AL23" s="826"/>
      <c r="AM23" s="826"/>
      <c r="AN23" s="826"/>
      <c r="AO23" s="826"/>
      <c r="AP23" s="821">
        <v>183967</v>
      </c>
      <c r="AQ23" s="821"/>
      <c r="AR23" s="821"/>
      <c r="AS23" s="821"/>
      <c r="AT23" s="821"/>
      <c r="AU23" s="837"/>
      <c r="AV23" s="837"/>
      <c r="AW23" s="837"/>
      <c r="AX23" s="837"/>
      <c r="AY23" s="838"/>
      <c r="AZ23" s="839" t="s">
        <v>146</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398</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399</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372</v>
      </c>
      <c r="B26" s="756"/>
      <c r="C26" s="756"/>
      <c r="D26" s="756"/>
      <c r="E26" s="756"/>
      <c r="F26" s="756"/>
      <c r="G26" s="756"/>
      <c r="H26" s="756"/>
      <c r="I26" s="756"/>
      <c r="J26" s="756"/>
      <c r="K26" s="756"/>
      <c r="L26" s="756"/>
      <c r="M26" s="756"/>
      <c r="N26" s="756"/>
      <c r="O26" s="756"/>
      <c r="P26" s="757"/>
      <c r="Q26" s="761" t="s">
        <v>400</v>
      </c>
      <c r="R26" s="762"/>
      <c r="S26" s="762"/>
      <c r="T26" s="762"/>
      <c r="U26" s="763"/>
      <c r="V26" s="761" t="s">
        <v>401</v>
      </c>
      <c r="W26" s="762"/>
      <c r="X26" s="762"/>
      <c r="Y26" s="762"/>
      <c r="Z26" s="763"/>
      <c r="AA26" s="761" t="s">
        <v>402</v>
      </c>
      <c r="AB26" s="762"/>
      <c r="AC26" s="762"/>
      <c r="AD26" s="762"/>
      <c r="AE26" s="762"/>
      <c r="AF26" s="842" t="s">
        <v>403</v>
      </c>
      <c r="AG26" s="843"/>
      <c r="AH26" s="843"/>
      <c r="AI26" s="843"/>
      <c r="AJ26" s="844"/>
      <c r="AK26" s="762" t="s">
        <v>404</v>
      </c>
      <c r="AL26" s="762"/>
      <c r="AM26" s="762"/>
      <c r="AN26" s="762"/>
      <c r="AO26" s="763"/>
      <c r="AP26" s="761" t="s">
        <v>405</v>
      </c>
      <c r="AQ26" s="762"/>
      <c r="AR26" s="762"/>
      <c r="AS26" s="762"/>
      <c r="AT26" s="763"/>
      <c r="AU26" s="761" t="s">
        <v>406</v>
      </c>
      <c r="AV26" s="762"/>
      <c r="AW26" s="762"/>
      <c r="AX26" s="762"/>
      <c r="AY26" s="763"/>
      <c r="AZ26" s="761" t="s">
        <v>407</v>
      </c>
      <c r="BA26" s="762"/>
      <c r="BB26" s="762"/>
      <c r="BC26" s="762"/>
      <c r="BD26" s="763"/>
      <c r="BE26" s="761" t="s">
        <v>379</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408</v>
      </c>
      <c r="C28" s="778"/>
      <c r="D28" s="778"/>
      <c r="E28" s="778"/>
      <c r="F28" s="778"/>
      <c r="G28" s="778"/>
      <c r="H28" s="778"/>
      <c r="I28" s="778"/>
      <c r="J28" s="778"/>
      <c r="K28" s="778"/>
      <c r="L28" s="778"/>
      <c r="M28" s="778"/>
      <c r="N28" s="778"/>
      <c r="O28" s="778"/>
      <c r="P28" s="779"/>
      <c r="Q28" s="850">
        <v>57017</v>
      </c>
      <c r="R28" s="851"/>
      <c r="S28" s="851"/>
      <c r="T28" s="851"/>
      <c r="U28" s="851"/>
      <c r="V28" s="851">
        <v>55521</v>
      </c>
      <c r="W28" s="851"/>
      <c r="X28" s="851"/>
      <c r="Y28" s="851"/>
      <c r="Z28" s="851"/>
      <c r="AA28" s="851">
        <v>1496</v>
      </c>
      <c r="AB28" s="851"/>
      <c r="AC28" s="851"/>
      <c r="AD28" s="851"/>
      <c r="AE28" s="852"/>
      <c r="AF28" s="853">
        <v>1496</v>
      </c>
      <c r="AG28" s="851"/>
      <c r="AH28" s="851"/>
      <c r="AI28" s="851"/>
      <c r="AJ28" s="854"/>
      <c r="AK28" s="855">
        <v>6477</v>
      </c>
      <c r="AL28" s="856"/>
      <c r="AM28" s="856"/>
      <c r="AN28" s="856"/>
      <c r="AO28" s="856"/>
      <c r="AP28" s="856" t="s">
        <v>610</v>
      </c>
      <c r="AQ28" s="856"/>
      <c r="AR28" s="856"/>
      <c r="AS28" s="856"/>
      <c r="AT28" s="856"/>
      <c r="AU28" s="856" t="s">
        <v>610</v>
      </c>
      <c r="AV28" s="856"/>
      <c r="AW28" s="856"/>
      <c r="AX28" s="856"/>
      <c r="AY28" s="856"/>
      <c r="AZ28" s="857" t="s">
        <v>610</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409</v>
      </c>
      <c r="C29" s="809"/>
      <c r="D29" s="809"/>
      <c r="E29" s="809"/>
      <c r="F29" s="809"/>
      <c r="G29" s="809"/>
      <c r="H29" s="809"/>
      <c r="I29" s="809"/>
      <c r="J29" s="809"/>
      <c r="K29" s="809"/>
      <c r="L29" s="809"/>
      <c r="M29" s="809"/>
      <c r="N29" s="809"/>
      <c r="O29" s="809"/>
      <c r="P29" s="810"/>
      <c r="Q29" s="811">
        <v>50838</v>
      </c>
      <c r="R29" s="812"/>
      <c r="S29" s="812"/>
      <c r="T29" s="812"/>
      <c r="U29" s="812"/>
      <c r="V29" s="812">
        <v>49854</v>
      </c>
      <c r="W29" s="812"/>
      <c r="X29" s="812"/>
      <c r="Y29" s="812"/>
      <c r="Z29" s="812"/>
      <c r="AA29" s="812">
        <v>984</v>
      </c>
      <c r="AB29" s="812"/>
      <c r="AC29" s="812"/>
      <c r="AD29" s="812"/>
      <c r="AE29" s="813"/>
      <c r="AF29" s="814">
        <v>984</v>
      </c>
      <c r="AG29" s="815"/>
      <c r="AH29" s="815"/>
      <c r="AI29" s="815"/>
      <c r="AJ29" s="816"/>
      <c r="AK29" s="862">
        <v>8024</v>
      </c>
      <c r="AL29" s="858"/>
      <c r="AM29" s="858"/>
      <c r="AN29" s="858"/>
      <c r="AO29" s="858"/>
      <c r="AP29" s="858" t="s">
        <v>610</v>
      </c>
      <c r="AQ29" s="858"/>
      <c r="AR29" s="858"/>
      <c r="AS29" s="858"/>
      <c r="AT29" s="858"/>
      <c r="AU29" s="858" t="s">
        <v>610</v>
      </c>
      <c r="AV29" s="858"/>
      <c r="AW29" s="858"/>
      <c r="AX29" s="858"/>
      <c r="AY29" s="858"/>
      <c r="AZ29" s="859" t="s">
        <v>610</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410</v>
      </c>
      <c r="C30" s="809"/>
      <c r="D30" s="809"/>
      <c r="E30" s="809"/>
      <c r="F30" s="809"/>
      <c r="G30" s="809"/>
      <c r="H30" s="809"/>
      <c r="I30" s="809"/>
      <c r="J30" s="809"/>
      <c r="K30" s="809"/>
      <c r="L30" s="809"/>
      <c r="M30" s="809"/>
      <c r="N30" s="809"/>
      <c r="O30" s="809"/>
      <c r="P30" s="810"/>
      <c r="Q30" s="811">
        <v>13095</v>
      </c>
      <c r="R30" s="812"/>
      <c r="S30" s="812"/>
      <c r="T30" s="812"/>
      <c r="U30" s="812"/>
      <c r="V30" s="812">
        <v>12696</v>
      </c>
      <c r="W30" s="812"/>
      <c r="X30" s="812"/>
      <c r="Y30" s="812"/>
      <c r="Z30" s="812"/>
      <c r="AA30" s="812">
        <v>399</v>
      </c>
      <c r="AB30" s="812"/>
      <c r="AC30" s="812"/>
      <c r="AD30" s="812"/>
      <c r="AE30" s="813"/>
      <c r="AF30" s="814">
        <v>399</v>
      </c>
      <c r="AG30" s="815"/>
      <c r="AH30" s="815"/>
      <c r="AI30" s="815"/>
      <c r="AJ30" s="816"/>
      <c r="AK30" s="862">
        <v>7005</v>
      </c>
      <c r="AL30" s="858"/>
      <c r="AM30" s="858"/>
      <c r="AN30" s="858"/>
      <c r="AO30" s="858"/>
      <c r="AP30" s="858" t="s">
        <v>610</v>
      </c>
      <c r="AQ30" s="858"/>
      <c r="AR30" s="858"/>
      <c r="AS30" s="858"/>
      <c r="AT30" s="858"/>
      <c r="AU30" s="858" t="s">
        <v>610</v>
      </c>
      <c r="AV30" s="858"/>
      <c r="AW30" s="858"/>
      <c r="AX30" s="858"/>
      <c r="AY30" s="858"/>
      <c r="AZ30" s="859" t="s">
        <v>610</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411</v>
      </c>
      <c r="C31" s="809"/>
      <c r="D31" s="809"/>
      <c r="E31" s="809"/>
      <c r="F31" s="809"/>
      <c r="G31" s="809"/>
      <c r="H31" s="809"/>
      <c r="I31" s="809"/>
      <c r="J31" s="809"/>
      <c r="K31" s="809"/>
      <c r="L31" s="809"/>
      <c r="M31" s="809"/>
      <c r="N31" s="809"/>
      <c r="O31" s="809"/>
      <c r="P31" s="810"/>
      <c r="Q31" s="811">
        <v>220</v>
      </c>
      <c r="R31" s="812"/>
      <c r="S31" s="812"/>
      <c r="T31" s="812"/>
      <c r="U31" s="812"/>
      <c r="V31" s="812">
        <v>14</v>
      </c>
      <c r="W31" s="812"/>
      <c r="X31" s="812"/>
      <c r="Y31" s="812"/>
      <c r="Z31" s="812"/>
      <c r="AA31" s="812">
        <v>206</v>
      </c>
      <c r="AB31" s="812"/>
      <c r="AC31" s="812"/>
      <c r="AD31" s="812"/>
      <c r="AE31" s="813"/>
      <c r="AF31" s="814">
        <v>206</v>
      </c>
      <c r="AG31" s="815"/>
      <c r="AH31" s="815"/>
      <c r="AI31" s="815"/>
      <c r="AJ31" s="816"/>
      <c r="AK31" s="862" t="s">
        <v>587</v>
      </c>
      <c r="AL31" s="858"/>
      <c r="AM31" s="858"/>
      <c r="AN31" s="858"/>
      <c r="AO31" s="858"/>
      <c r="AP31" s="858" t="s">
        <v>610</v>
      </c>
      <c r="AQ31" s="858"/>
      <c r="AR31" s="858"/>
      <c r="AS31" s="858"/>
      <c r="AT31" s="858"/>
      <c r="AU31" s="858" t="s">
        <v>610</v>
      </c>
      <c r="AV31" s="858"/>
      <c r="AW31" s="858"/>
      <c r="AX31" s="858"/>
      <c r="AY31" s="858"/>
      <c r="AZ31" s="859" t="s">
        <v>610</v>
      </c>
      <c r="BA31" s="859"/>
      <c r="BB31" s="859"/>
      <c r="BC31" s="859"/>
      <c r="BD31" s="859"/>
      <c r="BE31" s="860"/>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412</v>
      </c>
      <c r="C32" s="809"/>
      <c r="D32" s="809"/>
      <c r="E32" s="809"/>
      <c r="F32" s="809"/>
      <c r="G32" s="809"/>
      <c r="H32" s="809"/>
      <c r="I32" s="809"/>
      <c r="J32" s="809"/>
      <c r="K32" s="809"/>
      <c r="L32" s="809"/>
      <c r="M32" s="809"/>
      <c r="N32" s="809"/>
      <c r="O32" s="809"/>
      <c r="P32" s="810"/>
      <c r="Q32" s="811">
        <v>8928</v>
      </c>
      <c r="R32" s="812"/>
      <c r="S32" s="812"/>
      <c r="T32" s="812"/>
      <c r="U32" s="812"/>
      <c r="V32" s="812">
        <v>8583</v>
      </c>
      <c r="W32" s="812"/>
      <c r="X32" s="812"/>
      <c r="Y32" s="812"/>
      <c r="Z32" s="812"/>
      <c r="AA32" s="812">
        <v>345</v>
      </c>
      <c r="AB32" s="812"/>
      <c r="AC32" s="812"/>
      <c r="AD32" s="812"/>
      <c r="AE32" s="813"/>
      <c r="AF32" s="814">
        <v>5826</v>
      </c>
      <c r="AG32" s="815"/>
      <c r="AH32" s="815"/>
      <c r="AI32" s="815"/>
      <c r="AJ32" s="816"/>
      <c r="AK32" s="862">
        <v>63</v>
      </c>
      <c r="AL32" s="858"/>
      <c r="AM32" s="858"/>
      <c r="AN32" s="858"/>
      <c r="AO32" s="858"/>
      <c r="AP32" s="858">
        <v>20628</v>
      </c>
      <c r="AQ32" s="858"/>
      <c r="AR32" s="858"/>
      <c r="AS32" s="858"/>
      <c r="AT32" s="858"/>
      <c r="AU32" s="858">
        <v>83</v>
      </c>
      <c r="AV32" s="858"/>
      <c r="AW32" s="858"/>
      <c r="AX32" s="858"/>
      <c r="AY32" s="858"/>
      <c r="AZ32" s="859" t="s">
        <v>610</v>
      </c>
      <c r="BA32" s="859"/>
      <c r="BB32" s="859"/>
      <c r="BC32" s="859"/>
      <c r="BD32" s="859"/>
      <c r="BE32" s="860" t="s">
        <v>413</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t="s">
        <v>414</v>
      </c>
      <c r="C33" s="809"/>
      <c r="D33" s="809"/>
      <c r="E33" s="809"/>
      <c r="F33" s="809"/>
      <c r="G33" s="809"/>
      <c r="H33" s="809"/>
      <c r="I33" s="809"/>
      <c r="J33" s="809"/>
      <c r="K33" s="809"/>
      <c r="L33" s="809"/>
      <c r="M33" s="809"/>
      <c r="N33" s="809"/>
      <c r="O33" s="809"/>
      <c r="P33" s="810"/>
      <c r="Q33" s="811">
        <v>16198</v>
      </c>
      <c r="R33" s="812"/>
      <c r="S33" s="812"/>
      <c r="T33" s="812"/>
      <c r="U33" s="812"/>
      <c r="V33" s="812">
        <v>15282</v>
      </c>
      <c r="W33" s="812"/>
      <c r="X33" s="812"/>
      <c r="Y33" s="812"/>
      <c r="Z33" s="812"/>
      <c r="AA33" s="812">
        <v>916</v>
      </c>
      <c r="AB33" s="812"/>
      <c r="AC33" s="812"/>
      <c r="AD33" s="812"/>
      <c r="AE33" s="813"/>
      <c r="AF33" s="814">
        <v>8042</v>
      </c>
      <c r="AG33" s="815"/>
      <c r="AH33" s="815"/>
      <c r="AI33" s="815"/>
      <c r="AJ33" s="816"/>
      <c r="AK33" s="862">
        <v>8641</v>
      </c>
      <c r="AL33" s="858"/>
      <c r="AM33" s="858"/>
      <c r="AN33" s="858"/>
      <c r="AO33" s="858"/>
      <c r="AP33" s="858">
        <v>127082</v>
      </c>
      <c r="AQ33" s="858"/>
      <c r="AR33" s="858"/>
      <c r="AS33" s="858"/>
      <c r="AT33" s="858"/>
      <c r="AU33" s="858">
        <v>83747</v>
      </c>
      <c r="AV33" s="858"/>
      <c r="AW33" s="858"/>
      <c r="AX33" s="858"/>
      <c r="AY33" s="858"/>
      <c r="AZ33" s="859" t="s">
        <v>610</v>
      </c>
      <c r="BA33" s="859"/>
      <c r="BB33" s="859"/>
      <c r="BC33" s="859"/>
      <c r="BD33" s="859"/>
      <c r="BE33" s="860" t="s">
        <v>415</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416</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396</v>
      </c>
      <c r="B63" s="817" t="s">
        <v>417</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16953</v>
      </c>
      <c r="AG63" s="872"/>
      <c r="AH63" s="872"/>
      <c r="AI63" s="872"/>
      <c r="AJ63" s="873"/>
      <c r="AK63" s="874"/>
      <c r="AL63" s="869"/>
      <c r="AM63" s="869"/>
      <c r="AN63" s="869"/>
      <c r="AO63" s="869"/>
      <c r="AP63" s="872"/>
      <c r="AQ63" s="872"/>
      <c r="AR63" s="872"/>
      <c r="AS63" s="872"/>
      <c r="AT63" s="872"/>
      <c r="AU63" s="872"/>
      <c r="AV63" s="872"/>
      <c r="AW63" s="872"/>
      <c r="AX63" s="872"/>
      <c r="AY63" s="872"/>
      <c r="AZ63" s="876"/>
      <c r="BA63" s="876"/>
      <c r="BB63" s="876"/>
      <c r="BC63" s="876"/>
      <c r="BD63" s="876"/>
      <c r="BE63" s="877"/>
      <c r="BF63" s="877"/>
      <c r="BG63" s="877"/>
      <c r="BH63" s="877"/>
      <c r="BI63" s="878"/>
      <c r="BJ63" s="879" t="s">
        <v>146</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419</v>
      </c>
      <c r="B66" s="756"/>
      <c r="C66" s="756"/>
      <c r="D66" s="756"/>
      <c r="E66" s="756"/>
      <c r="F66" s="756"/>
      <c r="G66" s="756"/>
      <c r="H66" s="756"/>
      <c r="I66" s="756"/>
      <c r="J66" s="756"/>
      <c r="K66" s="756"/>
      <c r="L66" s="756"/>
      <c r="M66" s="756"/>
      <c r="N66" s="756"/>
      <c r="O66" s="756"/>
      <c r="P66" s="757"/>
      <c r="Q66" s="761" t="s">
        <v>420</v>
      </c>
      <c r="R66" s="762"/>
      <c r="S66" s="762"/>
      <c r="T66" s="762"/>
      <c r="U66" s="763"/>
      <c r="V66" s="761" t="s">
        <v>401</v>
      </c>
      <c r="W66" s="762"/>
      <c r="X66" s="762"/>
      <c r="Y66" s="762"/>
      <c r="Z66" s="763"/>
      <c r="AA66" s="761" t="s">
        <v>421</v>
      </c>
      <c r="AB66" s="762"/>
      <c r="AC66" s="762"/>
      <c r="AD66" s="762"/>
      <c r="AE66" s="763"/>
      <c r="AF66" s="882" t="s">
        <v>422</v>
      </c>
      <c r="AG66" s="843"/>
      <c r="AH66" s="843"/>
      <c r="AI66" s="843"/>
      <c r="AJ66" s="883"/>
      <c r="AK66" s="761" t="s">
        <v>404</v>
      </c>
      <c r="AL66" s="756"/>
      <c r="AM66" s="756"/>
      <c r="AN66" s="756"/>
      <c r="AO66" s="757"/>
      <c r="AP66" s="761" t="s">
        <v>423</v>
      </c>
      <c r="AQ66" s="762"/>
      <c r="AR66" s="762"/>
      <c r="AS66" s="762"/>
      <c r="AT66" s="763"/>
      <c r="AU66" s="761" t="s">
        <v>424</v>
      </c>
      <c r="AV66" s="762"/>
      <c r="AW66" s="762"/>
      <c r="AX66" s="762"/>
      <c r="AY66" s="763"/>
      <c r="AZ66" s="761" t="s">
        <v>379</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588</v>
      </c>
      <c r="C68" s="898"/>
      <c r="D68" s="898"/>
      <c r="E68" s="898"/>
      <c r="F68" s="898"/>
      <c r="G68" s="898"/>
      <c r="H68" s="898"/>
      <c r="I68" s="898"/>
      <c r="J68" s="898"/>
      <c r="K68" s="898"/>
      <c r="L68" s="898"/>
      <c r="M68" s="898"/>
      <c r="N68" s="898"/>
      <c r="O68" s="898"/>
      <c r="P68" s="899"/>
      <c r="Q68" s="900">
        <v>4340</v>
      </c>
      <c r="R68" s="894"/>
      <c r="S68" s="894"/>
      <c r="T68" s="894"/>
      <c r="U68" s="894"/>
      <c r="V68" s="894">
        <v>4215</v>
      </c>
      <c r="W68" s="894"/>
      <c r="X68" s="894"/>
      <c r="Y68" s="894"/>
      <c r="Z68" s="894"/>
      <c r="AA68" s="894">
        <v>125</v>
      </c>
      <c r="AB68" s="894"/>
      <c r="AC68" s="894"/>
      <c r="AD68" s="894"/>
      <c r="AE68" s="894"/>
      <c r="AF68" s="894">
        <v>125</v>
      </c>
      <c r="AG68" s="894"/>
      <c r="AH68" s="894"/>
      <c r="AI68" s="894"/>
      <c r="AJ68" s="894"/>
      <c r="AK68" s="894" t="s">
        <v>587</v>
      </c>
      <c r="AL68" s="894"/>
      <c r="AM68" s="894"/>
      <c r="AN68" s="894"/>
      <c r="AO68" s="894"/>
      <c r="AP68" s="894">
        <v>7593</v>
      </c>
      <c r="AQ68" s="894"/>
      <c r="AR68" s="894"/>
      <c r="AS68" s="894"/>
      <c r="AT68" s="894"/>
      <c r="AU68" s="894">
        <v>5883</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589</v>
      </c>
      <c r="C69" s="902"/>
      <c r="D69" s="902"/>
      <c r="E69" s="902"/>
      <c r="F69" s="902"/>
      <c r="G69" s="902"/>
      <c r="H69" s="902"/>
      <c r="I69" s="902"/>
      <c r="J69" s="902"/>
      <c r="K69" s="902"/>
      <c r="L69" s="902"/>
      <c r="M69" s="902"/>
      <c r="N69" s="902"/>
      <c r="O69" s="902"/>
      <c r="P69" s="903"/>
      <c r="Q69" s="904">
        <v>23</v>
      </c>
      <c r="R69" s="858"/>
      <c r="S69" s="858"/>
      <c r="T69" s="858"/>
      <c r="U69" s="858"/>
      <c r="V69" s="858">
        <v>20</v>
      </c>
      <c r="W69" s="858"/>
      <c r="X69" s="858"/>
      <c r="Y69" s="858"/>
      <c r="Z69" s="858"/>
      <c r="AA69" s="858">
        <v>3</v>
      </c>
      <c r="AB69" s="858"/>
      <c r="AC69" s="858"/>
      <c r="AD69" s="858"/>
      <c r="AE69" s="858"/>
      <c r="AF69" s="858">
        <v>3</v>
      </c>
      <c r="AG69" s="858"/>
      <c r="AH69" s="858"/>
      <c r="AI69" s="858"/>
      <c r="AJ69" s="858"/>
      <c r="AK69" s="858" t="s">
        <v>587</v>
      </c>
      <c r="AL69" s="858"/>
      <c r="AM69" s="858"/>
      <c r="AN69" s="858"/>
      <c r="AO69" s="858"/>
      <c r="AP69" s="858" t="s">
        <v>587</v>
      </c>
      <c r="AQ69" s="858"/>
      <c r="AR69" s="858"/>
      <c r="AS69" s="858"/>
      <c r="AT69" s="858"/>
      <c r="AU69" s="858" t="s">
        <v>587</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590</v>
      </c>
      <c r="C70" s="902"/>
      <c r="D70" s="902"/>
      <c r="E70" s="902"/>
      <c r="F70" s="902"/>
      <c r="G70" s="902"/>
      <c r="H70" s="902"/>
      <c r="I70" s="902"/>
      <c r="J70" s="902"/>
      <c r="K70" s="902"/>
      <c r="L70" s="902"/>
      <c r="M70" s="902"/>
      <c r="N70" s="902"/>
      <c r="O70" s="902"/>
      <c r="P70" s="903"/>
      <c r="Q70" s="904">
        <v>162</v>
      </c>
      <c r="R70" s="858"/>
      <c r="S70" s="858"/>
      <c r="T70" s="858"/>
      <c r="U70" s="858"/>
      <c r="V70" s="858">
        <v>159</v>
      </c>
      <c r="W70" s="858"/>
      <c r="X70" s="858"/>
      <c r="Y70" s="858"/>
      <c r="Z70" s="858"/>
      <c r="AA70" s="858">
        <v>3</v>
      </c>
      <c r="AB70" s="858"/>
      <c r="AC70" s="858"/>
      <c r="AD70" s="858"/>
      <c r="AE70" s="858"/>
      <c r="AF70" s="858">
        <v>3</v>
      </c>
      <c r="AG70" s="858"/>
      <c r="AH70" s="858"/>
      <c r="AI70" s="858"/>
      <c r="AJ70" s="858"/>
      <c r="AK70" s="858" t="s">
        <v>587</v>
      </c>
      <c r="AL70" s="858"/>
      <c r="AM70" s="858"/>
      <c r="AN70" s="858"/>
      <c r="AO70" s="858"/>
      <c r="AP70" s="858" t="s">
        <v>587</v>
      </c>
      <c r="AQ70" s="858"/>
      <c r="AR70" s="858"/>
      <c r="AS70" s="858"/>
      <c r="AT70" s="858"/>
      <c r="AU70" s="858" t="s">
        <v>587</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t="s">
        <v>591</v>
      </c>
      <c r="C71" s="902"/>
      <c r="D71" s="902"/>
      <c r="E71" s="902"/>
      <c r="F71" s="902"/>
      <c r="G71" s="902"/>
      <c r="H71" s="902"/>
      <c r="I71" s="902"/>
      <c r="J71" s="902"/>
      <c r="K71" s="902"/>
      <c r="L71" s="902"/>
      <c r="M71" s="902"/>
      <c r="N71" s="902"/>
      <c r="O71" s="902"/>
      <c r="P71" s="903"/>
      <c r="Q71" s="904">
        <v>98</v>
      </c>
      <c r="R71" s="858"/>
      <c r="S71" s="858"/>
      <c r="T71" s="858"/>
      <c r="U71" s="858"/>
      <c r="V71" s="858">
        <v>95</v>
      </c>
      <c r="W71" s="858"/>
      <c r="X71" s="858"/>
      <c r="Y71" s="858"/>
      <c r="Z71" s="858"/>
      <c r="AA71" s="858">
        <v>3</v>
      </c>
      <c r="AB71" s="858"/>
      <c r="AC71" s="858"/>
      <c r="AD71" s="858"/>
      <c r="AE71" s="858"/>
      <c r="AF71" s="858">
        <v>3</v>
      </c>
      <c r="AG71" s="858"/>
      <c r="AH71" s="858"/>
      <c r="AI71" s="858"/>
      <c r="AJ71" s="858"/>
      <c r="AK71" s="858" t="s">
        <v>587</v>
      </c>
      <c r="AL71" s="858"/>
      <c r="AM71" s="858"/>
      <c r="AN71" s="858"/>
      <c r="AO71" s="858"/>
      <c r="AP71" s="858" t="s">
        <v>587</v>
      </c>
      <c r="AQ71" s="858"/>
      <c r="AR71" s="858"/>
      <c r="AS71" s="858"/>
      <c r="AT71" s="858"/>
      <c r="AU71" s="858" t="s">
        <v>587</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t="s">
        <v>592</v>
      </c>
      <c r="C72" s="902"/>
      <c r="D72" s="902"/>
      <c r="E72" s="902"/>
      <c r="F72" s="902"/>
      <c r="G72" s="902"/>
      <c r="H72" s="902"/>
      <c r="I72" s="902"/>
      <c r="J72" s="902"/>
      <c r="K72" s="902"/>
      <c r="L72" s="902"/>
      <c r="M72" s="902"/>
      <c r="N72" s="902"/>
      <c r="O72" s="902"/>
      <c r="P72" s="903"/>
      <c r="Q72" s="904">
        <v>219</v>
      </c>
      <c r="R72" s="858"/>
      <c r="S72" s="858"/>
      <c r="T72" s="858"/>
      <c r="U72" s="858"/>
      <c r="V72" s="858">
        <v>195</v>
      </c>
      <c r="W72" s="858"/>
      <c r="X72" s="858"/>
      <c r="Y72" s="858"/>
      <c r="Z72" s="858"/>
      <c r="AA72" s="858">
        <v>24</v>
      </c>
      <c r="AB72" s="858"/>
      <c r="AC72" s="858"/>
      <c r="AD72" s="858"/>
      <c r="AE72" s="858"/>
      <c r="AF72" s="858">
        <v>24</v>
      </c>
      <c r="AG72" s="858"/>
      <c r="AH72" s="858"/>
      <c r="AI72" s="858"/>
      <c r="AJ72" s="858"/>
      <c r="AK72" s="858" t="s">
        <v>587</v>
      </c>
      <c r="AL72" s="858"/>
      <c r="AM72" s="858"/>
      <c r="AN72" s="858"/>
      <c r="AO72" s="858"/>
      <c r="AP72" s="858" t="s">
        <v>587</v>
      </c>
      <c r="AQ72" s="858"/>
      <c r="AR72" s="858"/>
      <c r="AS72" s="858"/>
      <c r="AT72" s="858"/>
      <c r="AU72" s="858" t="s">
        <v>587</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t="s">
        <v>593</v>
      </c>
      <c r="C73" s="902"/>
      <c r="D73" s="902"/>
      <c r="E73" s="902"/>
      <c r="F73" s="902"/>
      <c r="G73" s="902"/>
      <c r="H73" s="902"/>
      <c r="I73" s="902"/>
      <c r="J73" s="902"/>
      <c r="K73" s="902"/>
      <c r="L73" s="902"/>
      <c r="M73" s="902"/>
      <c r="N73" s="902"/>
      <c r="O73" s="902"/>
      <c r="P73" s="903"/>
      <c r="Q73" s="904">
        <v>1282575</v>
      </c>
      <c r="R73" s="858"/>
      <c r="S73" s="858"/>
      <c r="T73" s="858"/>
      <c r="U73" s="858"/>
      <c r="V73" s="858">
        <v>1237829</v>
      </c>
      <c r="W73" s="858"/>
      <c r="X73" s="858"/>
      <c r="Y73" s="858"/>
      <c r="Z73" s="858"/>
      <c r="AA73" s="858">
        <v>44746</v>
      </c>
      <c r="AB73" s="858"/>
      <c r="AC73" s="858"/>
      <c r="AD73" s="858"/>
      <c r="AE73" s="858"/>
      <c r="AF73" s="858">
        <v>44746</v>
      </c>
      <c r="AG73" s="858"/>
      <c r="AH73" s="858"/>
      <c r="AI73" s="858"/>
      <c r="AJ73" s="858"/>
      <c r="AK73" s="858">
        <v>8500</v>
      </c>
      <c r="AL73" s="858"/>
      <c r="AM73" s="858"/>
      <c r="AN73" s="858"/>
      <c r="AO73" s="858"/>
      <c r="AP73" s="858" t="s">
        <v>587</v>
      </c>
      <c r="AQ73" s="858"/>
      <c r="AR73" s="858"/>
      <c r="AS73" s="858"/>
      <c r="AT73" s="858"/>
      <c r="AU73" s="858" t="s">
        <v>587</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t="s">
        <v>594</v>
      </c>
      <c r="C74" s="902"/>
      <c r="D74" s="902"/>
      <c r="E74" s="902"/>
      <c r="F74" s="902"/>
      <c r="G74" s="902"/>
      <c r="H74" s="902"/>
      <c r="I74" s="902"/>
      <c r="J74" s="902"/>
      <c r="K74" s="902"/>
      <c r="L74" s="902"/>
      <c r="M74" s="902"/>
      <c r="N74" s="902"/>
      <c r="O74" s="902"/>
      <c r="P74" s="903"/>
      <c r="Q74" s="904">
        <v>39340</v>
      </c>
      <c r="R74" s="858"/>
      <c r="S74" s="858"/>
      <c r="T74" s="858"/>
      <c r="U74" s="858"/>
      <c r="V74" s="858">
        <v>34648</v>
      </c>
      <c r="W74" s="858"/>
      <c r="X74" s="858"/>
      <c r="Y74" s="858"/>
      <c r="Z74" s="858"/>
      <c r="AA74" s="858">
        <v>4692</v>
      </c>
      <c r="AB74" s="858"/>
      <c r="AC74" s="858"/>
      <c r="AD74" s="858"/>
      <c r="AE74" s="858"/>
      <c r="AF74" s="858">
        <v>22986</v>
      </c>
      <c r="AG74" s="858"/>
      <c r="AH74" s="858"/>
      <c r="AI74" s="858"/>
      <c r="AJ74" s="858"/>
      <c r="AK74" s="858" t="s">
        <v>587</v>
      </c>
      <c r="AL74" s="858"/>
      <c r="AM74" s="858"/>
      <c r="AN74" s="858"/>
      <c r="AO74" s="858"/>
      <c r="AP74" s="858">
        <v>103547</v>
      </c>
      <c r="AQ74" s="858"/>
      <c r="AR74" s="858"/>
      <c r="AS74" s="858"/>
      <c r="AT74" s="858"/>
      <c r="AU74" s="858" t="s">
        <v>587</v>
      </c>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t="s">
        <v>595</v>
      </c>
      <c r="C75" s="902"/>
      <c r="D75" s="902"/>
      <c r="E75" s="902"/>
      <c r="F75" s="902"/>
      <c r="G75" s="902"/>
      <c r="H75" s="902"/>
      <c r="I75" s="902"/>
      <c r="J75" s="902"/>
      <c r="K75" s="902"/>
      <c r="L75" s="902"/>
      <c r="M75" s="902"/>
      <c r="N75" s="902"/>
      <c r="O75" s="902"/>
      <c r="P75" s="903"/>
      <c r="Q75" s="905">
        <v>8419</v>
      </c>
      <c r="R75" s="906"/>
      <c r="S75" s="906"/>
      <c r="T75" s="906"/>
      <c r="U75" s="862"/>
      <c r="V75" s="907">
        <v>5771</v>
      </c>
      <c r="W75" s="906"/>
      <c r="X75" s="906"/>
      <c r="Y75" s="906"/>
      <c r="Z75" s="862"/>
      <c r="AA75" s="907">
        <v>2648</v>
      </c>
      <c r="AB75" s="906"/>
      <c r="AC75" s="906"/>
      <c r="AD75" s="906"/>
      <c r="AE75" s="862"/>
      <c r="AF75" s="907">
        <v>21829</v>
      </c>
      <c r="AG75" s="906"/>
      <c r="AH75" s="906"/>
      <c r="AI75" s="906"/>
      <c r="AJ75" s="862"/>
      <c r="AK75" s="907" t="s">
        <v>587</v>
      </c>
      <c r="AL75" s="906"/>
      <c r="AM75" s="906"/>
      <c r="AN75" s="906"/>
      <c r="AO75" s="862"/>
      <c r="AP75" s="907">
        <v>18228</v>
      </c>
      <c r="AQ75" s="906"/>
      <c r="AR75" s="906"/>
      <c r="AS75" s="906"/>
      <c r="AT75" s="862"/>
      <c r="AU75" s="907" t="s">
        <v>587</v>
      </c>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t="s">
        <v>596</v>
      </c>
      <c r="C76" s="902"/>
      <c r="D76" s="902"/>
      <c r="E76" s="902"/>
      <c r="F76" s="902"/>
      <c r="G76" s="902"/>
      <c r="H76" s="902"/>
      <c r="I76" s="902"/>
      <c r="J76" s="902"/>
      <c r="K76" s="902"/>
      <c r="L76" s="902"/>
      <c r="M76" s="902"/>
      <c r="N76" s="902"/>
      <c r="O76" s="902"/>
      <c r="P76" s="903"/>
      <c r="Q76" s="905">
        <v>79983</v>
      </c>
      <c r="R76" s="906"/>
      <c r="S76" s="906"/>
      <c r="T76" s="906"/>
      <c r="U76" s="862"/>
      <c r="V76" s="907">
        <v>73989</v>
      </c>
      <c r="W76" s="906"/>
      <c r="X76" s="906"/>
      <c r="Y76" s="906"/>
      <c r="Z76" s="862"/>
      <c r="AA76" s="907">
        <v>5994</v>
      </c>
      <c r="AB76" s="906"/>
      <c r="AC76" s="906"/>
      <c r="AD76" s="906"/>
      <c r="AE76" s="862"/>
      <c r="AF76" s="907">
        <v>14309</v>
      </c>
      <c r="AG76" s="906"/>
      <c r="AH76" s="906"/>
      <c r="AI76" s="906"/>
      <c r="AJ76" s="862"/>
      <c r="AK76" s="907" t="s">
        <v>587</v>
      </c>
      <c r="AL76" s="906"/>
      <c r="AM76" s="906"/>
      <c r="AN76" s="906"/>
      <c r="AO76" s="862"/>
      <c r="AP76" s="907" t="s">
        <v>587</v>
      </c>
      <c r="AQ76" s="906"/>
      <c r="AR76" s="906"/>
      <c r="AS76" s="906"/>
      <c r="AT76" s="862"/>
      <c r="AU76" s="907" t="s">
        <v>610</v>
      </c>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396</v>
      </c>
      <c r="B88" s="817" t="s">
        <v>425</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104028</v>
      </c>
      <c r="AG88" s="872"/>
      <c r="AH88" s="872"/>
      <c r="AI88" s="872"/>
      <c r="AJ88" s="872"/>
      <c r="AK88" s="869"/>
      <c r="AL88" s="869"/>
      <c r="AM88" s="869"/>
      <c r="AN88" s="869"/>
      <c r="AO88" s="869"/>
      <c r="AP88" s="872">
        <v>129368</v>
      </c>
      <c r="AQ88" s="872"/>
      <c r="AR88" s="872"/>
      <c r="AS88" s="872"/>
      <c r="AT88" s="872"/>
      <c r="AU88" s="872">
        <v>5892</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396</v>
      </c>
      <c r="BR102" s="817" t="s">
        <v>426</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1021459</v>
      </c>
      <c r="CS102" s="880"/>
      <c r="CT102" s="880"/>
      <c r="CU102" s="880"/>
      <c r="CV102" s="919"/>
      <c r="CW102" s="918">
        <v>620660</v>
      </c>
      <c r="CX102" s="880"/>
      <c r="CY102" s="880"/>
      <c r="CZ102" s="880"/>
      <c r="DA102" s="919"/>
      <c r="DB102" s="918">
        <v>17337</v>
      </c>
      <c r="DC102" s="880"/>
      <c r="DD102" s="880"/>
      <c r="DE102" s="880"/>
      <c r="DF102" s="919"/>
      <c r="DG102" s="918" t="s">
        <v>610</v>
      </c>
      <c r="DH102" s="880"/>
      <c r="DI102" s="880"/>
      <c r="DJ102" s="880"/>
      <c r="DK102" s="919"/>
      <c r="DL102" s="918" t="s">
        <v>610</v>
      </c>
      <c r="DM102" s="880"/>
      <c r="DN102" s="880"/>
      <c r="DO102" s="880"/>
      <c r="DP102" s="919"/>
      <c r="DQ102" s="918" t="s">
        <v>610</v>
      </c>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427</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428</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431</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432</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433</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434</v>
      </c>
      <c r="AB109" s="921"/>
      <c r="AC109" s="921"/>
      <c r="AD109" s="921"/>
      <c r="AE109" s="922"/>
      <c r="AF109" s="920" t="s">
        <v>435</v>
      </c>
      <c r="AG109" s="921"/>
      <c r="AH109" s="921"/>
      <c r="AI109" s="921"/>
      <c r="AJ109" s="922"/>
      <c r="AK109" s="920" t="s">
        <v>306</v>
      </c>
      <c r="AL109" s="921"/>
      <c r="AM109" s="921"/>
      <c r="AN109" s="921"/>
      <c r="AO109" s="922"/>
      <c r="AP109" s="920" t="s">
        <v>436</v>
      </c>
      <c r="AQ109" s="921"/>
      <c r="AR109" s="921"/>
      <c r="AS109" s="921"/>
      <c r="AT109" s="923"/>
      <c r="AU109" s="940" t="s">
        <v>433</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434</v>
      </c>
      <c r="BR109" s="921"/>
      <c r="BS109" s="921"/>
      <c r="BT109" s="921"/>
      <c r="BU109" s="922"/>
      <c r="BV109" s="920" t="s">
        <v>435</v>
      </c>
      <c r="BW109" s="921"/>
      <c r="BX109" s="921"/>
      <c r="BY109" s="921"/>
      <c r="BZ109" s="922"/>
      <c r="CA109" s="920" t="s">
        <v>306</v>
      </c>
      <c r="CB109" s="921"/>
      <c r="CC109" s="921"/>
      <c r="CD109" s="921"/>
      <c r="CE109" s="922"/>
      <c r="CF109" s="941" t="s">
        <v>436</v>
      </c>
      <c r="CG109" s="941"/>
      <c r="CH109" s="941"/>
      <c r="CI109" s="941"/>
      <c r="CJ109" s="941"/>
      <c r="CK109" s="920" t="s">
        <v>437</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434</v>
      </c>
      <c r="DH109" s="921"/>
      <c r="DI109" s="921"/>
      <c r="DJ109" s="921"/>
      <c r="DK109" s="922"/>
      <c r="DL109" s="920" t="s">
        <v>435</v>
      </c>
      <c r="DM109" s="921"/>
      <c r="DN109" s="921"/>
      <c r="DO109" s="921"/>
      <c r="DP109" s="922"/>
      <c r="DQ109" s="920" t="s">
        <v>306</v>
      </c>
      <c r="DR109" s="921"/>
      <c r="DS109" s="921"/>
      <c r="DT109" s="921"/>
      <c r="DU109" s="922"/>
      <c r="DV109" s="920" t="s">
        <v>436</v>
      </c>
      <c r="DW109" s="921"/>
      <c r="DX109" s="921"/>
      <c r="DY109" s="921"/>
      <c r="DZ109" s="923"/>
    </row>
    <row r="110" spans="1:131" s="226" customFormat="1" ht="26.25" customHeight="1" x14ac:dyDescent="0.15">
      <c r="A110" s="924" t="s">
        <v>438</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19200715</v>
      </c>
      <c r="AB110" s="928"/>
      <c r="AC110" s="928"/>
      <c r="AD110" s="928"/>
      <c r="AE110" s="929"/>
      <c r="AF110" s="930">
        <v>22286716</v>
      </c>
      <c r="AG110" s="928"/>
      <c r="AH110" s="928"/>
      <c r="AI110" s="928"/>
      <c r="AJ110" s="929"/>
      <c r="AK110" s="930">
        <v>21864767</v>
      </c>
      <c r="AL110" s="928"/>
      <c r="AM110" s="928"/>
      <c r="AN110" s="928"/>
      <c r="AO110" s="929"/>
      <c r="AP110" s="931">
        <v>21.8</v>
      </c>
      <c r="AQ110" s="932"/>
      <c r="AR110" s="932"/>
      <c r="AS110" s="932"/>
      <c r="AT110" s="933"/>
      <c r="AU110" s="934" t="s">
        <v>72</v>
      </c>
      <c r="AV110" s="935"/>
      <c r="AW110" s="935"/>
      <c r="AX110" s="935"/>
      <c r="AY110" s="935"/>
      <c r="AZ110" s="957" t="s">
        <v>439</v>
      </c>
      <c r="BA110" s="925"/>
      <c r="BB110" s="925"/>
      <c r="BC110" s="925"/>
      <c r="BD110" s="925"/>
      <c r="BE110" s="925"/>
      <c r="BF110" s="925"/>
      <c r="BG110" s="925"/>
      <c r="BH110" s="925"/>
      <c r="BI110" s="925"/>
      <c r="BJ110" s="925"/>
      <c r="BK110" s="925"/>
      <c r="BL110" s="925"/>
      <c r="BM110" s="925"/>
      <c r="BN110" s="925"/>
      <c r="BO110" s="925"/>
      <c r="BP110" s="926"/>
      <c r="BQ110" s="958">
        <v>203316618</v>
      </c>
      <c r="BR110" s="959"/>
      <c r="BS110" s="959"/>
      <c r="BT110" s="959"/>
      <c r="BU110" s="959"/>
      <c r="BV110" s="959">
        <v>193825844</v>
      </c>
      <c r="BW110" s="959"/>
      <c r="BX110" s="959"/>
      <c r="BY110" s="959"/>
      <c r="BZ110" s="959"/>
      <c r="CA110" s="959">
        <v>183966889</v>
      </c>
      <c r="CB110" s="959"/>
      <c r="CC110" s="959"/>
      <c r="CD110" s="959"/>
      <c r="CE110" s="959"/>
      <c r="CF110" s="972">
        <v>183.3</v>
      </c>
      <c r="CG110" s="973"/>
      <c r="CH110" s="973"/>
      <c r="CI110" s="973"/>
      <c r="CJ110" s="973"/>
      <c r="CK110" s="974" t="s">
        <v>440</v>
      </c>
      <c r="CL110" s="975"/>
      <c r="CM110" s="957" t="s">
        <v>441</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v>5697400</v>
      </c>
      <c r="DH110" s="959"/>
      <c r="DI110" s="959"/>
      <c r="DJ110" s="959"/>
      <c r="DK110" s="959"/>
      <c r="DL110" s="959">
        <v>5232154</v>
      </c>
      <c r="DM110" s="959"/>
      <c r="DN110" s="959"/>
      <c r="DO110" s="959"/>
      <c r="DP110" s="959"/>
      <c r="DQ110" s="959">
        <v>4762814</v>
      </c>
      <c r="DR110" s="959"/>
      <c r="DS110" s="959"/>
      <c r="DT110" s="959"/>
      <c r="DU110" s="959"/>
      <c r="DV110" s="960">
        <v>4.7</v>
      </c>
      <c r="DW110" s="960"/>
      <c r="DX110" s="960"/>
      <c r="DY110" s="960"/>
      <c r="DZ110" s="961"/>
    </row>
    <row r="111" spans="1:131" s="226" customFormat="1" ht="26.25" customHeight="1" x14ac:dyDescent="0.15">
      <c r="A111" s="962" t="s">
        <v>442</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443</v>
      </c>
      <c r="AB111" s="966"/>
      <c r="AC111" s="966"/>
      <c r="AD111" s="966"/>
      <c r="AE111" s="967"/>
      <c r="AF111" s="968" t="s">
        <v>146</v>
      </c>
      <c r="AG111" s="966"/>
      <c r="AH111" s="966"/>
      <c r="AI111" s="966"/>
      <c r="AJ111" s="967"/>
      <c r="AK111" s="968" t="s">
        <v>444</v>
      </c>
      <c r="AL111" s="966"/>
      <c r="AM111" s="966"/>
      <c r="AN111" s="966"/>
      <c r="AO111" s="967"/>
      <c r="AP111" s="969" t="s">
        <v>445</v>
      </c>
      <c r="AQ111" s="970"/>
      <c r="AR111" s="970"/>
      <c r="AS111" s="970"/>
      <c r="AT111" s="971"/>
      <c r="AU111" s="936"/>
      <c r="AV111" s="937"/>
      <c r="AW111" s="937"/>
      <c r="AX111" s="937"/>
      <c r="AY111" s="937"/>
      <c r="AZ111" s="950" t="s">
        <v>446</v>
      </c>
      <c r="BA111" s="951"/>
      <c r="BB111" s="951"/>
      <c r="BC111" s="951"/>
      <c r="BD111" s="951"/>
      <c r="BE111" s="951"/>
      <c r="BF111" s="951"/>
      <c r="BG111" s="951"/>
      <c r="BH111" s="951"/>
      <c r="BI111" s="951"/>
      <c r="BJ111" s="951"/>
      <c r="BK111" s="951"/>
      <c r="BL111" s="951"/>
      <c r="BM111" s="951"/>
      <c r="BN111" s="951"/>
      <c r="BO111" s="951"/>
      <c r="BP111" s="952"/>
      <c r="BQ111" s="953">
        <v>5945196</v>
      </c>
      <c r="BR111" s="954"/>
      <c r="BS111" s="954"/>
      <c r="BT111" s="954"/>
      <c r="BU111" s="954"/>
      <c r="BV111" s="954">
        <v>5455590</v>
      </c>
      <c r="BW111" s="954"/>
      <c r="BX111" s="954"/>
      <c r="BY111" s="954"/>
      <c r="BZ111" s="954"/>
      <c r="CA111" s="954">
        <v>4918900</v>
      </c>
      <c r="CB111" s="954"/>
      <c r="CC111" s="954"/>
      <c r="CD111" s="954"/>
      <c r="CE111" s="954"/>
      <c r="CF111" s="948">
        <v>4.9000000000000004</v>
      </c>
      <c r="CG111" s="949"/>
      <c r="CH111" s="949"/>
      <c r="CI111" s="949"/>
      <c r="CJ111" s="949"/>
      <c r="CK111" s="976"/>
      <c r="CL111" s="977"/>
      <c r="CM111" s="950" t="s">
        <v>447</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448</v>
      </c>
      <c r="DH111" s="954"/>
      <c r="DI111" s="954"/>
      <c r="DJ111" s="954"/>
      <c r="DK111" s="954"/>
      <c r="DL111" s="954" t="s">
        <v>448</v>
      </c>
      <c r="DM111" s="954"/>
      <c r="DN111" s="954"/>
      <c r="DO111" s="954"/>
      <c r="DP111" s="954"/>
      <c r="DQ111" s="954" t="s">
        <v>146</v>
      </c>
      <c r="DR111" s="954"/>
      <c r="DS111" s="954"/>
      <c r="DT111" s="954"/>
      <c r="DU111" s="954"/>
      <c r="DV111" s="955" t="s">
        <v>445</v>
      </c>
      <c r="DW111" s="955"/>
      <c r="DX111" s="955"/>
      <c r="DY111" s="955"/>
      <c r="DZ111" s="956"/>
    </row>
    <row r="112" spans="1:131" s="226" customFormat="1" ht="26.25" customHeight="1" x14ac:dyDescent="0.15">
      <c r="A112" s="980" t="s">
        <v>449</v>
      </c>
      <c r="B112" s="981"/>
      <c r="C112" s="951" t="s">
        <v>450</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443</v>
      </c>
      <c r="AB112" s="987"/>
      <c r="AC112" s="987"/>
      <c r="AD112" s="987"/>
      <c r="AE112" s="988"/>
      <c r="AF112" s="989" t="s">
        <v>146</v>
      </c>
      <c r="AG112" s="987"/>
      <c r="AH112" s="987"/>
      <c r="AI112" s="987"/>
      <c r="AJ112" s="988"/>
      <c r="AK112" s="989" t="s">
        <v>451</v>
      </c>
      <c r="AL112" s="987"/>
      <c r="AM112" s="987"/>
      <c r="AN112" s="987"/>
      <c r="AO112" s="988"/>
      <c r="AP112" s="990" t="s">
        <v>451</v>
      </c>
      <c r="AQ112" s="991"/>
      <c r="AR112" s="991"/>
      <c r="AS112" s="991"/>
      <c r="AT112" s="992"/>
      <c r="AU112" s="936"/>
      <c r="AV112" s="937"/>
      <c r="AW112" s="937"/>
      <c r="AX112" s="937"/>
      <c r="AY112" s="937"/>
      <c r="AZ112" s="950" t="s">
        <v>452</v>
      </c>
      <c r="BA112" s="951"/>
      <c r="BB112" s="951"/>
      <c r="BC112" s="951"/>
      <c r="BD112" s="951"/>
      <c r="BE112" s="951"/>
      <c r="BF112" s="951"/>
      <c r="BG112" s="951"/>
      <c r="BH112" s="951"/>
      <c r="BI112" s="951"/>
      <c r="BJ112" s="951"/>
      <c r="BK112" s="951"/>
      <c r="BL112" s="951"/>
      <c r="BM112" s="951"/>
      <c r="BN112" s="951"/>
      <c r="BO112" s="951"/>
      <c r="BP112" s="952"/>
      <c r="BQ112" s="953">
        <v>94706110</v>
      </c>
      <c r="BR112" s="954"/>
      <c r="BS112" s="954"/>
      <c r="BT112" s="954"/>
      <c r="BU112" s="954"/>
      <c r="BV112" s="954">
        <v>89452378</v>
      </c>
      <c r="BW112" s="954"/>
      <c r="BX112" s="954"/>
      <c r="BY112" s="954"/>
      <c r="BZ112" s="954"/>
      <c r="CA112" s="954">
        <v>83829621</v>
      </c>
      <c r="CB112" s="954"/>
      <c r="CC112" s="954"/>
      <c r="CD112" s="954"/>
      <c r="CE112" s="954"/>
      <c r="CF112" s="948">
        <v>83.5</v>
      </c>
      <c r="CG112" s="949"/>
      <c r="CH112" s="949"/>
      <c r="CI112" s="949"/>
      <c r="CJ112" s="949"/>
      <c r="CK112" s="976"/>
      <c r="CL112" s="977"/>
      <c r="CM112" s="950" t="s">
        <v>453</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443</v>
      </c>
      <c r="DH112" s="954"/>
      <c r="DI112" s="954"/>
      <c r="DJ112" s="954"/>
      <c r="DK112" s="954"/>
      <c r="DL112" s="954" t="s">
        <v>448</v>
      </c>
      <c r="DM112" s="954"/>
      <c r="DN112" s="954"/>
      <c r="DO112" s="954"/>
      <c r="DP112" s="954"/>
      <c r="DQ112" s="954" t="s">
        <v>146</v>
      </c>
      <c r="DR112" s="954"/>
      <c r="DS112" s="954"/>
      <c r="DT112" s="954"/>
      <c r="DU112" s="954"/>
      <c r="DV112" s="955" t="s">
        <v>443</v>
      </c>
      <c r="DW112" s="955"/>
      <c r="DX112" s="955"/>
      <c r="DY112" s="955"/>
      <c r="DZ112" s="956"/>
    </row>
    <row r="113" spans="1:130" s="226" customFormat="1" ht="26.25" customHeight="1" x14ac:dyDescent="0.15">
      <c r="A113" s="982"/>
      <c r="B113" s="983"/>
      <c r="C113" s="951" t="s">
        <v>454</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6731054</v>
      </c>
      <c r="AB113" s="966"/>
      <c r="AC113" s="966"/>
      <c r="AD113" s="966"/>
      <c r="AE113" s="967"/>
      <c r="AF113" s="968">
        <v>6546464</v>
      </c>
      <c r="AG113" s="966"/>
      <c r="AH113" s="966"/>
      <c r="AI113" s="966"/>
      <c r="AJ113" s="967"/>
      <c r="AK113" s="968">
        <v>6407256</v>
      </c>
      <c r="AL113" s="966"/>
      <c r="AM113" s="966"/>
      <c r="AN113" s="966"/>
      <c r="AO113" s="967"/>
      <c r="AP113" s="969">
        <v>6.4</v>
      </c>
      <c r="AQ113" s="970"/>
      <c r="AR113" s="970"/>
      <c r="AS113" s="970"/>
      <c r="AT113" s="971"/>
      <c r="AU113" s="936"/>
      <c r="AV113" s="937"/>
      <c r="AW113" s="937"/>
      <c r="AX113" s="937"/>
      <c r="AY113" s="937"/>
      <c r="AZ113" s="950" t="s">
        <v>455</v>
      </c>
      <c r="BA113" s="951"/>
      <c r="BB113" s="951"/>
      <c r="BC113" s="951"/>
      <c r="BD113" s="951"/>
      <c r="BE113" s="951"/>
      <c r="BF113" s="951"/>
      <c r="BG113" s="951"/>
      <c r="BH113" s="951"/>
      <c r="BI113" s="951"/>
      <c r="BJ113" s="951"/>
      <c r="BK113" s="951"/>
      <c r="BL113" s="951"/>
      <c r="BM113" s="951"/>
      <c r="BN113" s="951"/>
      <c r="BO113" s="951"/>
      <c r="BP113" s="952"/>
      <c r="BQ113" s="953">
        <v>7034161</v>
      </c>
      <c r="BR113" s="954"/>
      <c r="BS113" s="954"/>
      <c r="BT113" s="954"/>
      <c r="BU113" s="954"/>
      <c r="BV113" s="954">
        <v>6497773</v>
      </c>
      <c r="BW113" s="954"/>
      <c r="BX113" s="954"/>
      <c r="BY113" s="954"/>
      <c r="BZ113" s="954"/>
      <c r="CA113" s="954">
        <v>5883149</v>
      </c>
      <c r="CB113" s="954"/>
      <c r="CC113" s="954"/>
      <c r="CD113" s="954"/>
      <c r="CE113" s="954"/>
      <c r="CF113" s="948">
        <v>5.9</v>
      </c>
      <c r="CG113" s="949"/>
      <c r="CH113" s="949"/>
      <c r="CI113" s="949"/>
      <c r="CJ113" s="949"/>
      <c r="CK113" s="976"/>
      <c r="CL113" s="977"/>
      <c r="CM113" s="950" t="s">
        <v>456</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146</v>
      </c>
      <c r="DH113" s="987"/>
      <c r="DI113" s="987"/>
      <c r="DJ113" s="987"/>
      <c r="DK113" s="988"/>
      <c r="DL113" s="989" t="s">
        <v>146</v>
      </c>
      <c r="DM113" s="987"/>
      <c r="DN113" s="987"/>
      <c r="DO113" s="987"/>
      <c r="DP113" s="988"/>
      <c r="DQ113" s="989" t="s">
        <v>146</v>
      </c>
      <c r="DR113" s="987"/>
      <c r="DS113" s="987"/>
      <c r="DT113" s="987"/>
      <c r="DU113" s="988"/>
      <c r="DV113" s="990" t="s">
        <v>443</v>
      </c>
      <c r="DW113" s="991"/>
      <c r="DX113" s="991"/>
      <c r="DY113" s="991"/>
      <c r="DZ113" s="992"/>
    </row>
    <row r="114" spans="1:130" s="226" customFormat="1" ht="26.25" customHeight="1" x14ac:dyDescent="0.15">
      <c r="A114" s="982"/>
      <c r="B114" s="983"/>
      <c r="C114" s="951" t="s">
        <v>457</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368301</v>
      </c>
      <c r="AB114" s="987"/>
      <c r="AC114" s="987"/>
      <c r="AD114" s="987"/>
      <c r="AE114" s="988"/>
      <c r="AF114" s="989">
        <v>663151</v>
      </c>
      <c r="AG114" s="987"/>
      <c r="AH114" s="987"/>
      <c r="AI114" s="987"/>
      <c r="AJ114" s="988"/>
      <c r="AK114" s="989">
        <v>667040</v>
      </c>
      <c r="AL114" s="987"/>
      <c r="AM114" s="987"/>
      <c r="AN114" s="987"/>
      <c r="AO114" s="988"/>
      <c r="AP114" s="990">
        <v>0.7</v>
      </c>
      <c r="AQ114" s="991"/>
      <c r="AR114" s="991"/>
      <c r="AS114" s="991"/>
      <c r="AT114" s="992"/>
      <c r="AU114" s="936"/>
      <c r="AV114" s="937"/>
      <c r="AW114" s="937"/>
      <c r="AX114" s="937"/>
      <c r="AY114" s="937"/>
      <c r="AZ114" s="950" t="s">
        <v>458</v>
      </c>
      <c r="BA114" s="951"/>
      <c r="BB114" s="951"/>
      <c r="BC114" s="951"/>
      <c r="BD114" s="951"/>
      <c r="BE114" s="951"/>
      <c r="BF114" s="951"/>
      <c r="BG114" s="951"/>
      <c r="BH114" s="951"/>
      <c r="BI114" s="951"/>
      <c r="BJ114" s="951"/>
      <c r="BK114" s="951"/>
      <c r="BL114" s="951"/>
      <c r="BM114" s="951"/>
      <c r="BN114" s="951"/>
      <c r="BO114" s="951"/>
      <c r="BP114" s="952"/>
      <c r="BQ114" s="953">
        <v>15223900</v>
      </c>
      <c r="BR114" s="954"/>
      <c r="BS114" s="954"/>
      <c r="BT114" s="954"/>
      <c r="BU114" s="954"/>
      <c r="BV114" s="954">
        <v>14853526</v>
      </c>
      <c r="BW114" s="954"/>
      <c r="BX114" s="954"/>
      <c r="BY114" s="954"/>
      <c r="BZ114" s="954"/>
      <c r="CA114" s="954">
        <v>14190754</v>
      </c>
      <c r="CB114" s="954"/>
      <c r="CC114" s="954"/>
      <c r="CD114" s="954"/>
      <c r="CE114" s="954"/>
      <c r="CF114" s="948">
        <v>14.1</v>
      </c>
      <c r="CG114" s="949"/>
      <c r="CH114" s="949"/>
      <c r="CI114" s="949"/>
      <c r="CJ114" s="949"/>
      <c r="CK114" s="976"/>
      <c r="CL114" s="977"/>
      <c r="CM114" s="950" t="s">
        <v>459</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146</v>
      </c>
      <c r="DH114" s="987"/>
      <c r="DI114" s="987"/>
      <c r="DJ114" s="987"/>
      <c r="DK114" s="988"/>
      <c r="DL114" s="989" t="s">
        <v>451</v>
      </c>
      <c r="DM114" s="987"/>
      <c r="DN114" s="987"/>
      <c r="DO114" s="987"/>
      <c r="DP114" s="988"/>
      <c r="DQ114" s="989" t="s">
        <v>146</v>
      </c>
      <c r="DR114" s="987"/>
      <c r="DS114" s="987"/>
      <c r="DT114" s="987"/>
      <c r="DU114" s="988"/>
      <c r="DV114" s="990" t="s">
        <v>448</v>
      </c>
      <c r="DW114" s="991"/>
      <c r="DX114" s="991"/>
      <c r="DY114" s="991"/>
      <c r="DZ114" s="992"/>
    </row>
    <row r="115" spans="1:130" s="226" customFormat="1" ht="26.25" customHeight="1" x14ac:dyDescent="0.15">
      <c r="A115" s="982"/>
      <c r="B115" s="983"/>
      <c r="C115" s="951" t="s">
        <v>460</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437869</v>
      </c>
      <c r="AB115" s="966"/>
      <c r="AC115" s="966"/>
      <c r="AD115" s="966"/>
      <c r="AE115" s="967"/>
      <c r="AF115" s="968">
        <v>570472</v>
      </c>
      <c r="AG115" s="966"/>
      <c r="AH115" s="966"/>
      <c r="AI115" s="966"/>
      <c r="AJ115" s="967"/>
      <c r="AK115" s="968">
        <v>551629</v>
      </c>
      <c r="AL115" s="966"/>
      <c r="AM115" s="966"/>
      <c r="AN115" s="966"/>
      <c r="AO115" s="967"/>
      <c r="AP115" s="969">
        <v>0.5</v>
      </c>
      <c r="AQ115" s="970"/>
      <c r="AR115" s="970"/>
      <c r="AS115" s="970"/>
      <c r="AT115" s="971"/>
      <c r="AU115" s="936"/>
      <c r="AV115" s="937"/>
      <c r="AW115" s="937"/>
      <c r="AX115" s="937"/>
      <c r="AY115" s="937"/>
      <c r="AZ115" s="950" t="s">
        <v>461</v>
      </c>
      <c r="BA115" s="951"/>
      <c r="BB115" s="951"/>
      <c r="BC115" s="951"/>
      <c r="BD115" s="951"/>
      <c r="BE115" s="951"/>
      <c r="BF115" s="951"/>
      <c r="BG115" s="951"/>
      <c r="BH115" s="951"/>
      <c r="BI115" s="951"/>
      <c r="BJ115" s="951"/>
      <c r="BK115" s="951"/>
      <c r="BL115" s="951"/>
      <c r="BM115" s="951"/>
      <c r="BN115" s="951"/>
      <c r="BO115" s="951"/>
      <c r="BP115" s="952"/>
      <c r="BQ115" s="953">
        <v>1313784</v>
      </c>
      <c r="BR115" s="954"/>
      <c r="BS115" s="954"/>
      <c r="BT115" s="954"/>
      <c r="BU115" s="954"/>
      <c r="BV115" s="954">
        <v>1051820</v>
      </c>
      <c r="BW115" s="954"/>
      <c r="BX115" s="954"/>
      <c r="BY115" s="954"/>
      <c r="BZ115" s="954"/>
      <c r="CA115" s="954" t="s">
        <v>462</v>
      </c>
      <c r="CB115" s="954"/>
      <c r="CC115" s="954"/>
      <c r="CD115" s="954"/>
      <c r="CE115" s="954"/>
      <c r="CF115" s="948" t="s">
        <v>146</v>
      </c>
      <c r="CG115" s="949"/>
      <c r="CH115" s="949"/>
      <c r="CI115" s="949"/>
      <c r="CJ115" s="949"/>
      <c r="CK115" s="976"/>
      <c r="CL115" s="977"/>
      <c r="CM115" s="950" t="s">
        <v>463</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448</v>
      </c>
      <c r="DH115" s="987"/>
      <c r="DI115" s="987"/>
      <c r="DJ115" s="987"/>
      <c r="DK115" s="988"/>
      <c r="DL115" s="989" t="s">
        <v>443</v>
      </c>
      <c r="DM115" s="987"/>
      <c r="DN115" s="987"/>
      <c r="DO115" s="987"/>
      <c r="DP115" s="988"/>
      <c r="DQ115" s="989" t="s">
        <v>451</v>
      </c>
      <c r="DR115" s="987"/>
      <c r="DS115" s="987"/>
      <c r="DT115" s="987"/>
      <c r="DU115" s="988"/>
      <c r="DV115" s="990" t="s">
        <v>451</v>
      </c>
      <c r="DW115" s="991"/>
      <c r="DX115" s="991"/>
      <c r="DY115" s="991"/>
      <c r="DZ115" s="992"/>
    </row>
    <row r="116" spans="1:130" s="226" customFormat="1" ht="26.25" customHeight="1" x14ac:dyDescent="0.15">
      <c r="A116" s="984"/>
      <c r="B116" s="985"/>
      <c r="C116" s="993" t="s">
        <v>464</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146</v>
      </c>
      <c r="AB116" s="987"/>
      <c r="AC116" s="987"/>
      <c r="AD116" s="987"/>
      <c r="AE116" s="988"/>
      <c r="AF116" s="989" t="s">
        <v>443</v>
      </c>
      <c r="AG116" s="987"/>
      <c r="AH116" s="987"/>
      <c r="AI116" s="987"/>
      <c r="AJ116" s="988"/>
      <c r="AK116" s="989" t="s">
        <v>443</v>
      </c>
      <c r="AL116" s="987"/>
      <c r="AM116" s="987"/>
      <c r="AN116" s="987"/>
      <c r="AO116" s="988"/>
      <c r="AP116" s="990" t="s">
        <v>146</v>
      </c>
      <c r="AQ116" s="991"/>
      <c r="AR116" s="991"/>
      <c r="AS116" s="991"/>
      <c r="AT116" s="992"/>
      <c r="AU116" s="936"/>
      <c r="AV116" s="937"/>
      <c r="AW116" s="937"/>
      <c r="AX116" s="937"/>
      <c r="AY116" s="937"/>
      <c r="AZ116" s="995" t="s">
        <v>465</v>
      </c>
      <c r="BA116" s="996"/>
      <c r="BB116" s="996"/>
      <c r="BC116" s="996"/>
      <c r="BD116" s="996"/>
      <c r="BE116" s="996"/>
      <c r="BF116" s="996"/>
      <c r="BG116" s="996"/>
      <c r="BH116" s="996"/>
      <c r="BI116" s="996"/>
      <c r="BJ116" s="996"/>
      <c r="BK116" s="996"/>
      <c r="BL116" s="996"/>
      <c r="BM116" s="996"/>
      <c r="BN116" s="996"/>
      <c r="BO116" s="996"/>
      <c r="BP116" s="997"/>
      <c r="BQ116" s="953" t="s">
        <v>443</v>
      </c>
      <c r="BR116" s="954"/>
      <c r="BS116" s="954"/>
      <c r="BT116" s="954"/>
      <c r="BU116" s="954"/>
      <c r="BV116" s="954" t="s">
        <v>443</v>
      </c>
      <c r="BW116" s="954"/>
      <c r="BX116" s="954"/>
      <c r="BY116" s="954"/>
      <c r="BZ116" s="954"/>
      <c r="CA116" s="954" t="s">
        <v>146</v>
      </c>
      <c r="CB116" s="954"/>
      <c r="CC116" s="954"/>
      <c r="CD116" s="954"/>
      <c r="CE116" s="954"/>
      <c r="CF116" s="948" t="s">
        <v>451</v>
      </c>
      <c r="CG116" s="949"/>
      <c r="CH116" s="949"/>
      <c r="CI116" s="949"/>
      <c r="CJ116" s="949"/>
      <c r="CK116" s="976"/>
      <c r="CL116" s="977"/>
      <c r="CM116" s="950" t="s">
        <v>466</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448</v>
      </c>
      <c r="DH116" s="987"/>
      <c r="DI116" s="987"/>
      <c r="DJ116" s="987"/>
      <c r="DK116" s="988"/>
      <c r="DL116" s="989" t="s">
        <v>444</v>
      </c>
      <c r="DM116" s="987"/>
      <c r="DN116" s="987"/>
      <c r="DO116" s="987"/>
      <c r="DP116" s="988"/>
      <c r="DQ116" s="989" t="s">
        <v>451</v>
      </c>
      <c r="DR116" s="987"/>
      <c r="DS116" s="987"/>
      <c r="DT116" s="987"/>
      <c r="DU116" s="988"/>
      <c r="DV116" s="990" t="s">
        <v>444</v>
      </c>
      <c r="DW116" s="991"/>
      <c r="DX116" s="991"/>
      <c r="DY116" s="991"/>
      <c r="DZ116" s="992"/>
    </row>
    <row r="117" spans="1:130" s="226" customFormat="1" ht="26.25" customHeight="1" x14ac:dyDescent="0.15">
      <c r="A117" s="940" t="s">
        <v>188</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467</v>
      </c>
      <c r="Z117" s="922"/>
      <c r="AA117" s="1006">
        <v>26737939</v>
      </c>
      <c r="AB117" s="1007"/>
      <c r="AC117" s="1007"/>
      <c r="AD117" s="1007"/>
      <c r="AE117" s="1008"/>
      <c r="AF117" s="1009">
        <v>30066803</v>
      </c>
      <c r="AG117" s="1007"/>
      <c r="AH117" s="1007"/>
      <c r="AI117" s="1007"/>
      <c r="AJ117" s="1008"/>
      <c r="AK117" s="1009">
        <v>29490692</v>
      </c>
      <c r="AL117" s="1007"/>
      <c r="AM117" s="1007"/>
      <c r="AN117" s="1007"/>
      <c r="AO117" s="1008"/>
      <c r="AP117" s="1010"/>
      <c r="AQ117" s="1011"/>
      <c r="AR117" s="1011"/>
      <c r="AS117" s="1011"/>
      <c r="AT117" s="1012"/>
      <c r="AU117" s="936"/>
      <c r="AV117" s="937"/>
      <c r="AW117" s="937"/>
      <c r="AX117" s="937"/>
      <c r="AY117" s="937"/>
      <c r="AZ117" s="1002" t="s">
        <v>468</v>
      </c>
      <c r="BA117" s="1003"/>
      <c r="BB117" s="1003"/>
      <c r="BC117" s="1003"/>
      <c r="BD117" s="1003"/>
      <c r="BE117" s="1003"/>
      <c r="BF117" s="1003"/>
      <c r="BG117" s="1003"/>
      <c r="BH117" s="1003"/>
      <c r="BI117" s="1003"/>
      <c r="BJ117" s="1003"/>
      <c r="BK117" s="1003"/>
      <c r="BL117" s="1003"/>
      <c r="BM117" s="1003"/>
      <c r="BN117" s="1003"/>
      <c r="BO117" s="1003"/>
      <c r="BP117" s="1004"/>
      <c r="BQ117" s="953" t="s">
        <v>443</v>
      </c>
      <c r="BR117" s="954"/>
      <c r="BS117" s="954"/>
      <c r="BT117" s="954"/>
      <c r="BU117" s="954"/>
      <c r="BV117" s="954" t="s">
        <v>146</v>
      </c>
      <c r="BW117" s="954"/>
      <c r="BX117" s="954"/>
      <c r="BY117" s="954"/>
      <c r="BZ117" s="954"/>
      <c r="CA117" s="954" t="s">
        <v>146</v>
      </c>
      <c r="CB117" s="954"/>
      <c r="CC117" s="954"/>
      <c r="CD117" s="954"/>
      <c r="CE117" s="954"/>
      <c r="CF117" s="948" t="s">
        <v>146</v>
      </c>
      <c r="CG117" s="949"/>
      <c r="CH117" s="949"/>
      <c r="CI117" s="949"/>
      <c r="CJ117" s="949"/>
      <c r="CK117" s="976"/>
      <c r="CL117" s="977"/>
      <c r="CM117" s="950" t="s">
        <v>469</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443</v>
      </c>
      <c r="DH117" s="987"/>
      <c r="DI117" s="987"/>
      <c r="DJ117" s="987"/>
      <c r="DK117" s="988"/>
      <c r="DL117" s="989" t="s">
        <v>443</v>
      </c>
      <c r="DM117" s="987"/>
      <c r="DN117" s="987"/>
      <c r="DO117" s="987"/>
      <c r="DP117" s="988"/>
      <c r="DQ117" s="989" t="s">
        <v>146</v>
      </c>
      <c r="DR117" s="987"/>
      <c r="DS117" s="987"/>
      <c r="DT117" s="987"/>
      <c r="DU117" s="988"/>
      <c r="DV117" s="990" t="s">
        <v>146</v>
      </c>
      <c r="DW117" s="991"/>
      <c r="DX117" s="991"/>
      <c r="DY117" s="991"/>
      <c r="DZ117" s="992"/>
    </row>
    <row r="118" spans="1:130" s="226" customFormat="1" ht="26.25" customHeight="1" x14ac:dyDescent="0.15">
      <c r="A118" s="940" t="s">
        <v>437</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434</v>
      </c>
      <c r="AB118" s="921"/>
      <c r="AC118" s="921"/>
      <c r="AD118" s="921"/>
      <c r="AE118" s="922"/>
      <c r="AF118" s="920" t="s">
        <v>435</v>
      </c>
      <c r="AG118" s="921"/>
      <c r="AH118" s="921"/>
      <c r="AI118" s="921"/>
      <c r="AJ118" s="922"/>
      <c r="AK118" s="920" t="s">
        <v>306</v>
      </c>
      <c r="AL118" s="921"/>
      <c r="AM118" s="921"/>
      <c r="AN118" s="921"/>
      <c r="AO118" s="922"/>
      <c r="AP118" s="998" t="s">
        <v>436</v>
      </c>
      <c r="AQ118" s="999"/>
      <c r="AR118" s="999"/>
      <c r="AS118" s="999"/>
      <c r="AT118" s="1000"/>
      <c r="AU118" s="936"/>
      <c r="AV118" s="937"/>
      <c r="AW118" s="937"/>
      <c r="AX118" s="937"/>
      <c r="AY118" s="937"/>
      <c r="AZ118" s="1001" t="s">
        <v>470</v>
      </c>
      <c r="BA118" s="993"/>
      <c r="BB118" s="993"/>
      <c r="BC118" s="993"/>
      <c r="BD118" s="993"/>
      <c r="BE118" s="993"/>
      <c r="BF118" s="993"/>
      <c r="BG118" s="993"/>
      <c r="BH118" s="993"/>
      <c r="BI118" s="993"/>
      <c r="BJ118" s="993"/>
      <c r="BK118" s="993"/>
      <c r="BL118" s="993"/>
      <c r="BM118" s="993"/>
      <c r="BN118" s="993"/>
      <c r="BO118" s="993"/>
      <c r="BP118" s="994"/>
      <c r="BQ118" s="1027" t="s">
        <v>443</v>
      </c>
      <c r="BR118" s="1028"/>
      <c r="BS118" s="1028"/>
      <c r="BT118" s="1028"/>
      <c r="BU118" s="1028"/>
      <c r="BV118" s="1028" t="s">
        <v>443</v>
      </c>
      <c r="BW118" s="1028"/>
      <c r="BX118" s="1028"/>
      <c r="BY118" s="1028"/>
      <c r="BZ118" s="1028"/>
      <c r="CA118" s="1028" t="s">
        <v>146</v>
      </c>
      <c r="CB118" s="1028"/>
      <c r="CC118" s="1028"/>
      <c r="CD118" s="1028"/>
      <c r="CE118" s="1028"/>
      <c r="CF118" s="948" t="s">
        <v>146</v>
      </c>
      <c r="CG118" s="949"/>
      <c r="CH118" s="949"/>
      <c r="CI118" s="949"/>
      <c r="CJ118" s="949"/>
      <c r="CK118" s="976"/>
      <c r="CL118" s="977"/>
      <c r="CM118" s="950" t="s">
        <v>471</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443</v>
      </c>
      <c r="DH118" s="987"/>
      <c r="DI118" s="987"/>
      <c r="DJ118" s="987"/>
      <c r="DK118" s="988"/>
      <c r="DL118" s="989" t="s">
        <v>146</v>
      </c>
      <c r="DM118" s="987"/>
      <c r="DN118" s="987"/>
      <c r="DO118" s="987"/>
      <c r="DP118" s="988"/>
      <c r="DQ118" s="989" t="s">
        <v>146</v>
      </c>
      <c r="DR118" s="987"/>
      <c r="DS118" s="987"/>
      <c r="DT118" s="987"/>
      <c r="DU118" s="988"/>
      <c r="DV118" s="990" t="s">
        <v>146</v>
      </c>
      <c r="DW118" s="991"/>
      <c r="DX118" s="991"/>
      <c r="DY118" s="991"/>
      <c r="DZ118" s="992"/>
    </row>
    <row r="119" spans="1:130" s="226" customFormat="1" ht="26.25" customHeight="1" x14ac:dyDescent="0.15">
      <c r="A119" s="1084" t="s">
        <v>440</v>
      </c>
      <c r="B119" s="975"/>
      <c r="C119" s="957" t="s">
        <v>441</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v>354096</v>
      </c>
      <c r="AB119" s="928"/>
      <c r="AC119" s="928"/>
      <c r="AD119" s="928"/>
      <c r="AE119" s="929"/>
      <c r="AF119" s="930">
        <v>499161</v>
      </c>
      <c r="AG119" s="928"/>
      <c r="AH119" s="928"/>
      <c r="AI119" s="928"/>
      <c r="AJ119" s="929"/>
      <c r="AK119" s="930">
        <v>499274</v>
      </c>
      <c r="AL119" s="928"/>
      <c r="AM119" s="928"/>
      <c r="AN119" s="928"/>
      <c r="AO119" s="929"/>
      <c r="AP119" s="931">
        <v>0.5</v>
      </c>
      <c r="AQ119" s="932"/>
      <c r="AR119" s="932"/>
      <c r="AS119" s="932"/>
      <c r="AT119" s="933"/>
      <c r="AU119" s="938"/>
      <c r="AV119" s="939"/>
      <c r="AW119" s="939"/>
      <c r="AX119" s="939"/>
      <c r="AY119" s="939"/>
      <c r="AZ119" s="247" t="s">
        <v>188</v>
      </c>
      <c r="BA119" s="247"/>
      <c r="BB119" s="247"/>
      <c r="BC119" s="247"/>
      <c r="BD119" s="247"/>
      <c r="BE119" s="247"/>
      <c r="BF119" s="247"/>
      <c r="BG119" s="247"/>
      <c r="BH119" s="247"/>
      <c r="BI119" s="247"/>
      <c r="BJ119" s="247"/>
      <c r="BK119" s="247"/>
      <c r="BL119" s="247"/>
      <c r="BM119" s="247"/>
      <c r="BN119" s="247"/>
      <c r="BO119" s="1005" t="s">
        <v>472</v>
      </c>
      <c r="BP119" s="1033"/>
      <c r="BQ119" s="1027">
        <v>327539769</v>
      </c>
      <c r="BR119" s="1028"/>
      <c r="BS119" s="1028"/>
      <c r="BT119" s="1028"/>
      <c r="BU119" s="1028"/>
      <c r="BV119" s="1028">
        <v>311136931</v>
      </c>
      <c r="BW119" s="1028"/>
      <c r="BX119" s="1028"/>
      <c r="BY119" s="1028"/>
      <c r="BZ119" s="1028"/>
      <c r="CA119" s="1028">
        <v>292789313</v>
      </c>
      <c r="CB119" s="1028"/>
      <c r="CC119" s="1028"/>
      <c r="CD119" s="1028"/>
      <c r="CE119" s="1028"/>
      <c r="CF119" s="1029"/>
      <c r="CG119" s="1030"/>
      <c r="CH119" s="1030"/>
      <c r="CI119" s="1030"/>
      <c r="CJ119" s="1031"/>
      <c r="CK119" s="978"/>
      <c r="CL119" s="979"/>
      <c r="CM119" s="1001" t="s">
        <v>473</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247796</v>
      </c>
      <c r="DH119" s="1014"/>
      <c r="DI119" s="1014"/>
      <c r="DJ119" s="1014"/>
      <c r="DK119" s="1015"/>
      <c r="DL119" s="1013">
        <v>223436</v>
      </c>
      <c r="DM119" s="1014"/>
      <c r="DN119" s="1014"/>
      <c r="DO119" s="1014"/>
      <c r="DP119" s="1015"/>
      <c r="DQ119" s="1013">
        <v>156086</v>
      </c>
      <c r="DR119" s="1014"/>
      <c r="DS119" s="1014"/>
      <c r="DT119" s="1014"/>
      <c r="DU119" s="1015"/>
      <c r="DV119" s="1016">
        <v>0.2</v>
      </c>
      <c r="DW119" s="1017"/>
      <c r="DX119" s="1017"/>
      <c r="DY119" s="1017"/>
      <c r="DZ119" s="1018"/>
    </row>
    <row r="120" spans="1:130" s="226" customFormat="1" ht="26.25" customHeight="1" x14ac:dyDescent="0.15">
      <c r="A120" s="1085"/>
      <c r="B120" s="977"/>
      <c r="C120" s="950" t="s">
        <v>447</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146</v>
      </c>
      <c r="AB120" s="987"/>
      <c r="AC120" s="987"/>
      <c r="AD120" s="987"/>
      <c r="AE120" s="988"/>
      <c r="AF120" s="989" t="s">
        <v>146</v>
      </c>
      <c r="AG120" s="987"/>
      <c r="AH120" s="987"/>
      <c r="AI120" s="987"/>
      <c r="AJ120" s="988"/>
      <c r="AK120" s="989" t="s">
        <v>146</v>
      </c>
      <c r="AL120" s="987"/>
      <c r="AM120" s="987"/>
      <c r="AN120" s="987"/>
      <c r="AO120" s="988"/>
      <c r="AP120" s="990" t="s">
        <v>443</v>
      </c>
      <c r="AQ120" s="991"/>
      <c r="AR120" s="991"/>
      <c r="AS120" s="991"/>
      <c r="AT120" s="992"/>
      <c r="AU120" s="1019" t="s">
        <v>474</v>
      </c>
      <c r="AV120" s="1020"/>
      <c r="AW120" s="1020"/>
      <c r="AX120" s="1020"/>
      <c r="AY120" s="1021"/>
      <c r="AZ120" s="957" t="s">
        <v>475</v>
      </c>
      <c r="BA120" s="925"/>
      <c r="BB120" s="925"/>
      <c r="BC120" s="925"/>
      <c r="BD120" s="925"/>
      <c r="BE120" s="925"/>
      <c r="BF120" s="925"/>
      <c r="BG120" s="925"/>
      <c r="BH120" s="925"/>
      <c r="BI120" s="925"/>
      <c r="BJ120" s="925"/>
      <c r="BK120" s="925"/>
      <c r="BL120" s="925"/>
      <c r="BM120" s="925"/>
      <c r="BN120" s="925"/>
      <c r="BO120" s="925"/>
      <c r="BP120" s="926"/>
      <c r="BQ120" s="958">
        <v>32360262</v>
      </c>
      <c r="BR120" s="959"/>
      <c r="BS120" s="959"/>
      <c r="BT120" s="959"/>
      <c r="BU120" s="959"/>
      <c r="BV120" s="959">
        <v>33736689</v>
      </c>
      <c r="BW120" s="959"/>
      <c r="BX120" s="959"/>
      <c r="BY120" s="959"/>
      <c r="BZ120" s="959"/>
      <c r="CA120" s="959">
        <v>40210097</v>
      </c>
      <c r="CB120" s="959"/>
      <c r="CC120" s="959"/>
      <c r="CD120" s="959"/>
      <c r="CE120" s="959"/>
      <c r="CF120" s="972">
        <v>40.1</v>
      </c>
      <c r="CG120" s="973"/>
      <c r="CH120" s="973"/>
      <c r="CI120" s="973"/>
      <c r="CJ120" s="973"/>
      <c r="CK120" s="1034" t="s">
        <v>476</v>
      </c>
      <c r="CL120" s="1035"/>
      <c r="CM120" s="1035"/>
      <c r="CN120" s="1035"/>
      <c r="CO120" s="1036"/>
      <c r="CP120" s="1042" t="s">
        <v>477</v>
      </c>
      <c r="CQ120" s="1043"/>
      <c r="CR120" s="1043"/>
      <c r="CS120" s="1043"/>
      <c r="CT120" s="1043"/>
      <c r="CU120" s="1043"/>
      <c r="CV120" s="1043"/>
      <c r="CW120" s="1043"/>
      <c r="CX120" s="1043"/>
      <c r="CY120" s="1043"/>
      <c r="CZ120" s="1043"/>
      <c r="DA120" s="1043"/>
      <c r="DB120" s="1043"/>
      <c r="DC120" s="1043"/>
      <c r="DD120" s="1043"/>
      <c r="DE120" s="1043"/>
      <c r="DF120" s="1044"/>
      <c r="DG120" s="958">
        <v>94633772</v>
      </c>
      <c r="DH120" s="959"/>
      <c r="DI120" s="959"/>
      <c r="DJ120" s="959"/>
      <c r="DK120" s="959"/>
      <c r="DL120" s="959">
        <v>89369893</v>
      </c>
      <c r="DM120" s="959"/>
      <c r="DN120" s="959"/>
      <c r="DO120" s="959"/>
      <c r="DP120" s="959"/>
      <c r="DQ120" s="959">
        <v>83747111</v>
      </c>
      <c r="DR120" s="959"/>
      <c r="DS120" s="959"/>
      <c r="DT120" s="959"/>
      <c r="DU120" s="959"/>
      <c r="DV120" s="960">
        <v>83.4</v>
      </c>
      <c r="DW120" s="960"/>
      <c r="DX120" s="960"/>
      <c r="DY120" s="960"/>
      <c r="DZ120" s="961"/>
    </row>
    <row r="121" spans="1:130" s="226" customFormat="1" ht="26.25" customHeight="1" x14ac:dyDescent="0.15">
      <c r="A121" s="1085"/>
      <c r="B121" s="977"/>
      <c r="C121" s="1002" t="s">
        <v>478</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443</v>
      </c>
      <c r="AB121" s="987"/>
      <c r="AC121" s="987"/>
      <c r="AD121" s="987"/>
      <c r="AE121" s="988"/>
      <c r="AF121" s="989" t="s">
        <v>146</v>
      </c>
      <c r="AG121" s="987"/>
      <c r="AH121" s="987"/>
      <c r="AI121" s="987"/>
      <c r="AJ121" s="988"/>
      <c r="AK121" s="989" t="s">
        <v>443</v>
      </c>
      <c r="AL121" s="987"/>
      <c r="AM121" s="987"/>
      <c r="AN121" s="987"/>
      <c r="AO121" s="988"/>
      <c r="AP121" s="990" t="s">
        <v>443</v>
      </c>
      <c r="AQ121" s="991"/>
      <c r="AR121" s="991"/>
      <c r="AS121" s="991"/>
      <c r="AT121" s="992"/>
      <c r="AU121" s="1022"/>
      <c r="AV121" s="1023"/>
      <c r="AW121" s="1023"/>
      <c r="AX121" s="1023"/>
      <c r="AY121" s="1024"/>
      <c r="AZ121" s="950" t="s">
        <v>479</v>
      </c>
      <c r="BA121" s="951"/>
      <c r="BB121" s="951"/>
      <c r="BC121" s="951"/>
      <c r="BD121" s="951"/>
      <c r="BE121" s="951"/>
      <c r="BF121" s="951"/>
      <c r="BG121" s="951"/>
      <c r="BH121" s="951"/>
      <c r="BI121" s="951"/>
      <c r="BJ121" s="951"/>
      <c r="BK121" s="951"/>
      <c r="BL121" s="951"/>
      <c r="BM121" s="951"/>
      <c r="BN121" s="951"/>
      <c r="BO121" s="951"/>
      <c r="BP121" s="952"/>
      <c r="BQ121" s="953">
        <v>89478362</v>
      </c>
      <c r="BR121" s="954"/>
      <c r="BS121" s="954"/>
      <c r="BT121" s="954"/>
      <c r="BU121" s="954"/>
      <c r="BV121" s="954">
        <v>85790951</v>
      </c>
      <c r="BW121" s="954"/>
      <c r="BX121" s="954"/>
      <c r="BY121" s="954"/>
      <c r="BZ121" s="954"/>
      <c r="CA121" s="954">
        <v>84165995</v>
      </c>
      <c r="CB121" s="954"/>
      <c r="CC121" s="954"/>
      <c r="CD121" s="954"/>
      <c r="CE121" s="954"/>
      <c r="CF121" s="948">
        <v>83.9</v>
      </c>
      <c r="CG121" s="949"/>
      <c r="CH121" s="949"/>
      <c r="CI121" s="949"/>
      <c r="CJ121" s="949"/>
      <c r="CK121" s="1037"/>
      <c r="CL121" s="1038"/>
      <c r="CM121" s="1038"/>
      <c r="CN121" s="1038"/>
      <c r="CO121" s="1039"/>
      <c r="CP121" s="1047" t="s">
        <v>480</v>
      </c>
      <c r="CQ121" s="1048"/>
      <c r="CR121" s="1048"/>
      <c r="CS121" s="1048"/>
      <c r="CT121" s="1048"/>
      <c r="CU121" s="1048"/>
      <c r="CV121" s="1048"/>
      <c r="CW121" s="1048"/>
      <c r="CX121" s="1048"/>
      <c r="CY121" s="1048"/>
      <c r="CZ121" s="1048"/>
      <c r="DA121" s="1048"/>
      <c r="DB121" s="1048"/>
      <c r="DC121" s="1048"/>
      <c r="DD121" s="1048"/>
      <c r="DE121" s="1048"/>
      <c r="DF121" s="1049"/>
      <c r="DG121" s="953">
        <v>72338</v>
      </c>
      <c r="DH121" s="954"/>
      <c r="DI121" s="954"/>
      <c r="DJ121" s="954"/>
      <c r="DK121" s="954"/>
      <c r="DL121" s="954">
        <v>82485</v>
      </c>
      <c r="DM121" s="954"/>
      <c r="DN121" s="954"/>
      <c r="DO121" s="954"/>
      <c r="DP121" s="954"/>
      <c r="DQ121" s="954">
        <v>82510</v>
      </c>
      <c r="DR121" s="954"/>
      <c r="DS121" s="954"/>
      <c r="DT121" s="954"/>
      <c r="DU121" s="954"/>
      <c r="DV121" s="955">
        <v>0.1</v>
      </c>
      <c r="DW121" s="955"/>
      <c r="DX121" s="955"/>
      <c r="DY121" s="955"/>
      <c r="DZ121" s="956"/>
    </row>
    <row r="122" spans="1:130" s="226" customFormat="1" ht="26.25" customHeight="1" x14ac:dyDescent="0.15">
      <c r="A122" s="1085"/>
      <c r="B122" s="977"/>
      <c r="C122" s="950" t="s">
        <v>459</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443</v>
      </c>
      <c r="AB122" s="987"/>
      <c r="AC122" s="987"/>
      <c r="AD122" s="987"/>
      <c r="AE122" s="988"/>
      <c r="AF122" s="989" t="s">
        <v>146</v>
      </c>
      <c r="AG122" s="987"/>
      <c r="AH122" s="987"/>
      <c r="AI122" s="987"/>
      <c r="AJ122" s="988"/>
      <c r="AK122" s="989" t="s">
        <v>146</v>
      </c>
      <c r="AL122" s="987"/>
      <c r="AM122" s="987"/>
      <c r="AN122" s="987"/>
      <c r="AO122" s="988"/>
      <c r="AP122" s="990" t="s">
        <v>443</v>
      </c>
      <c r="AQ122" s="991"/>
      <c r="AR122" s="991"/>
      <c r="AS122" s="991"/>
      <c r="AT122" s="992"/>
      <c r="AU122" s="1022"/>
      <c r="AV122" s="1023"/>
      <c r="AW122" s="1023"/>
      <c r="AX122" s="1023"/>
      <c r="AY122" s="1024"/>
      <c r="AZ122" s="1001" t="s">
        <v>481</v>
      </c>
      <c r="BA122" s="993"/>
      <c r="BB122" s="993"/>
      <c r="BC122" s="993"/>
      <c r="BD122" s="993"/>
      <c r="BE122" s="993"/>
      <c r="BF122" s="993"/>
      <c r="BG122" s="993"/>
      <c r="BH122" s="993"/>
      <c r="BI122" s="993"/>
      <c r="BJ122" s="993"/>
      <c r="BK122" s="993"/>
      <c r="BL122" s="993"/>
      <c r="BM122" s="993"/>
      <c r="BN122" s="993"/>
      <c r="BO122" s="993"/>
      <c r="BP122" s="994"/>
      <c r="BQ122" s="1027">
        <v>200501266</v>
      </c>
      <c r="BR122" s="1028"/>
      <c r="BS122" s="1028"/>
      <c r="BT122" s="1028"/>
      <c r="BU122" s="1028"/>
      <c r="BV122" s="1028">
        <v>197667549</v>
      </c>
      <c r="BW122" s="1028"/>
      <c r="BX122" s="1028"/>
      <c r="BY122" s="1028"/>
      <c r="BZ122" s="1028"/>
      <c r="CA122" s="1028">
        <v>192978662</v>
      </c>
      <c r="CB122" s="1028"/>
      <c r="CC122" s="1028"/>
      <c r="CD122" s="1028"/>
      <c r="CE122" s="1028"/>
      <c r="CF122" s="1045">
        <v>192.3</v>
      </c>
      <c r="CG122" s="1046"/>
      <c r="CH122" s="1046"/>
      <c r="CI122" s="1046"/>
      <c r="CJ122" s="1046"/>
      <c r="CK122" s="1037"/>
      <c r="CL122" s="1038"/>
      <c r="CM122" s="1038"/>
      <c r="CN122" s="1038"/>
      <c r="CO122" s="1039"/>
      <c r="CP122" s="1047" t="s">
        <v>482</v>
      </c>
      <c r="CQ122" s="1048"/>
      <c r="CR122" s="1048"/>
      <c r="CS122" s="1048"/>
      <c r="CT122" s="1048"/>
      <c r="CU122" s="1048"/>
      <c r="CV122" s="1048"/>
      <c r="CW122" s="1048"/>
      <c r="CX122" s="1048"/>
      <c r="CY122" s="1048"/>
      <c r="CZ122" s="1048"/>
      <c r="DA122" s="1048"/>
      <c r="DB122" s="1048"/>
      <c r="DC122" s="1048"/>
      <c r="DD122" s="1048"/>
      <c r="DE122" s="1048"/>
      <c r="DF122" s="1049"/>
      <c r="DG122" s="953" t="s">
        <v>146</v>
      </c>
      <c r="DH122" s="954"/>
      <c r="DI122" s="954"/>
      <c r="DJ122" s="954"/>
      <c r="DK122" s="954"/>
      <c r="DL122" s="954" t="s">
        <v>443</v>
      </c>
      <c r="DM122" s="954"/>
      <c r="DN122" s="954"/>
      <c r="DO122" s="954"/>
      <c r="DP122" s="954"/>
      <c r="DQ122" s="954" t="s">
        <v>443</v>
      </c>
      <c r="DR122" s="954"/>
      <c r="DS122" s="954"/>
      <c r="DT122" s="954"/>
      <c r="DU122" s="954"/>
      <c r="DV122" s="955" t="s">
        <v>146</v>
      </c>
      <c r="DW122" s="955"/>
      <c r="DX122" s="955"/>
      <c r="DY122" s="955"/>
      <c r="DZ122" s="956"/>
    </row>
    <row r="123" spans="1:130" s="226" customFormat="1" ht="26.25" customHeight="1" x14ac:dyDescent="0.15">
      <c r="A123" s="1085"/>
      <c r="B123" s="977"/>
      <c r="C123" s="950" t="s">
        <v>466</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146</v>
      </c>
      <c r="AB123" s="987"/>
      <c r="AC123" s="987"/>
      <c r="AD123" s="987"/>
      <c r="AE123" s="988"/>
      <c r="AF123" s="989" t="s">
        <v>146</v>
      </c>
      <c r="AG123" s="987"/>
      <c r="AH123" s="987"/>
      <c r="AI123" s="987"/>
      <c r="AJ123" s="988"/>
      <c r="AK123" s="989" t="s">
        <v>443</v>
      </c>
      <c r="AL123" s="987"/>
      <c r="AM123" s="987"/>
      <c r="AN123" s="987"/>
      <c r="AO123" s="988"/>
      <c r="AP123" s="990" t="s">
        <v>443</v>
      </c>
      <c r="AQ123" s="991"/>
      <c r="AR123" s="991"/>
      <c r="AS123" s="991"/>
      <c r="AT123" s="992"/>
      <c r="AU123" s="1025"/>
      <c r="AV123" s="1026"/>
      <c r="AW123" s="1026"/>
      <c r="AX123" s="1026"/>
      <c r="AY123" s="1026"/>
      <c r="AZ123" s="247" t="s">
        <v>188</v>
      </c>
      <c r="BA123" s="247"/>
      <c r="BB123" s="247"/>
      <c r="BC123" s="247"/>
      <c r="BD123" s="247"/>
      <c r="BE123" s="247"/>
      <c r="BF123" s="247"/>
      <c r="BG123" s="247"/>
      <c r="BH123" s="247"/>
      <c r="BI123" s="247"/>
      <c r="BJ123" s="247"/>
      <c r="BK123" s="247"/>
      <c r="BL123" s="247"/>
      <c r="BM123" s="247"/>
      <c r="BN123" s="247"/>
      <c r="BO123" s="1005" t="s">
        <v>483</v>
      </c>
      <c r="BP123" s="1033"/>
      <c r="BQ123" s="1091">
        <v>322339890</v>
      </c>
      <c r="BR123" s="1092"/>
      <c r="BS123" s="1092"/>
      <c r="BT123" s="1092"/>
      <c r="BU123" s="1092"/>
      <c r="BV123" s="1092">
        <v>317195189</v>
      </c>
      <c r="BW123" s="1092"/>
      <c r="BX123" s="1092"/>
      <c r="BY123" s="1092"/>
      <c r="BZ123" s="1092"/>
      <c r="CA123" s="1092">
        <v>317354754</v>
      </c>
      <c r="CB123" s="1092"/>
      <c r="CC123" s="1092"/>
      <c r="CD123" s="1092"/>
      <c r="CE123" s="1092"/>
      <c r="CF123" s="1029"/>
      <c r="CG123" s="1030"/>
      <c r="CH123" s="1030"/>
      <c r="CI123" s="1030"/>
      <c r="CJ123" s="1031"/>
      <c r="CK123" s="1037"/>
      <c r="CL123" s="1038"/>
      <c r="CM123" s="1038"/>
      <c r="CN123" s="1038"/>
      <c r="CO123" s="1039"/>
      <c r="CP123" s="1047" t="s">
        <v>484</v>
      </c>
      <c r="CQ123" s="1048"/>
      <c r="CR123" s="1048"/>
      <c r="CS123" s="1048"/>
      <c r="CT123" s="1048"/>
      <c r="CU123" s="1048"/>
      <c r="CV123" s="1048"/>
      <c r="CW123" s="1048"/>
      <c r="CX123" s="1048"/>
      <c r="CY123" s="1048"/>
      <c r="CZ123" s="1048"/>
      <c r="DA123" s="1048"/>
      <c r="DB123" s="1048"/>
      <c r="DC123" s="1048"/>
      <c r="DD123" s="1048"/>
      <c r="DE123" s="1048"/>
      <c r="DF123" s="1049"/>
      <c r="DG123" s="986" t="s">
        <v>443</v>
      </c>
      <c r="DH123" s="987"/>
      <c r="DI123" s="987"/>
      <c r="DJ123" s="987"/>
      <c r="DK123" s="988"/>
      <c r="DL123" s="989" t="s">
        <v>443</v>
      </c>
      <c r="DM123" s="987"/>
      <c r="DN123" s="987"/>
      <c r="DO123" s="987"/>
      <c r="DP123" s="988"/>
      <c r="DQ123" s="989" t="s">
        <v>443</v>
      </c>
      <c r="DR123" s="987"/>
      <c r="DS123" s="987"/>
      <c r="DT123" s="987"/>
      <c r="DU123" s="988"/>
      <c r="DV123" s="990" t="s">
        <v>443</v>
      </c>
      <c r="DW123" s="991"/>
      <c r="DX123" s="991"/>
      <c r="DY123" s="991"/>
      <c r="DZ123" s="992"/>
    </row>
    <row r="124" spans="1:130" s="226" customFormat="1" ht="26.25" customHeight="1" thickBot="1" x14ac:dyDescent="0.2">
      <c r="A124" s="1085"/>
      <c r="B124" s="977"/>
      <c r="C124" s="950" t="s">
        <v>469</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443</v>
      </c>
      <c r="AB124" s="987"/>
      <c r="AC124" s="987"/>
      <c r="AD124" s="987"/>
      <c r="AE124" s="988"/>
      <c r="AF124" s="989" t="s">
        <v>443</v>
      </c>
      <c r="AG124" s="987"/>
      <c r="AH124" s="987"/>
      <c r="AI124" s="987"/>
      <c r="AJ124" s="988"/>
      <c r="AK124" s="989" t="s">
        <v>146</v>
      </c>
      <c r="AL124" s="987"/>
      <c r="AM124" s="987"/>
      <c r="AN124" s="987"/>
      <c r="AO124" s="988"/>
      <c r="AP124" s="990" t="s">
        <v>146</v>
      </c>
      <c r="AQ124" s="991"/>
      <c r="AR124" s="991"/>
      <c r="AS124" s="991"/>
      <c r="AT124" s="992"/>
      <c r="AU124" s="1087" t="s">
        <v>485</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5.4</v>
      </c>
      <c r="BR124" s="1055"/>
      <c r="BS124" s="1055"/>
      <c r="BT124" s="1055"/>
      <c r="BU124" s="1055"/>
      <c r="BV124" s="1055" t="s">
        <v>146</v>
      </c>
      <c r="BW124" s="1055"/>
      <c r="BX124" s="1055"/>
      <c r="BY124" s="1055"/>
      <c r="BZ124" s="1055"/>
      <c r="CA124" s="1055" t="s">
        <v>443</v>
      </c>
      <c r="CB124" s="1055"/>
      <c r="CC124" s="1055"/>
      <c r="CD124" s="1055"/>
      <c r="CE124" s="1055"/>
      <c r="CF124" s="1056"/>
      <c r="CG124" s="1057"/>
      <c r="CH124" s="1057"/>
      <c r="CI124" s="1057"/>
      <c r="CJ124" s="1058"/>
      <c r="CK124" s="1040"/>
      <c r="CL124" s="1040"/>
      <c r="CM124" s="1040"/>
      <c r="CN124" s="1040"/>
      <c r="CO124" s="1041"/>
      <c r="CP124" s="1047" t="s">
        <v>486</v>
      </c>
      <c r="CQ124" s="1048"/>
      <c r="CR124" s="1048"/>
      <c r="CS124" s="1048"/>
      <c r="CT124" s="1048"/>
      <c r="CU124" s="1048"/>
      <c r="CV124" s="1048"/>
      <c r="CW124" s="1048"/>
      <c r="CX124" s="1048"/>
      <c r="CY124" s="1048"/>
      <c r="CZ124" s="1048"/>
      <c r="DA124" s="1048"/>
      <c r="DB124" s="1048"/>
      <c r="DC124" s="1048"/>
      <c r="DD124" s="1048"/>
      <c r="DE124" s="1048"/>
      <c r="DF124" s="1049"/>
      <c r="DG124" s="1032" t="s">
        <v>462</v>
      </c>
      <c r="DH124" s="1014"/>
      <c r="DI124" s="1014"/>
      <c r="DJ124" s="1014"/>
      <c r="DK124" s="1015"/>
      <c r="DL124" s="1013" t="s">
        <v>462</v>
      </c>
      <c r="DM124" s="1014"/>
      <c r="DN124" s="1014"/>
      <c r="DO124" s="1014"/>
      <c r="DP124" s="1015"/>
      <c r="DQ124" s="1013" t="s">
        <v>462</v>
      </c>
      <c r="DR124" s="1014"/>
      <c r="DS124" s="1014"/>
      <c r="DT124" s="1014"/>
      <c r="DU124" s="1015"/>
      <c r="DV124" s="1016" t="s">
        <v>462</v>
      </c>
      <c r="DW124" s="1017"/>
      <c r="DX124" s="1017"/>
      <c r="DY124" s="1017"/>
      <c r="DZ124" s="1018"/>
    </row>
    <row r="125" spans="1:130" s="226" customFormat="1" ht="26.25" customHeight="1" x14ac:dyDescent="0.15">
      <c r="A125" s="1085"/>
      <c r="B125" s="977"/>
      <c r="C125" s="950" t="s">
        <v>471</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462</v>
      </c>
      <c r="AB125" s="987"/>
      <c r="AC125" s="987"/>
      <c r="AD125" s="987"/>
      <c r="AE125" s="988"/>
      <c r="AF125" s="989" t="s">
        <v>462</v>
      </c>
      <c r="AG125" s="987"/>
      <c r="AH125" s="987"/>
      <c r="AI125" s="987"/>
      <c r="AJ125" s="988"/>
      <c r="AK125" s="989" t="s">
        <v>462</v>
      </c>
      <c r="AL125" s="987"/>
      <c r="AM125" s="987"/>
      <c r="AN125" s="987"/>
      <c r="AO125" s="988"/>
      <c r="AP125" s="990" t="s">
        <v>443</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487</v>
      </c>
      <c r="CL125" s="1035"/>
      <c r="CM125" s="1035"/>
      <c r="CN125" s="1035"/>
      <c r="CO125" s="1036"/>
      <c r="CP125" s="957" t="s">
        <v>488</v>
      </c>
      <c r="CQ125" s="925"/>
      <c r="CR125" s="925"/>
      <c r="CS125" s="925"/>
      <c r="CT125" s="925"/>
      <c r="CU125" s="925"/>
      <c r="CV125" s="925"/>
      <c r="CW125" s="925"/>
      <c r="CX125" s="925"/>
      <c r="CY125" s="925"/>
      <c r="CZ125" s="925"/>
      <c r="DA125" s="925"/>
      <c r="DB125" s="925"/>
      <c r="DC125" s="925"/>
      <c r="DD125" s="925"/>
      <c r="DE125" s="925"/>
      <c r="DF125" s="926"/>
      <c r="DG125" s="958" t="s">
        <v>462</v>
      </c>
      <c r="DH125" s="959"/>
      <c r="DI125" s="959"/>
      <c r="DJ125" s="959"/>
      <c r="DK125" s="959"/>
      <c r="DL125" s="959" t="s">
        <v>443</v>
      </c>
      <c r="DM125" s="959"/>
      <c r="DN125" s="959"/>
      <c r="DO125" s="959"/>
      <c r="DP125" s="959"/>
      <c r="DQ125" s="959" t="s">
        <v>462</v>
      </c>
      <c r="DR125" s="959"/>
      <c r="DS125" s="959"/>
      <c r="DT125" s="959"/>
      <c r="DU125" s="959"/>
      <c r="DV125" s="960" t="s">
        <v>462</v>
      </c>
      <c r="DW125" s="960"/>
      <c r="DX125" s="960"/>
      <c r="DY125" s="960"/>
      <c r="DZ125" s="961"/>
    </row>
    <row r="126" spans="1:130" s="226" customFormat="1" ht="26.25" customHeight="1" thickBot="1" x14ac:dyDescent="0.2">
      <c r="A126" s="1085"/>
      <c r="B126" s="977"/>
      <c r="C126" s="950" t="s">
        <v>473</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v>83773</v>
      </c>
      <c r="AB126" s="987"/>
      <c r="AC126" s="987"/>
      <c r="AD126" s="987"/>
      <c r="AE126" s="988"/>
      <c r="AF126" s="989">
        <v>71311</v>
      </c>
      <c r="AG126" s="987"/>
      <c r="AH126" s="987"/>
      <c r="AI126" s="987"/>
      <c r="AJ126" s="988"/>
      <c r="AK126" s="989">
        <v>52355</v>
      </c>
      <c r="AL126" s="987"/>
      <c r="AM126" s="987"/>
      <c r="AN126" s="987"/>
      <c r="AO126" s="988"/>
      <c r="AP126" s="990">
        <v>0.1</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489</v>
      </c>
      <c r="CQ126" s="951"/>
      <c r="CR126" s="951"/>
      <c r="CS126" s="951"/>
      <c r="CT126" s="951"/>
      <c r="CU126" s="951"/>
      <c r="CV126" s="951"/>
      <c r="CW126" s="951"/>
      <c r="CX126" s="951"/>
      <c r="CY126" s="951"/>
      <c r="CZ126" s="951"/>
      <c r="DA126" s="951"/>
      <c r="DB126" s="951"/>
      <c r="DC126" s="951"/>
      <c r="DD126" s="951"/>
      <c r="DE126" s="951"/>
      <c r="DF126" s="952"/>
      <c r="DG126" s="953" t="s">
        <v>462</v>
      </c>
      <c r="DH126" s="954"/>
      <c r="DI126" s="954"/>
      <c r="DJ126" s="954"/>
      <c r="DK126" s="954"/>
      <c r="DL126" s="954" t="s">
        <v>462</v>
      </c>
      <c r="DM126" s="954"/>
      <c r="DN126" s="954"/>
      <c r="DO126" s="954"/>
      <c r="DP126" s="954"/>
      <c r="DQ126" s="954" t="s">
        <v>443</v>
      </c>
      <c r="DR126" s="954"/>
      <c r="DS126" s="954"/>
      <c r="DT126" s="954"/>
      <c r="DU126" s="954"/>
      <c r="DV126" s="955" t="s">
        <v>443</v>
      </c>
      <c r="DW126" s="955"/>
      <c r="DX126" s="955"/>
      <c r="DY126" s="955"/>
      <c r="DZ126" s="956"/>
    </row>
    <row r="127" spans="1:130" s="226" customFormat="1" ht="26.25" customHeight="1" x14ac:dyDescent="0.15">
      <c r="A127" s="1086"/>
      <c r="B127" s="979"/>
      <c r="C127" s="1001" t="s">
        <v>490</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462</v>
      </c>
      <c r="AB127" s="987"/>
      <c r="AC127" s="987"/>
      <c r="AD127" s="987"/>
      <c r="AE127" s="988"/>
      <c r="AF127" s="989" t="s">
        <v>462</v>
      </c>
      <c r="AG127" s="987"/>
      <c r="AH127" s="987"/>
      <c r="AI127" s="987"/>
      <c r="AJ127" s="988"/>
      <c r="AK127" s="989" t="s">
        <v>462</v>
      </c>
      <c r="AL127" s="987"/>
      <c r="AM127" s="987"/>
      <c r="AN127" s="987"/>
      <c r="AO127" s="988"/>
      <c r="AP127" s="990" t="s">
        <v>443</v>
      </c>
      <c r="AQ127" s="991"/>
      <c r="AR127" s="991"/>
      <c r="AS127" s="991"/>
      <c r="AT127" s="992"/>
      <c r="AU127" s="228"/>
      <c r="AV127" s="228"/>
      <c r="AW127" s="228"/>
      <c r="AX127" s="1059" t="s">
        <v>491</v>
      </c>
      <c r="AY127" s="1060"/>
      <c r="AZ127" s="1060"/>
      <c r="BA127" s="1060"/>
      <c r="BB127" s="1060"/>
      <c r="BC127" s="1060"/>
      <c r="BD127" s="1060"/>
      <c r="BE127" s="1061"/>
      <c r="BF127" s="1062" t="s">
        <v>492</v>
      </c>
      <c r="BG127" s="1060"/>
      <c r="BH127" s="1060"/>
      <c r="BI127" s="1060"/>
      <c r="BJ127" s="1060"/>
      <c r="BK127" s="1060"/>
      <c r="BL127" s="1061"/>
      <c r="BM127" s="1062" t="s">
        <v>493</v>
      </c>
      <c r="BN127" s="1060"/>
      <c r="BO127" s="1060"/>
      <c r="BP127" s="1060"/>
      <c r="BQ127" s="1060"/>
      <c r="BR127" s="1060"/>
      <c r="BS127" s="1061"/>
      <c r="BT127" s="1062" t="s">
        <v>494</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495</v>
      </c>
      <c r="CQ127" s="951"/>
      <c r="CR127" s="951"/>
      <c r="CS127" s="951"/>
      <c r="CT127" s="951"/>
      <c r="CU127" s="951"/>
      <c r="CV127" s="951"/>
      <c r="CW127" s="951"/>
      <c r="CX127" s="951"/>
      <c r="CY127" s="951"/>
      <c r="CZ127" s="951"/>
      <c r="DA127" s="951"/>
      <c r="DB127" s="951"/>
      <c r="DC127" s="951"/>
      <c r="DD127" s="951"/>
      <c r="DE127" s="951"/>
      <c r="DF127" s="952"/>
      <c r="DG127" s="953">
        <v>1313784</v>
      </c>
      <c r="DH127" s="954"/>
      <c r="DI127" s="954"/>
      <c r="DJ127" s="954"/>
      <c r="DK127" s="954"/>
      <c r="DL127" s="954">
        <v>1051820</v>
      </c>
      <c r="DM127" s="954"/>
      <c r="DN127" s="954"/>
      <c r="DO127" s="954"/>
      <c r="DP127" s="954"/>
      <c r="DQ127" s="954" t="s">
        <v>462</v>
      </c>
      <c r="DR127" s="954"/>
      <c r="DS127" s="954"/>
      <c r="DT127" s="954"/>
      <c r="DU127" s="954"/>
      <c r="DV127" s="955" t="s">
        <v>443</v>
      </c>
      <c r="DW127" s="955"/>
      <c r="DX127" s="955"/>
      <c r="DY127" s="955"/>
      <c r="DZ127" s="956"/>
    </row>
    <row r="128" spans="1:130" s="226" customFormat="1" ht="26.25" customHeight="1" thickBot="1" x14ac:dyDescent="0.2">
      <c r="A128" s="1069" t="s">
        <v>496</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497</v>
      </c>
      <c r="X128" s="1071"/>
      <c r="Y128" s="1071"/>
      <c r="Z128" s="1072"/>
      <c r="AA128" s="1073">
        <v>7406237</v>
      </c>
      <c r="AB128" s="1074"/>
      <c r="AC128" s="1074"/>
      <c r="AD128" s="1074"/>
      <c r="AE128" s="1075"/>
      <c r="AF128" s="1076">
        <v>7501821</v>
      </c>
      <c r="AG128" s="1074"/>
      <c r="AH128" s="1074"/>
      <c r="AI128" s="1074"/>
      <c r="AJ128" s="1075"/>
      <c r="AK128" s="1076">
        <v>7544683</v>
      </c>
      <c r="AL128" s="1074"/>
      <c r="AM128" s="1074"/>
      <c r="AN128" s="1074"/>
      <c r="AO128" s="1075"/>
      <c r="AP128" s="1077"/>
      <c r="AQ128" s="1078"/>
      <c r="AR128" s="1078"/>
      <c r="AS128" s="1078"/>
      <c r="AT128" s="1079"/>
      <c r="AU128" s="228"/>
      <c r="AV128" s="228"/>
      <c r="AW128" s="228"/>
      <c r="AX128" s="924" t="s">
        <v>498</v>
      </c>
      <c r="AY128" s="925"/>
      <c r="AZ128" s="925"/>
      <c r="BA128" s="925"/>
      <c r="BB128" s="925"/>
      <c r="BC128" s="925"/>
      <c r="BD128" s="925"/>
      <c r="BE128" s="926"/>
      <c r="BF128" s="1080" t="s">
        <v>146</v>
      </c>
      <c r="BG128" s="1081"/>
      <c r="BH128" s="1081"/>
      <c r="BI128" s="1081"/>
      <c r="BJ128" s="1081"/>
      <c r="BK128" s="1081"/>
      <c r="BL128" s="1082"/>
      <c r="BM128" s="1080">
        <v>11.25</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499</v>
      </c>
      <c r="CQ128" s="754"/>
      <c r="CR128" s="754"/>
      <c r="CS128" s="754"/>
      <c r="CT128" s="754"/>
      <c r="CU128" s="754"/>
      <c r="CV128" s="754"/>
      <c r="CW128" s="754"/>
      <c r="CX128" s="754"/>
      <c r="CY128" s="754"/>
      <c r="CZ128" s="754"/>
      <c r="DA128" s="754"/>
      <c r="DB128" s="754"/>
      <c r="DC128" s="754"/>
      <c r="DD128" s="754"/>
      <c r="DE128" s="754"/>
      <c r="DF128" s="1064"/>
      <c r="DG128" s="1065" t="s">
        <v>146</v>
      </c>
      <c r="DH128" s="1066"/>
      <c r="DI128" s="1066"/>
      <c r="DJ128" s="1066"/>
      <c r="DK128" s="1066"/>
      <c r="DL128" s="1066" t="s">
        <v>146</v>
      </c>
      <c r="DM128" s="1066"/>
      <c r="DN128" s="1066"/>
      <c r="DO128" s="1066"/>
      <c r="DP128" s="1066"/>
      <c r="DQ128" s="1066" t="s">
        <v>146</v>
      </c>
      <c r="DR128" s="1066"/>
      <c r="DS128" s="1066"/>
      <c r="DT128" s="1066"/>
      <c r="DU128" s="1066"/>
      <c r="DV128" s="1067" t="s">
        <v>500</v>
      </c>
      <c r="DW128" s="1067"/>
      <c r="DX128" s="1067"/>
      <c r="DY128" s="1067"/>
      <c r="DZ128" s="1068"/>
    </row>
    <row r="129" spans="1:131" s="226" customFormat="1" ht="26.25" customHeight="1" x14ac:dyDescent="0.15">
      <c r="A129" s="962" t="s">
        <v>106</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501</v>
      </c>
      <c r="X129" s="1099"/>
      <c r="Y129" s="1099"/>
      <c r="Z129" s="1100"/>
      <c r="AA129" s="986">
        <v>109402288</v>
      </c>
      <c r="AB129" s="987"/>
      <c r="AC129" s="987"/>
      <c r="AD129" s="987"/>
      <c r="AE129" s="988"/>
      <c r="AF129" s="989">
        <v>111085282</v>
      </c>
      <c r="AG129" s="987"/>
      <c r="AH129" s="987"/>
      <c r="AI129" s="987"/>
      <c r="AJ129" s="988"/>
      <c r="AK129" s="989">
        <v>115592720</v>
      </c>
      <c r="AL129" s="987"/>
      <c r="AM129" s="987"/>
      <c r="AN129" s="987"/>
      <c r="AO129" s="988"/>
      <c r="AP129" s="1101"/>
      <c r="AQ129" s="1102"/>
      <c r="AR129" s="1102"/>
      <c r="AS129" s="1102"/>
      <c r="AT129" s="1103"/>
      <c r="AU129" s="229"/>
      <c r="AV129" s="229"/>
      <c r="AW129" s="229"/>
      <c r="AX129" s="1093" t="s">
        <v>502</v>
      </c>
      <c r="AY129" s="951"/>
      <c r="AZ129" s="951"/>
      <c r="BA129" s="951"/>
      <c r="BB129" s="951"/>
      <c r="BC129" s="951"/>
      <c r="BD129" s="951"/>
      <c r="BE129" s="952"/>
      <c r="BF129" s="1094" t="s">
        <v>146</v>
      </c>
      <c r="BG129" s="1095"/>
      <c r="BH129" s="1095"/>
      <c r="BI129" s="1095"/>
      <c r="BJ129" s="1095"/>
      <c r="BK129" s="1095"/>
      <c r="BL129" s="1096"/>
      <c r="BM129" s="1094">
        <v>16.25</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503</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504</v>
      </c>
      <c r="X130" s="1099"/>
      <c r="Y130" s="1099"/>
      <c r="Z130" s="1100"/>
      <c r="AA130" s="986">
        <v>14653028</v>
      </c>
      <c r="AB130" s="987"/>
      <c r="AC130" s="987"/>
      <c r="AD130" s="987"/>
      <c r="AE130" s="988"/>
      <c r="AF130" s="989">
        <v>14933939</v>
      </c>
      <c r="AG130" s="987"/>
      <c r="AH130" s="987"/>
      <c r="AI130" s="987"/>
      <c r="AJ130" s="988"/>
      <c r="AK130" s="989">
        <v>15220202</v>
      </c>
      <c r="AL130" s="987"/>
      <c r="AM130" s="987"/>
      <c r="AN130" s="987"/>
      <c r="AO130" s="988"/>
      <c r="AP130" s="1101"/>
      <c r="AQ130" s="1102"/>
      <c r="AR130" s="1102"/>
      <c r="AS130" s="1102"/>
      <c r="AT130" s="1103"/>
      <c r="AU130" s="229"/>
      <c r="AV130" s="229"/>
      <c r="AW130" s="229"/>
      <c r="AX130" s="1093" t="s">
        <v>505</v>
      </c>
      <c r="AY130" s="951"/>
      <c r="AZ130" s="951"/>
      <c r="BA130" s="951"/>
      <c r="BB130" s="951"/>
      <c r="BC130" s="951"/>
      <c r="BD130" s="951"/>
      <c r="BE130" s="952"/>
      <c r="BF130" s="1129">
        <v>6.5</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506</v>
      </c>
      <c r="X131" s="1136"/>
      <c r="Y131" s="1136"/>
      <c r="Z131" s="1137"/>
      <c r="AA131" s="1032">
        <v>94749260</v>
      </c>
      <c r="AB131" s="1014"/>
      <c r="AC131" s="1014"/>
      <c r="AD131" s="1014"/>
      <c r="AE131" s="1015"/>
      <c r="AF131" s="1013">
        <v>96151343</v>
      </c>
      <c r="AG131" s="1014"/>
      <c r="AH131" s="1014"/>
      <c r="AI131" s="1014"/>
      <c r="AJ131" s="1015"/>
      <c r="AK131" s="1013">
        <v>100372518</v>
      </c>
      <c r="AL131" s="1014"/>
      <c r="AM131" s="1014"/>
      <c r="AN131" s="1014"/>
      <c r="AO131" s="1015"/>
      <c r="AP131" s="1138"/>
      <c r="AQ131" s="1139"/>
      <c r="AR131" s="1139"/>
      <c r="AS131" s="1139"/>
      <c r="AT131" s="1140"/>
      <c r="AU131" s="229"/>
      <c r="AV131" s="229"/>
      <c r="AW131" s="229"/>
      <c r="AX131" s="1111" t="s">
        <v>507</v>
      </c>
      <c r="AY131" s="754"/>
      <c r="AZ131" s="754"/>
      <c r="BA131" s="754"/>
      <c r="BB131" s="754"/>
      <c r="BC131" s="754"/>
      <c r="BD131" s="754"/>
      <c r="BE131" s="1064"/>
      <c r="BF131" s="1112" t="s">
        <v>146</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508</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509</v>
      </c>
      <c r="W132" s="1122"/>
      <c r="X132" s="1122"/>
      <c r="Y132" s="1122"/>
      <c r="Z132" s="1123"/>
      <c r="AA132" s="1124">
        <v>4.9379530770000004</v>
      </c>
      <c r="AB132" s="1125"/>
      <c r="AC132" s="1125"/>
      <c r="AD132" s="1125"/>
      <c r="AE132" s="1126"/>
      <c r="AF132" s="1127">
        <v>7.9364913289999999</v>
      </c>
      <c r="AG132" s="1125"/>
      <c r="AH132" s="1125"/>
      <c r="AI132" s="1125"/>
      <c r="AJ132" s="1126"/>
      <c r="AK132" s="1127">
        <v>6.7008451459999998</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510</v>
      </c>
      <c r="W133" s="1105"/>
      <c r="X133" s="1105"/>
      <c r="Y133" s="1105"/>
      <c r="Z133" s="1106"/>
      <c r="AA133" s="1107">
        <v>5.0999999999999996</v>
      </c>
      <c r="AB133" s="1108"/>
      <c r="AC133" s="1108"/>
      <c r="AD133" s="1108"/>
      <c r="AE133" s="1109"/>
      <c r="AF133" s="1107">
        <v>6.3</v>
      </c>
      <c r="AG133" s="1108"/>
      <c r="AH133" s="1108"/>
      <c r="AI133" s="1108"/>
      <c r="AJ133" s="1109"/>
      <c r="AK133" s="1107">
        <v>6.5</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geWgyU03uXWQUDfZ8Cwg/ZAJF6F3EQBuMUwouTXHKoCj5GJaWRfRkSLY5dQ3tJKCmPUQFWNpoJuZJXuSUSU5vw==" saltValue="aUUPQcvCxJ0DpqboB/wLg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AZ25" sqref="AZ25"/>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J1"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COhMjJ+pkUcL6qHdgqgUH33eofjaLp7NxbjNJI0DeenKBNSPBTzsHQjrVlMPtw7n0y2f1NVrGFtX3os/mrOOA==" saltValue="dJ/ZAZuMXqrce3/SCE4m3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1"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514</v>
      </c>
      <c r="AP7" s="268"/>
      <c r="AQ7" s="269" t="s">
        <v>515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516</v>
      </c>
      <c r="AQ8" s="275" t="s">
        <v>517</v>
      </c>
      <c r="AR8" s="276" t="s">
        <v>518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519</v>
      </c>
      <c r="AL9" s="1145"/>
      <c r="AM9" s="1145"/>
      <c r="AN9" s="1146"/>
      <c r="AO9" s="277">
        <v>28405519</v>
      </c>
      <c r="AP9" s="277">
        <v>58916</v>
      </c>
      <c r="AQ9" s="278">
        <v>62943</v>
      </c>
      <c r="AR9" s="279">
        <v>-6.4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520</v>
      </c>
      <c r="AL10" s="1145"/>
      <c r="AM10" s="1145"/>
      <c r="AN10" s="1146"/>
      <c r="AO10" s="280">
        <v>905544</v>
      </c>
      <c r="AP10" s="280">
        <v>1878</v>
      </c>
      <c r="AQ10" s="281">
        <v>1681</v>
      </c>
      <c r="AR10" s="282">
        <v>11.7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521</v>
      </c>
      <c r="AL11" s="1145"/>
      <c r="AM11" s="1145"/>
      <c r="AN11" s="1146"/>
      <c r="AO11" s="280">
        <v>216158</v>
      </c>
      <c r="AP11" s="280">
        <v>448</v>
      </c>
      <c r="AQ11" s="281">
        <v>656</v>
      </c>
      <c r="AR11" s="282">
        <v>-31.7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522</v>
      </c>
      <c r="AL12" s="1145"/>
      <c r="AM12" s="1145"/>
      <c r="AN12" s="1146"/>
      <c r="AO12" s="280" t="s">
        <v>523</v>
      </c>
      <c r="AP12" s="280" t="s">
        <v>523</v>
      </c>
      <c r="AQ12" s="281">
        <v>24</v>
      </c>
      <c r="AR12" s="282" t="s">
        <v>523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524</v>
      </c>
      <c r="AL13" s="1145"/>
      <c r="AM13" s="1145"/>
      <c r="AN13" s="1146"/>
      <c r="AO13" s="280">
        <v>964229</v>
      </c>
      <c r="AP13" s="280">
        <v>2000</v>
      </c>
      <c r="AQ13" s="281">
        <v>1968</v>
      </c>
      <c r="AR13" s="282">
        <v>1.6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525</v>
      </c>
      <c r="AL14" s="1145"/>
      <c r="AM14" s="1145"/>
      <c r="AN14" s="1146"/>
      <c r="AO14" s="280">
        <v>152258</v>
      </c>
      <c r="AP14" s="280">
        <v>316</v>
      </c>
      <c r="AQ14" s="281">
        <v>1222</v>
      </c>
      <c r="AR14" s="282">
        <v>-74.099999999999994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526</v>
      </c>
      <c r="AL15" s="1148"/>
      <c r="AM15" s="1148"/>
      <c r="AN15" s="1149"/>
      <c r="AO15" s="280">
        <v>-2158534</v>
      </c>
      <c r="AP15" s="280">
        <v>-4477</v>
      </c>
      <c r="AQ15" s="281">
        <v>-3725</v>
      </c>
      <c r="AR15" s="282">
        <v>20.2</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188</v>
      </c>
      <c r="AL16" s="1148"/>
      <c r="AM16" s="1148"/>
      <c r="AN16" s="1149"/>
      <c r="AO16" s="280">
        <v>28485174</v>
      </c>
      <c r="AP16" s="280">
        <v>59082</v>
      </c>
      <c r="AQ16" s="281">
        <v>64768</v>
      </c>
      <c r="AR16" s="282">
        <v>-8.8000000000000007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528</v>
      </c>
      <c r="AP20" s="289" t="s">
        <v>529</v>
      </c>
      <c r="AQ20" s="290" t="s">
        <v>530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531</v>
      </c>
      <c r="AL21" s="1151"/>
      <c r="AM21" s="1151"/>
      <c r="AN21" s="1152"/>
      <c r="AO21" s="293">
        <v>5.75</v>
      </c>
      <c r="AP21" s="294">
        <v>6.41</v>
      </c>
      <c r="AQ21" s="295">
        <v>-0.66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532</v>
      </c>
      <c r="AL22" s="1151"/>
      <c r="AM22" s="1151"/>
      <c r="AN22" s="1152"/>
      <c r="AO22" s="298">
        <v>100.5</v>
      </c>
      <c r="AP22" s="299">
        <v>99.7</v>
      </c>
      <c r="AQ22" s="300">
        <v>0.8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533</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534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514</v>
      </c>
      <c r="AP30" s="268"/>
      <c r="AQ30" s="269" t="s">
        <v>515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516</v>
      </c>
      <c r="AQ31" s="275" t="s">
        <v>517</v>
      </c>
      <c r="AR31" s="276" t="s">
        <v>518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536</v>
      </c>
      <c r="AL32" s="1159"/>
      <c r="AM32" s="1159"/>
      <c r="AN32" s="1160"/>
      <c r="AO32" s="308">
        <v>21864767</v>
      </c>
      <c r="AP32" s="308">
        <v>45350</v>
      </c>
      <c r="AQ32" s="309">
        <v>36898</v>
      </c>
      <c r="AR32" s="310">
        <v>22.9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537</v>
      </c>
      <c r="AL33" s="1159"/>
      <c r="AM33" s="1159"/>
      <c r="AN33" s="1160"/>
      <c r="AO33" s="308" t="s">
        <v>523</v>
      </c>
      <c r="AP33" s="308" t="s">
        <v>523</v>
      </c>
      <c r="AQ33" s="309">
        <v>2</v>
      </c>
      <c r="AR33" s="310" t="s">
        <v>523</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538</v>
      </c>
      <c r="AL34" s="1159"/>
      <c r="AM34" s="1159"/>
      <c r="AN34" s="1160"/>
      <c r="AO34" s="308" t="s">
        <v>523</v>
      </c>
      <c r="AP34" s="308" t="s">
        <v>523</v>
      </c>
      <c r="AQ34" s="309">
        <v>63</v>
      </c>
      <c r="AR34" s="310" t="s">
        <v>523</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539</v>
      </c>
      <c r="AL35" s="1159"/>
      <c r="AM35" s="1159"/>
      <c r="AN35" s="1160"/>
      <c r="AO35" s="308">
        <v>6407256</v>
      </c>
      <c r="AP35" s="308">
        <v>13289</v>
      </c>
      <c r="AQ35" s="309">
        <v>8350</v>
      </c>
      <c r="AR35" s="310">
        <v>59.1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540</v>
      </c>
      <c r="AL36" s="1159"/>
      <c r="AM36" s="1159"/>
      <c r="AN36" s="1160"/>
      <c r="AO36" s="308">
        <v>667040</v>
      </c>
      <c r="AP36" s="308">
        <v>1384</v>
      </c>
      <c r="AQ36" s="309">
        <v>436</v>
      </c>
      <c r="AR36" s="310">
        <v>217.4</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541</v>
      </c>
      <c r="AL37" s="1159"/>
      <c r="AM37" s="1159"/>
      <c r="AN37" s="1160"/>
      <c r="AO37" s="308">
        <v>551629</v>
      </c>
      <c r="AP37" s="308">
        <v>1144</v>
      </c>
      <c r="AQ37" s="309">
        <v>641</v>
      </c>
      <c r="AR37" s="310">
        <v>78.5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542</v>
      </c>
      <c r="AL38" s="1162"/>
      <c r="AM38" s="1162"/>
      <c r="AN38" s="1163"/>
      <c r="AO38" s="311" t="s">
        <v>523</v>
      </c>
      <c r="AP38" s="311" t="s">
        <v>523</v>
      </c>
      <c r="AQ38" s="312">
        <v>1</v>
      </c>
      <c r="AR38" s="300" t="s">
        <v>523</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543</v>
      </c>
      <c r="AL39" s="1162"/>
      <c r="AM39" s="1162"/>
      <c r="AN39" s="1163"/>
      <c r="AO39" s="308">
        <v>-7544683</v>
      </c>
      <c r="AP39" s="308">
        <v>-15649</v>
      </c>
      <c r="AQ39" s="309">
        <v>-7817</v>
      </c>
      <c r="AR39" s="310">
        <v>100.2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544</v>
      </c>
      <c r="AL40" s="1159"/>
      <c r="AM40" s="1159"/>
      <c r="AN40" s="1160"/>
      <c r="AO40" s="308">
        <v>-15220202</v>
      </c>
      <c r="AP40" s="308">
        <v>-31568</v>
      </c>
      <c r="AQ40" s="309">
        <v>-28299</v>
      </c>
      <c r="AR40" s="310">
        <v>11.6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299</v>
      </c>
      <c r="AL41" s="1165"/>
      <c r="AM41" s="1165"/>
      <c r="AN41" s="1166"/>
      <c r="AO41" s="308">
        <v>6725807</v>
      </c>
      <c r="AP41" s="308">
        <v>13950</v>
      </c>
      <c r="AQ41" s="309">
        <v>10277</v>
      </c>
      <c r="AR41" s="310">
        <v>35.700000000000003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514</v>
      </c>
      <c r="AN49" s="1155" t="s">
        <v>548</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549</v>
      </c>
      <c r="AO50" s="325" t="s">
        <v>550</v>
      </c>
      <c r="AP50" s="326" t="s">
        <v>551</v>
      </c>
      <c r="AQ50" s="327" t="s">
        <v>552</v>
      </c>
      <c r="AR50" s="328" t="s">
        <v>553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554</v>
      </c>
      <c r="AL51" s="321"/>
      <c r="AM51" s="329">
        <v>17559682</v>
      </c>
      <c r="AN51" s="330">
        <v>35695</v>
      </c>
      <c r="AO51" s="331">
        <v>2.6</v>
      </c>
      <c r="AP51" s="332">
        <v>48088</v>
      </c>
      <c r="AQ51" s="333">
        <v>3.6</v>
      </c>
      <c r="AR51" s="334">
        <v>-1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555</v>
      </c>
      <c r="AM52" s="337">
        <v>10143571</v>
      </c>
      <c r="AN52" s="338">
        <v>20620</v>
      </c>
      <c r="AO52" s="339">
        <v>-21.8</v>
      </c>
      <c r="AP52" s="340">
        <v>25183</v>
      </c>
      <c r="AQ52" s="341">
        <v>-4.3</v>
      </c>
      <c r="AR52" s="342">
        <v>-17.5</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556</v>
      </c>
      <c r="AL53" s="321"/>
      <c r="AM53" s="329">
        <v>22103502</v>
      </c>
      <c r="AN53" s="330">
        <v>45089</v>
      </c>
      <c r="AO53" s="331">
        <v>26.3</v>
      </c>
      <c r="AP53" s="332">
        <v>46457</v>
      </c>
      <c r="AQ53" s="333">
        <v>-3.4</v>
      </c>
      <c r="AR53" s="334">
        <v>29.7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555</v>
      </c>
      <c r="AM54" s="337">
        <v>12714313</v>
      </c>
      <c r="AN54" s="338">
        <v>25936</v>
      </c>
      <c r="AO54" s="339">
        <v>25.8</v>
      </c>
      <c r="AP54" s="340">
        <v>24020</v>
      </c>
      <c r="AQ54" s="341">
        <v>-4.5999999999999996</v>
      </c>
      <c r="AR54" s="342">
        <v>30.4</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557</v>
      </c>
      <c r="AL55" s="321"/>
      <c r="AM55" s="329">
        <v>17152109</v>
      </c>
      <c r="AN55" s="330">
        <v>35103</v>
      </c>
      <c r="AO55" s="331">
        <v>-22.1</v>
      </c>
      <c r="AP55" s="332">
        <v>51849</v>
      </c>
      <c r="AQ55" s="333">
        <v>11.6</v>
      </c>
      <c r="AR55" s="334">
        <v>-33.700000000000003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555</v>
      </c>
      <c r="AM56" s="337">
        <v>8139214</v>
      </c>
      <c r="AN56" s="338">
        <v>16658</v>
      </c>
      <c r="AO56" s="339">
        <v>-35.799999999999997</v>
      </c>
      <c r="AP56" s="340">
        <v>26326</v>
      </c>
      <c r="AQ56" s="341">
        <v>9.6</v>
      </c>
      <c r="AR56" s="342">
        <v>-45.4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558</v>
      </c>
      <c r="AL57" s="321"/>
      <c r="AM57" s="329">
        <v>10670142</v>
      </c>
      <c r="AN57" s="330">
        <v>21958</v>
      </c>
      <c r="AO57" s="331">
        <v>-37.4</v>
      </c>
      <c r="AP57" s="332">
        <v>52191</v>
      </c>
      <c r="AQ57" s="333">
        <v>0.7</v>
      </c>
      <c r="AR57" s="334">
        <v>-38.1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555</v>
      </c>
      <c r="AM58" s="337">
        <v>7034249</v>
      </c>
      <c r="AN58" s="338">
        <v>14476</v>
      </c>
      <c r="AO58" s="339">
        <v>-13.1</v>
      </c>
      <c r="AP58" s="340">
        <v>26807</v>
      </c>
      <c r="AQ58" s="341">
        <v>1.8</v>
      </c>
      <c r="AR58" s="342">
        <v>-14.9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559</v>
      </c>
      <c r="AL59" s="321"/>
      <c r="AM59" s="329">
        <v>10497754</v>
      </c>
      <c r="AN59" s="330">
        <v>21774</v>
      </c>
      <c r="AO59" s="331">
        <v>-0.8</v>
      </c>
      <c r="AP59" s="332">
        <v>48105</v>
      </c>
      <c r="AQ59" s="333">
        <v>-7.8</v>
      </c>
      <c r="AR59" s="334">
        <v>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555</v>
      </c>
      <c r="AM60" s="337">
        <v>6075729</v>
      </c>
      <c r="AN60" s="338">
        <v>12602</v>
      </c>
      <c r="AO60" s="339">
        <v>-12.9</v>
      </c>
      <c r="AP60" s="340">
        <v>24072</v>
      </c>
      <c r="AQ60" s="341">
        <v>-10.199999999999999</v>
      </c>
      <c r="AR60" s="342">
        <v>-2.7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560</v>
      </c>
      <c r="AL61" s="343"/>
      <c r="AM61" s="344">
        <v>15596638</v>
      </c>
      <c r="AN61" s="345">
        <v>31924</v>
      </c>
      <c r="AO61" s="346">
        <v>-6.3</v>
      </c>
      <c r="AP61" s="347">
        <v>49338</v>
      </c>
      <c r="AQ61" s="348">
        <v>0.9</v>
      </c>
      <c r="AR61" s="334">
        <v>-7.2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555</v>
      </c>
      <c r="AM62" s="337">
        <v>8821415</v>
      </c>
      <c r="AN62" s="338">
        <v>18058</v>
      </c>
      <c r="AO62" s="339">
        <v>-11.6</v>
      </c>
      <c r="AP62" s="340">
        <v>25282</v>
      </c>
      <c r="AQ62" s="341">
        <v>-1.5</v>
      </c>
      <c r="AR62" s="342">
        <v>-10.1</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kXIKHqj6j8xHpwjg651IZr2O10LZqzs6Yk7xE4X+BDcgIy0Xqupg0DxcaBLeoSROiopj7n9k8DuIfE/+y1TVYw==" saltValue="DyEuBnuBLituwcIUXzqan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1"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562</v>
      </c>
    </row>
    <row r="120" spans="125:125" ht="13.5" hidden="1" customHeight="1" x14ac:dyDescent="0.15"/>
    <row r="121" spans="125:125" ht="13.5" hidden="1" customHeight="1" x14ac:dyDescent="0.15">
      <c r="DU121" s="255"/>
    </row>
  </sheetData>
  <sheetProtection algorithmName="SHA-512" hashValue="NBMi4eZbjVWRRgHbOgfDX8AbZ2MKnd0HlJ803fx5f5VuIsoq7bAgM2FIyQVsjP1pC3QGitAKd7PsGOCnrpp2aA==" saltValue="E/TXDnXa1cGN4dNqFx4+P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1" zoomScaleNormal="100" zoomScaleSheetLayoutView="55" workbookViewId="0">
      <selection activeCell="AE95" sqref="AE95"/>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563</v>
      </c>
    </row>
  </sheetData>
  <sheetProtection algorithmName="SHA-512" hashValue="segradfYD93OnwWct7/EqEUoE3sRh6dZ68LzwBIpw/KJ9tgI5fMSNj6ZYsUv5CRYeociLmUG6wF3pToTDz8s0w==" saltValue="KrPc6d/KEMJaxY/EolK0V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H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67" t="s">
        <v>3</v>
      </c>
      <c r="D47" s="1167"/>
      <c r="E47" s="1168"/>
      <c r="F47" s="11">
        <v>14.2</v>
      </c>
      <c r="G47" s="12">
        <v>15.11</v>
      </c>
      <c r="H47" s="12">
        <v>15.64</v>
      </c>
      <c r="I47" s="12">
        <v>14.99</v>
      </c>
      <c r="J47" s="13">
        <v>15.35</v>
      </c>
    </row>
    <row r="48" spans="2:10" ht="57.75" customHeight="1" x14ac:dyDescent="0.15">
      <c r="B48" s="14"/>
      <c r="C48" s="1169" t="s">
        <v>4</v>
      </c>
      <c r="D48" s="1169"/>
      <c r="E48" s="1170"/>
      <c r="F48" s="15">
        <v>1.87</v>
      </c>
      <c r="G48" s="16">
        <v>2.37</v>
      </c>
      <c r="H48" s="16">
        <v>2.66</v>
      </c>
      <c r="I48" s="16">
        <v>2.87</v>
      </c>
      <c r="J48" s="17">
        <v>2.85</v>
      </c>
    </row>
    <row r="49" spans="2:10" ht="57.75" customHeight="1" thickBot="1" x14ac:dyDescent="0.2">
      <c r="B49" s="18"/>
      <c r="C49" s="1171" t="s">
        <v>5</v>
      </c>
      <c r="D49" s="1171"/>
      <c r="E49" s="1172"/>
      <c r="F49" s="19" t="s">
        <v>569</v>
      </c>
      <c r="G49" s="20">
        <v>1.67</v>
      </c>
      <c r="H49" s="20">
        <v>0.91</v>
      </c>
      <c r="I49" s="20" t="s">
        <v>570</v>
      </c>
      <c r="J49" s="21">
        <v>1.03</v>
      </c>
    </row>
    <row r="50" spans="2:10" x14ac:dyDescent="0.15"/>
  </sheetData>
  <sheetProtection algorithmName="SHA-512" hashValue="6oy5UDtzDjbRJ8ukqpXyqc3UOM/DcJIl8/DxPBcHK5pZgSexrk3F/Fuhk5WUTb+nxSOGYaarvOFbt3wOIFEBhA==" saltValue="OurFAscgyPjgmKxSw+Uu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東大阪市</cp:lastModifiedBy>
  <cp:lastPrinted>2023-03-20T04:19:37Z</cp:lastPrinted>
  <dcterms:created xsi:type="dcterms:W3CDTF">2023-02-20T06:07:02Z</dcterms:created>
  <dcterms:modified xsi:type="dcterms:W3CDTF">2023-03-20T04:27:50Z</dcterms:modified>
  <cp:category/>
</cp:coreProperties>
</file>