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010785\Desktop\"/>
    </mc:Choice>
  </mc:AlternateContent>
  <bookViews>
    <workbookView xWindow="0" yWindow="0" windowWidth="15360" windowHeight="7635" tabRatio="826"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L102" i="12"/>
  <c r="DQ102" i="12"/>
  <c r="AU63" i="12"/>
  <c r="AP63" i="12"/>
  <c r="AU88" i="12"/>
  <c r="AP88" i="12"/>
  <c r="AF88" i="12"/>
  <c r="DB102" i="12"/>
  <c r="CW102" i="12"/>
  <c r="CR102" i="12"/>
  <c r="AA70" i="12" l="1"/>
  <c r="AA71" i="12"/>
  <c r="AA73" i="12"/>
  <c r="AA74" i="12"/>
  <c r="AA75" i="12"/>
  <c r="AA76" i="12"/>
  <c r="AA69" i="12"/>
  <c r="AA68" i="12"/>
  <c r="AP23" i="12" l="1"/>
  <c r="AA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<sst xmlns="http://schemas.openxmlformats.org/spreadsheetml/2006/main" count="1073" uniqueCount="608">
  <si>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</si>
  <si>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</si>
  <si>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</si>
  <si>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</si>
  <si>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</si>
  <si>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</si>
  <si>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</si>
  <si>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</si>
  <si>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</si>
  <si>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</si>
  <si>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</si>
  <si>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</si>
  <si>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</si>
  <si>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</si>
  <si>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</si>
  <si>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</si>
  <si>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</si>
  <si>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</si>
  <si>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</si>
  <si>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</si>
  <si>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</si>
  <si>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</si>
  <si>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</si>
  <si>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</si>
  <si>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</si>
  <si>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</si>
  <si>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</si>
  <si>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</si>
  <si>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</si>
  <si>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</si>
  <si>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</si>
  <si>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</si>
  <si>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</si>
  <si>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</si>
  <si>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</si>
  <si>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</si>
  <si>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</si>
  <si>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</si>
  <si>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</si>
  <si>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</si>
  <si>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</si>
  <si>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</si>
  <si>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</si>
  <si>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</si>
  <si>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</si>
  <si>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</si>
  <si>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</si>
  <si>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</si>
  <si>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</si>
  <si>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</si>
  <si>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</si>
  <si>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</si>
  <si>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</si>
  <si>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</si>
  <si>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</si>
  <si>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</si>
  <si>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</si>
  <si>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</si>
  <si>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</si>
  <si>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</si>
  <si>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</si>
  <si>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</si>
  <si>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</si>
  <si>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</si>
  <si>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</si>
  <si>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</si>
  <si>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</si>
  <si>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</si>
  <si>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</si>
  <si>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</si>
  <si>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</si>
  <si>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</si>
  <si>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</si>
  <si>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</si>
  <si>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</si>
  <si>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</si>
  <si>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</si>
  <si>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</si>
  <si>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</si>
  <si>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</si>
  <si>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</si>
  <si>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</si>
  <si>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</si>
  <si>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</si>
  <si>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</si>
  <si>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</si>
  <si>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</si>
  <si>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</si>
  <si>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</si>
  <si>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</si>
  <si>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</si>
  <si>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</si>
  <si>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</si>
  <si>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</si>
  <si>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</si>
  <si>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</si>
  <si>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</si>
  <si>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</si>
  <si>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</si>
  <si>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</si>
  <si>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</si>
  <si>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</si>
  <si>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</si>
  <si>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</si>
  <si>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</si>
  <si>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</si>
  <si>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</si>
  <si>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</si>
  <si>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</si>
  <si>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</si>
  <si>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</si>
  <si>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</si>
  <si>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</si>
  <si>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</si>
  <si>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</si>
  <si>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</si>
  <si>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</si>
  <si>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</si>
  <si>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</si>
  <si>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</si>
  <si>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</si>
  <si>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</si>
  <si>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</si>
  <si>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</si>
  <si>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</si>
  <si>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</si>
  <si>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</si>
  <si>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</si>
  <si>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</si>
  <si>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</si>
  <si>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</si>
  <si>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</si>
  <si>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</si>
  <si>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</si>
  <si>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</si>
  <si>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</si>
  <si>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</si>
  <si>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</si>
  <si>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</si>
  <si>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</si>
  <si>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</si>
  <si>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</si>
  <si>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</si>
  <si>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</si>
  <si>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</si>
  <si>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</si>
  <si>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</si>
  <si>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</si>
  <si>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</si>
  <si>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</si>
  <si>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</si>
  <si>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</si>
  <si>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</si>
  <si>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</si>
  <si>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</si>
  <si>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</si>
  <si>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</si>
  <si>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</si>
  <si>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</si>
  <si>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</si>
  <si>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</si>
  <si>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</si>
  <si>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</si>
  <si>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</si>
  <si>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</si>
  <si>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</si>
  <si>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</si>
  <si>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</si>
  <si>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</si>
  <si>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</si>
  <si>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</si>
  <si>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</si>
  <si>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</si>
  <si>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</si>
  <si>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</si>
  <si>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</si>
  <si>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</si>
  <si>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</si>
  <si>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</si>
  <si>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</si>
  <si>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</si>
  <si>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</si>
  <si>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</si>
  <si>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</si>
  <si>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</si>
  <si>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</si>
  <si>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</si>
  <si>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</si>
  <si>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</si>
  <si>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</si>
  <si>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</si>
  <si>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</si>
  <si>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</si>
  <si>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</si>
  <si>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</si>
  <si>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</si>
  <si>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</si>
  <si>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</si>
  <si>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</si>
  <si>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</si>
  <si>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</si>
  <si>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</si>
  <si>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</si>
  <si>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</si>
  <si>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</si>
  <si>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</si>
  <si>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</si>
  <si>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</si>
  <si>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</si>
  <si>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</si>
  <si>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</si>
  <si>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</si>
  <si>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</si>
  <si>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</si>
  <si>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</si>
  <si>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大阪府東大阪市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</si>
  <si>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</si>
  <si>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</si>
  <si>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</si>
  <si>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</si>
  <si>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</si>
  <si>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</si>
  <si>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</si>
  <si>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</si>
  <si>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</si>
  <si>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</si>
  <si>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</si>
  <si>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</si>
  <si>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</si>
  <si>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</si>
  <si>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</si>
  <si>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</si>
  <si>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</si>
  <si>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</si>
  <si>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</si>
  <si>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</si>
  <si>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</si>
  <si>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</si>
  <si>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</si>
  <si>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</si>
  <si>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</si>
  <si>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</si>
  <si>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</si>
  <si>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</si>
  <si>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</si>
  <si>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</si>
  <si>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</si>
  <si>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</si>
  <si>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</si>
  <si>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</si>
  <si>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</si>
  <si>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</si>
  <si>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</si>
  <si>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</si>
  <si>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</si>
  <si>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</si>
  <si>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</si>
  <si>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</si>
  <si>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</si>
  <si>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</si>
  <si>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</si>
  <si>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</si>
  <si>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</si>
  <si>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</si>
  <si>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</si>
  <si>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</si>
  <si>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</si>
  <si>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</si>
  <si>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</si>
  <si>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</si>
  <si>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</si>
  <si>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</si>
  <si>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</si>
  <si>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</si>
  <si>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</si>
  <si>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</si>
  <si>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</si>
  <si>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</si>
  <si>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</si>
  <si>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</si>
  <si>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</si>
  <si>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</si>
  <si>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</si>
  <si>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</si>
  <si>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</si>
  <si>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</si>
  <si>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</si>
  <si>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</si>
  <si>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</si>
  <si>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</si>
  <si>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</si>
  <si>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</si>
  <si>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</si>
  <si>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</si>
  <si>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</si>
  <si>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</si>
  <si>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</si>
  <si>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</si>
  <si>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</si>
  <si>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</si>
  <si>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</si>
  <si>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</si>
  <si>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</si>
  <si>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</si>
  <si>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</si>
  <si>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</si>
  <si>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</si>
  <si>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</si>
  <si>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</si>
  <si>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</si>
  <si>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</si>
  <si>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</si>
  <si>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</si>
  <si>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</si>
  <si>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</si>
  <si>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</si>
  <si>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</si>
  <si>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</si>
  <si>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</si>
  <si>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</si>
  <si>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</si>
  <si>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</si>
  <si>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</si>
  <si>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</si>
  <si>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</si>
  <si>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</si>
  <si>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</si>
  <si>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</si>
  <si>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</si>
  <si>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</si>
  <si>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</si>
  <si>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</si>
  <si>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</si>
  <si>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</si>
  <si>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</si>
  <si>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</si>
  <si>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</si>
  <si>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</si>
  <si>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</si>
  <si>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</si>
  <si>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</si>
  <si>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</si>
  <si>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</si>
  <si>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</si>
  <si>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</si>
  <si>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</si>
  <si>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</si>
  <si>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</si>
  <si>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</si>
  <si>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</si>
  <si>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</si>
  <si>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</si>
  <si>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</si>
  <si>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</si>
  <si>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</si>
  <si>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</si>
  <si>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</si>
  <si>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</si>
  <si>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</si>
  <si>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</si>
  <si>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</si>
  <si>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</si>
  <si>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</si>
  <si>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</si>
  <si>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大阪府東大阪市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</si>
  <si>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</si>
  <si>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</si>
  <si>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</si>
  <si>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</si>
  <si>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</si>
  <si>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</si>
  <si>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</si>
  <si>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</si>
  <si>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</si>
  <si>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</si>
  <si>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</si>
  <si>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</si>
  <si>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</si>
  <si>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</si>
  <si>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</si>
  <si>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</si>
  <si>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</si>
  <si>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</si>
  <si>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</si>
  <si>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</si>
  <si>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</si>
  <si>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</si>
  <si>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</si>
  <si>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</si>
  <si>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</si>
  <si>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</si>
  <si>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</si>
  <si>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</si>
  <si>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</si>
  <si>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</si>
  <si>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</si>
  <si>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</si>
  <si>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</si>
  <si>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</si>
  <si>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</si>
  <si>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</si>
  <si>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</si>
  <si>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</si>
  <si>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</si>
  <si>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</si>
  <si>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</si>
  <si>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</si>
  <si>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</si>
  <si>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</si>
  <si>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</si>
  <si>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</si>
  <si>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</si>
  <si>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</si>
  <si>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</si>
  <si>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</si>
  <si>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</si>
  <si>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</si>
  <si>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</si>
  <si>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</si>
  <si>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</si>
  <si>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</si>
  <si>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</si>
  <si>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</si>
  <si>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</si>
  <si>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</si>
  <si>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</si>
  <si>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</si>
  <si>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</si>
  <si>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</si>
  <si>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</si>
  <si>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</si>
  <si>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</si>
  <si>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</si>
  <si>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</si>
  <si>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</si>
  <si>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</si>
  <si>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</si>
  <si>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</si>
  <si>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</si>
  <si>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</si>
  <si>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</si>
  <si>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</si>
  <si>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</si>
  <si>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</si>
  <si>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</si>
  <si>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</si>
  <si>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</si>
  <si>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</si>
  <si>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</si>
  <si>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</si>
  <si>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</si>
  <si>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</si>
  <si>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</si>
  <si>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</si>
  <si>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</si>
  <si>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</si>
  <si>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</si>
  <si>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</si>
  <si>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</si>
  <si>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</si>
  <si>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</si>
  <si>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</si>
  <si>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</si>
  <si>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</si>
  <si>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</si>
  <si>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</si>
  <si>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</si>
  <si>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</si>
  <si>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</si>
  <si>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</si>
  <si>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</si>
  <si>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</si>
  <si>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</si>
  <si>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</si>
  <si>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</si>
  <si>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</si>
  <si>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</si>
  <si>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</si>
  <si>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</si>
  <si>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</si>
  <si>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</si>
  <si>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</si>
  <si>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</si>
  <si>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</si>
  <si>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</si>
  <si>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</si>
  <si>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</si>
  <si>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</si>
  <si>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</si>
  <si>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</si>
  <si>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</si>
  <si>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</si>
  <si>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</si>
  <si>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</si>
  <si>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</si>
  <si>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</si>
  <si>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</si>
  <si>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</si>
  <si>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</si>
  <si>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</si>
  <si>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</si>
  <si>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</si>
  <si>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</si>
  <si>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</si>
  <si>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</si>
  <si>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</si>
  <si>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</si>
  <si>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</si>
  <si>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</si>
  <si>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</si>
  <si>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</si>
  <si>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</si>
  <si>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</si>
  <si>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</si>
  <si>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</si>
  <si>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</si>
  <si>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</si>
  <si>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</si>
  <si>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</si>
  <si>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</si>
  <si>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</si>
  <si>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</si>
  <si>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</si>
  <si>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</si>
  <si>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</si>
  <si>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</si>
  <si>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</si>
  <si>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</si>
  <si>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</si>
  <si>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</si>
  <si>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</si>
  <si>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</si>
  <si>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</si>
  <si>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</si>
  <si>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</si>
  <si>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</si>
  <si>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</si>
  <si>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</si>
  <si>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</si>
  <si>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</si>
  <si>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</si>
  <si>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</si>
  <si>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</si>
  <si>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</si>
  <si>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</si>
  <si>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</si>
  <si>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</si>
  <si>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</si>
  <si>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</si>
  <si>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</si>
  <si>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</si>
  <si>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</si>
  <si>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</si>
  <si>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</si>
  <si>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</si>
  <si>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</si>
  <si>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</si>
  <si>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1.51</t>
  </si>
  <si>
    <t>▲ 0.00</t>
  </si>
  <si>
    <t>下水道事業会計</t>
  </si>
  <si>
    <t>水道事業会計</t>
  </si>
  <si>
    <t>一般会計</t>
  </si>
  <si>
    <t>介護保険事業特別会計</t>
  </si>
  <si>
    <t>国民健康保険事業特別会計</t>
  </si>
  <si>
    <t>後期高齢者医療特別会計</t>
  </si>
  <si>
    <t>火災共済事業特別会計</t>
  </si>
  <si>
    <t>交通災害共済事業特別会計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</si>
  <si>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</si>
  <si>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</si>
  <si>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</si>
  <si>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</si>
  <si>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</si>
  <si>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</si>
  <si>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</si>
  <si>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</si>
  <si>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</si>
  <si>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2">
      <t>オンジ</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</si>
  <si>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</si>
  <si>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</si>
  <si>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</si>
  <si>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</si>
  <si>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大阪府都市競艇企業団（モーターボート競走事業会計）</t>
    <rPh sb="0" eb="2">
      <t>オオサカ</t>
    </rPh>
    <rPh sb="2" eb="3">
      <t>フ</t>
    </rPh>
    <rPh sb="3" eb="5">
      <t>トシ</t>
    </rPh>
    <rPh sb="5" eb="7">
      <t>キョウテイ</t>
    </rPh>
    <rPh sb="7" eb="9">
      <t>キギョウ</t>
    </rPh>
    <rPh sb="9" eb="10">
      <t>ダン</t>
    </rPh>
    <rPh sb="18" eb="20">
      <t>キョウソウ</t>
    </rPh>
    <rPh sb="20" eb="22">
      <t>ジギョウ</t>
    </rPh>
    <rPh sb="22" eb="24">
      <t>カイケイ</t>
    </rPh>
    <phoneticPr fontId="2"/>
  </si>
  <si>
    <t>-</t>
    <phoneticPr fontId="2"/>
  </si>
  <si>
    <t>-</t>
    <phoneticPr fontId="2"/>
  </si>
  <si>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</si>
  <si>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</si>
  <si>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</si>
  <si>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</si>
  <si>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</si>
  <si>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市営住宅整備基金</t>
    <rPh sb="0" eb="2">
      <t>シエイ</t>
    </rPh>
    <rPh sb="2" eb="4">
      <t>ジュウタク</t>
    </rPh>
    <rPh sb="4" eb="6">
      <t>セイビ</t>
    </rPh>
    <rPh sb="6" eb="8">
      <t>キキン</t>
    </rPh>
    <phoneticPr fontId="2"/>
  </si>
  <si>
    <t>公共施設整備基金</t>
    <rPh sb="0" eb="2">
      <t>コウキョウ</t>
    </rPh>
    <rPh sb="2" eb="4">
      <t>シセツ</t>
    </rPh>
    <rPh sb="4" eb="6">
      <t>セイビ</t>
    </rPh>
    <rPh sb="6" eb="8">
      <t>キキン</t>
    </rPh>
    <phoneticPr fontId="2"/>
  </si>
  <si>
    <t>みどり基金</t>
    <rPh sb="3" eb="5">
      <t>キキン</t>
    </rPh>
    <phoneticPr fontId="2"/>
  </si>
  <si>
    <t>愛はぐくむ子どもスクラム基金</t>
    <rPh sb="0" eb="1">
      <t>アイ</t>
    </rPh>
    <rPh sb="5" eb="6">
      <t>コ</t>
    </rPh>
    <rPh sb="12" eb="14">
      <t>キキン</t>
    </rPh>
    <phoneticPr fontId="2"/>
  </si>
  <si>
    <t>-</t>
    <phoneticPr fontId="2"/>
  </si>
  <si>
    <t>-</t>
    <phoneticPr fontId="2"/>
  </si>
  <si>
    <t>-</t>
    <phoneticPr fontId="2"/>
  </si>
  <si>
    <t>-</t>
    <phoneticPr fontId="2"/>
  </si>
  <si>
    <t>-</t>
    <phoneticPr fontId="2"/>
  </si>
  <si>
    <t>（公財）東大阪市公園環境協会</t>
    <rPh sb="1" eb="2">
      <t>コウ</t>
    </rPh>
    <rPh sb="2" eb="3">
      <t>ザイ</t>
    </rPh>
    <rPh sb="4" eb="8">
      <t>ヒガシオオサカシ</t>
    </rPh>
    <rPh sb="8" eb="10">
      <t>コウエン</t>
    </rPh>
    <rPh sb="10" eb="12">
      <t>カンキョウ</t>
    </rPh>
    <rPh sb="12" eb="14">
      <t>キョウカイ</t>
    </rPh>
    <phoneticPr fontId="2"/>
  </si>
  <si>
    <t>（公財）東大阪市学校給食会</t>
    <rPh sb="1" eb="2">
      <t>コウ</t>
    </rPh>
    <rPh sb="2" eb="3">
      <t>ザイ</t>
    </rPh>
    <rPh sb="4" eb="8">
      <t>ヒガシオオサカシ</t>
    </rPh>
    <rPh sb="8" eb="10">
      <t>ガッコウ</t>
    </rPh>
    <rPh sb="10" eb="12">
      <t>キュウショク</t>
    </rPh>
    <rPh sb="12" eb="13">
      <t>カイ</t>
    </rPh>
    <phoneticPr fontId="2"/>
  </si>
  <si>
    <t>（公財）東大阪市文化振興協会</t>
    <rPh sb="1" eb="2">
      <t>コウ</t>
    </rPh>
    <rPh sb="2" eb="3">
      <t>ザイ</t>
    </rPh>
    <rPh sb="4" eb="8">
      <t>ヒガシオオサカシ</t>
    </rPh>
    <rPh sb="8" eb="10">
      <t>ブンカ</t>
    </rPh>
    <rPh sb="10" eb="12">
      <t>シンコウ</t>
    </rPh>
    <rPh sb="12" eb="14">
      <t>キョウカイ</t>
    </rPh>
    <phoneticPr fontId="2"/>
  </si>
  <si>
    <t>東大阪再開発（株）</t>
    <rPh sb="0" eb="1">
      <t>ヒガシ</t>
    </rPh>
    <rPh sb="1" eb="3">
      <t>オオサカ</t>
    </rPh>
    <rPh sb="3" eb="6">
      <t>サイカイハツ</t>
    </rPh>
    <rPh sb="7" eb="8">
      <t>カブ</t>
    </rPh>
    <phoneticPr fontId="2"/>
  </si>
  <si>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2"/>
  </si>
  <si>
    <t>市立東大阪医療センター</t>
    <rPh sb="0" eb="2">
      <t>シリツ</t>
    </rPh>
    <rPh sb="2" eb="5">
      <t>ヒガシオオサカ</t>
    </rPh>
    <rPh sb="5" eb="7">
      <t>イリョウ</t>
    </rPh>
    <phoneticPr fontId="2"/>
  </si>
  <si>
    <t>大阪外環状線鉄道</t>
    <rPh sb="0" eb="2">
      <t>オオサカ</t>
    </rPh>
    <rPh sb="2" eb="3">
      <t>ソト</t>
    </rPh>
    <rPh sb="3" eb="6">
      <t>カンジョウセン</t>
    </rPh>
    <rPh sb="6" eb="8">
      <t>テツドウ</t>
    </rPh>
    <phoneticPr fontId="2"/>
  </si>
  <si>
    <t>ラグビーのまち東大阪基金</t>
    <rPh sb="7" eb="10">
      <t>ヒガシオオサカ</t>
    </rPh>
    <rPh sb="10" eb="12">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</si>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</sst>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30"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8240-4A2B-84F2-D2D4164FBE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38898</c:v>
                </c:pt>
                <c:pt idx="1">
                  <c:v>49387</c:v>
                </c:pt>
                <c:pt idx="2">
                  <c:v>34802</c:v>
                </c:pt>
                <c:pt idx="3">
                  <c:v>35695</c:v>
                </c:pt>
                <c:pt idx="4">
                  <c:v>45089</c:v>
                </c:pt>
              </c:numCache>
            </c:numRef>
          </c:val>
          <c:smooth val="0"/>
          <c:extLst>
            <c:ext xmlns:c16="http://schemas.microsoft.com/office/drawing/2014/chart" uri="{C3380CC4-5D6E-409C-BE32-E72D297353CC}">
              <c16:uniqueId val="{00000001-8240-4A2B-84F2-D2D4164FBE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1.0900000000000001</c:v>
                </c:pt>
                <c:pt idx="1">
                  <c:v>1.59</c:v>
                </c:pt>
                <c:pt idx="2">
                  <c:v>1.5</c:v>
                </c:pt>
                <c:pt idx="3">
                  <c:v>1.87</c:v>
                </c:pt>
                <c:pt idx="4">
                  <c:v>2.37</c:v>
                </c:pt>
              </c:numCache>
            </c:numRef>
          </c:val>
          <c:extLst>
            <c:ext xmlns:c16="http://schemas.microsoft.com/office/drawing/2014/chart" uri="{C3380CC4-5D6E-409C-BE32-E72D297353CC}">
              <c16:uniqueId val="{00000000-C33D-4323-898D-754D62A852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14.99</c:v>
                </c:pt>
                <c:pt idx="1">
                  <c:v>15.98</c:v>
                </c:pt>
                <c:pt idx="2">
                  <c:v>14.67</c:v>
                </c:pt>
                <c:pt idx="3">
                  <c:v>14.2</c:v>
                </c:pt>
                <c:pt idx="4">
                  <c:v>15.11</c:v>
                </c:pt>
              </c:numCache>
            </c:numRef>
          </c:val>
          <c:extLst>
            <c:ext xmlns:c16="http://schemas.microsoft.com/office/drawing/2014/chart" uri="{C3380CC4-5D6E-409C-BE32-E72D297353CC}">
              <c16:uniqueId val="{00000001-C33D-4323-898D-754D62A852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1.1599999999999999</c:v>
                </c:pt>
                <c:pt idx="1">
                  <c:v>1.41</c:v>
                </c:pt>
                <c:pt idx="2">
                  <c:v>-1.51</c:v>
                </c:pt>
                <c:pt idx="3">
                  <c:v>0</c:v>
                </c:pt>
                <c:pt idx="4">
                  <c:v>1.67</c:v>
                </c:pt>
              </c:numCache>
            </c:numRef>
          </c:val>
          <c:smooth val="0"/>
          <c:extLst>
            <c:ext xmlns:c16="http://schemas.microsoft.com/office/drawing/2014/chart" uri="{C3380CC4-5D6E-409C-BE32-E72D297353CC}">
              <c16:uniqueId val="{00000002-C33D-4323-898D-754D62A852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4.17</c:v>
                </c:pt>
                <c:pt idx="2">
                  <c:v>#N/A</c:v>
                </c:pt>
                <c:pt idx="3">
                  <c:v>3.3</c:v>
                </c:pt>
                <c:pt idx="4">
                  <c:v>#N/A</c:v>
                </c:pt>
                <c:pt idx="5">
                  <c:v>0.14000000000000001</c:v>
                </c:pt>
                <c:pt idx="6">
                  <c:v>#N/A</c:v>
                </c:pt>
                <c:pt idx="7">
                  <c:v>0.18</c:v>
                </c:pt>
                <c:pt idx="8">
                  <c:v>#N/A</c:v>
                </c:pt>
                <c:pt idx="9">
                  <c:v>0.24</c:v>
                </c:pt>
              </c:numCache>
            </c:numRef>
          </c:val>
          <c:extLst>
            <c:ext xmlns:c16="http://schemas.microsoft.com/office/drawing/2014/chart" uri="{C3380CC4-5D6E-409C-BE32-E72D297353CC}">
              <c16:uniqueId val="{00000000-DD89-4BEA-998D-4682835566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89-4BEA-998D-4682835566DA}"/>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0.18</c:v>
                </c:pt>
                <c:pt idx="4">
                  <c:v>#N/A</c:v>
                </c:pt>
                <c:pt idx="5">
                  <c:v>0.18</c:v>
                </c:pt>
                <c:pt idx="6">
                  <c:v>#N/A</c:v>
                </c:pt>
                <c:pt idx="7">
                  <c:v>0.18</c:v>
                </c:pt>
                <c:pt idx="8">
                  <c:v>#N/A</c:v>
                </c:pt>
                <c:pt idx="9">
                  <c:v>0.18</c:v>
                </c:pt>
              </c:numCache>
            </c:numRef>
          </c:val>
          <c:extLst>
            <c:ext xmlns:c16="http://schemas.microsoft.com/office/drawing/2014/chart" uri="{C3380CC4-5D6E-409C-BE32-E72D297353CC}">
              <c16:uniqueId val="{00000002-DD89-4BEA-998D-4682835566DA}"/>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0.26</c:v>
                </c:pt>
                <c:pt idx="2">
                  <c:v>#N/A</c:v>
                </c:pt>
                <c:pt idx="3">
                  <c:v>0.27</c:v>
                </c:pt>
                <c:pt idx="4">
                  <c:v>#N/A</c:v>
                </c:pt>
                <c:pt idx="5">
                  <c:v>0.28999999999999998</c:v>
                </c:pt>
                <c:pt idx="6">
                  <c:v>#N/A</c:v>
                </c:pt>
                <c:pt idx="7">
                  <c:v>0.3</c:v>
                </c:pt>
                <c:pt idx="8">
                  <c:v>#N/A</c:v>
                </c:pt>
                <c:pt idx="9">
                  <c:v>0.3</c:v>
                </c:pt>
              </c:numCache>
            </c:numRef>
          </c:val>
          <c:extLst>
            <c:ext xmlns:c16="http://schemas.microsoft.com/office/drawing/2014/chart" uri="{C3380CC4-5D6E-409C-BE32-E72D297353CC}">
              <c16:uniqueId val="{00000003-DD89-4BEA-998D-4682835566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0.28999999999999998</c:v>
                </c:pt>
                <c:pt idx="4">
                  <c:v>#N/A</c:v>
                </c:pt>
                <c:pt idx="5">
                  <c:v>0.35</c:v>
                </c:pt>
                <c:pt idx="6">
                  <c:v>#N/A</c:v>
                </c:pt>
                <c:pt idx="7">
                  <c:v>0.23</c:v>
                </c:pt>
                <c:pt idx="8">
                  <c:v>#N/A</c:v>
                </c:pt>
                <c:pt idx="9">
                  <c:v>0.3</c:v>
                </c:pt>
              </c:numCache>
            </c:numRef>
          </c:val>
          <c:extLst>
            <c:ext xmlns:c16="http://schemas.microsoft.com/office/drawing/2014/chart" uri="{C3380CC4-5D6E-409C-BE32-E72D297353CC}">
              <c16:uniqueId val="{00000004-DD89-4BEA-998D-4682835566D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0.78</c:v>
                </c:pt>
                <c:pt idx="2">
                  <c:v>#N/A</c:v>
                </c:pt>
                <c:pt idx="3">
                  <c:v>0.92</c:v>
                </c:pt>
                <c:pt idx="4">
                  <c:v>#N/A</c:v>
                </c:pt>
                <c:pt idx="5">
                  <c:v>1.54</c:v>
                </c:pt>
                <c:pt idx="6">
                  <c:v>#N/A</c:v>
                </c:pt>
                <c:pt idx="7">
                  <c:v>1.71</c:v>
                </c:pt>
                <c:pt idx="8">
                  <c:v>#N/A</c:v>
                </c:pt>
                <c:pt idx="9">
                  <c:v>0.37</c:v>
                </c:pt>
              </c:numCache>
            </c:numRef>
          </c:val>
          <c:extLst>
            <c:ext xmlns:c16="http://schemas.microsoft.com/office/drawing/2014/chart" uri="{C3380CC4-5D6E-409C-BE32-E72D297353CC}">
              <c16:uniqueId val="{00000005-DD89-4BEA-998D-4682835566D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0.72</c:v>
                </c:pt>
                <c:pt idx="4">
                  <c:v>#N/A</c:v>
                </c:pt>
                <c:pt idx="5">
                  <c:v>0.64</c:v>
                </c:pt>
                <c:pt idx="6">
                  <c:v>#N/A</c:v>
                </c:pt>
                <c:pt idx="7">
                  <c:v>0.49</c:v>
                </c:pt>
                <c:pt idx="8">
                  <c:v>#N/A</c:v>
                </c:pt>
                <c:pt idx="9">
                  <c:v>0.95</c:v>
                </c:pt>
              </c:numCache>
            </c:numRef>
          </c:val>
          <c:extLst>
            <c:ext xmlns:c16="http://schemas.microsoft.com/office/drawing/2014/chart" uri="{C3380CC4-5D6E-409C-BE32-E72D297353CC}">
              <c16:uniqueId val="{00000006-DD89-4BEA-998D-4682835566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1.21</c:v>
                </c:pt>
                <c:pt idx="4">
                  <c:v>#N/A</c:v>
                </c:pt>
                <c:pt idx="5">
                  <c:v>1.05</c:v>
                </c:pt>
                <c:pt idx="6">
                  <c:v>#N/A</c:v>
                </c:pt>
                <c:pt idx="7">
                  <c:v>1.38</c:v>
                </c:pt>
                <c:pt idx="8">
                  <c:v>#N/A</c:v>
                </c:pt>
                <c:pt idx="9">
                  <c:v>1.81</c:v>
                </c:pt>
              </c:numCache>
            </c:numRef>
          </c:val>
          <c:extLst>
            <c:ext xmlns:c16="http://schemas.microsoft.com/office/drawing/2014/chart" uri="{C3380CC4-5D6E-409C-BE32-E72D297353CC}">
              <c16:uniqueId val="{00000007-DD89-4BEA-998D-4682835566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5.58</c:v>
                </c:pt>
                <c:pt idx="2">
                  <c:v>#N/A</c:v>
                </c:pt>
                <c:pt idx="3">
                  <c:v>5.26</c:v>
                </c:pt>
                <c:pt idx="4">
                  <c:v>#N/A</c:v>
                </c:pt>
                <c:pt idx="5">
                  <c:v>5.42</c:v>
                </c:pt>
                <c:pt idx="6">
                  <c:v>#N/A</c:v>
                </c:pt>
                <c:pt idx="7">
                  <c:v>4.87</c:v>
                </c:pt>
                <c:pt idx="8">
                  <c:v>#N/A</c:v>
                </c:pt>
                <c:pt idx="9">
                  <c:v>4.6100000000000003</c:v>
                </c:pt>
              </c:numCache>
            </c:numRef>
          </c:val>
          <c:extLst>
            <c:ext xmlns:c16="http://schemas.microsoft.com/office/drawing/2014/chart" uri="{C3380CC4-5D6E-409C-BE32-E72D297353CC}">
              <c16:uniqueId val="{00000008-DD89-4BEA-998D-4682835566D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c:v>
                </c:pt>
                <c:pt idx="2">
                  <c:v>#N/A</c:v>
                </c:pt>
                <c:pt idx="3">
                  <c:v>3.8</c:v>
                </c:pt>
                <c:pt idx="4">
                  <c:v>#N/A</c:v>
                </c:pt>
                <c:pt idx="5">
                  <c:v>4.72</c:v>
                </c:pt>
                <c:pt idx="6">
                  <c:v>#N/A</c:v>
                </c:pt>
                <c:pt idx="7">
                  <c:v>5.35</c:v>
                </c:pt>
                <c:pt idx="8">
                  <c:v>#N/A</c:v>
                </c:pt>
                <c:pt idx="9">
                  <c:v>6.08</c:v>
                </c:pt>
              </c:numCache>
            </c:numRef>
          </c:val>
          <c:extLst>
            <c:ext xmlns:c16="http://schemas.microsoft.com/office/drawing/2014/chart" uri="{C3380CC4-5D6E-409C-BE32-E72D297353CC}">
              <c16:uniqueId val="{00000009-DD89-4BEA-998D-4682835566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20938</c:v>
                </c:pt>
                <c:pt idx="5">
                  <c:v>20369</c:v>
                </c:pt>
                <c:pt idx="8">
                  <c:v>20985</c:v>
                </c:pt>
                <c:pt idx="11">
                  <c:v>21356</c:v>
                </c:pt>
                <c:pt idx="14">
                  <c:v>21402</c:v>
                </c:pt>
              </c:numCache>
            </c:numRef>
          </c:val>
          <c:extLst>
            <c:ext xmlns:c16="http://schemas.microsoft.com/office/drawing/2014/chart" uri="{C3380CC4-5D6E-409C-BE32-E72D297353CC}">
              <c16:uniqueId val="{00000000-D8F3-4DFA-875E-13C5DE51EC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8F3-4DFA-875E-13C5DE51EC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394</c:v>
                </c:pt>
                <c:pt idx="3">
                  <c:v>434</c:v>
                </c:pt>
                <c:pt idx="6">
                  <c:v>398</c:v>
                </c:pt>
                <c:pt idx="9">
                  <c:v>400</c:v>
                </c:pt>
                <c:pt idx="12">
                  <c:v>207</c:v>
                </c:pt>
              </c:numCache>
            </c:numRef>
          </c:val>
          <c:extLst>
            <c:ext xmlns:c16="http://schemas.microsoft.com/office/drawing/2014/chart" uri="{C3380CC4-5D6E-409C-BE32-E72D297353CC}">
              <c16:uniqueId val="{00000002-D8F3-4DFA-875E-13C5DE51EC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c:v>
                </c:pt>
                <c:pt idx="3">
                  <c:v>48</c:v>
                </c:pt>
                <c:pt idx="6">
                  <c:v>56</c:v>
                </c:pt>
                <c:pt idx="9">
                  <c:v>83</c:v>
                </c:pt>
                <c:pt idx="12">
                  <c:v>193</c:v>
                </c:pt>
              </c:numCache>
            </c:numRef>
          </c:val>
          <c:extLst>
            <c:ext xmlns:c16="http://schemas.microsoft.com/office/drawing/2014/chart" uri="{C3380CC4-5D6E-409C-BE32-E72D297353CC}">
              <c16:uniqueId val="{00000003-D8F3-4DFA-875E-13C5DE51EC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7446</c:v>
                </c:pt>
                <c:pt idx="3">
                  <c:v>7675</c:v>
                </c:pt>
                <c:pt idx="6">
                  <c:v>6925</c:v>
                </c:pt>
                <c:pt idx="9">
                  <c:v>7016</c:v>
                </c:pt>
                <c:pt idx="12">
                  <c:v>6873</c:v>
                </c:pt>
              </c:numCache>
            </c:numRef>
          </c:val>
          <c:extLst>
            <c:ext xmlns:c16="http://schemas.microsoft.com/office/drawing/2014/chart" uri="{C3380CC4-5D6E-409C-BE32-E72D297353CC}">
              <c16:uniqueId val="{00000004-D8F3-4DFA-875E-13C5DE51EC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F3-4DFA-875E-13C5DE51EC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F3-4DFA-875E-13C5DE51EC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17721</c:v>
                </c:pt>
                <c:pt idx="3">
                  <c:v>16571</c:v>
                </c:pt>
                <c:pt idx="6">
                  <c:v>17993</c:v>
                </c:pt>
                <c:pt idx="9">
                  <c:v>17793</c:v>
                </c:pt>
                <c:pt idx="12">
                  <c:v>20049</c:v>
                </c:pt>
              </c:numCache>
            </c:numRef>
          </c:val>
          <c:extLst>
            <c:ext xmlns:c16="http://schemas.microsoft.com/office/drawing/2014/chart" uri="{C3380CC4-5D6E-409C-BE32-E72D297353CC}">
              <c16:uniqueId val="{00000007-D8F3-4DFA-875E-13C5DE51EC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4668</c:v>
                </c:pt>
                <c:pt idx="2">
                  <c:v>#N/A</c:v>
                </c:pt>
                <c:pt idx="3">
                  <c:v>#N/A</c:v>
                </c:pt>
                <c:pt idx="4">
                  <c:v>4359</c:v>
                </c:pt>
                <c:pt idx="5">
                  <c:v>#N/A</c:v>
                </c:pt>
                <c:pt idx="6">
                  <c:v>#N/A</c:v>
                </c:pt>
                <c:pt idx="7">
                  <c:v>4387</c:v>
                </c:pt>
                <c:pt idx="8">
                  <c:v>#N/A</c:v>
                </c:pt>
                <c:pt idx="9">
                  <c:v>#N/A</c:v>
                </c:pt>
                <c:pt idx="10">
                  <c:v>3936</c:v>
                </c:pt>
                <c:pt idx="11">
                  <c:v>#N/A</c:v>
                </c:pt>
                <c:pt idx="12">
                  <c:v>#N/A</c:v>
                </c:pt>
                <c:pt idx="13">
                  <c:v>5920</c:v>
                </c:pt>
                <c:pt idx="14">
                  <c:v>#N/A</c:v>
                </c:pt>
              </c:numCache>
            </c:numRef>
          </c:val>
          <c:smooth val="0"/>
          <c:extLst>
            <c:ext xmlns:c16="http://schemas.microsoft.com/office/drawing/2014/chart" uri="{C3380CC4-5D6E-409C-BE32-E72D297353CC}">
              <c16:uniqueId val="{00000008-D8F3-4DFA-875E-13C5DE51EC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190291</c:v>
                </c:pt>
                <c:pt idx="5">
                  <c:v>199720</c:v>
                </c:pt>
                <c:pt idx="8">
                  <c:v>202243</c:v>
                </c:pt>
                <c:pt idx="11">
                  <c:v>201787</c:v>
                </c:pt>
                <c:pt idx="14">
                  <c:v>203324</c:v>
                </c:pt>
              </c:numCache>
            </c:numRef>
          </c:val>
          <c:extLst>
            <c:ext xmlns:c16="http://schemas.microsoft.com/office/drawing/2014/chart" uri="{C3380CC4-5D6E-409C-BE32-E72D297353CC}">
              <c16:uniqueId val="{00000000-A471-4346-B5A5-C56980F2C5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94341</c:v>
                </c:pt>
                <c:pt idx="5">
                  <c:v>92005</c:v>
                </c:pt>
                <c:pt idx="8">
                  <c:v>94267</c:v>
                </c:pt>
                <c:pt idx="11">
                  <c:v>92394</c:v>
                </c:pt>
                <c:pt idx="14">
                  <c:v>90988</c:v>
                </c:pt>
              </c:numCache>
            </c:numRef>
          </c:val>
          <c:extLst>
            <c:ext xmlns:c16="http://schemas.microsoft.com/office/drawing/2014/chart" uri="{C3380CC4-5D6E-409C-BE32-E72D297353CC}">
              <c16:uniqueId val="{00000001-A471-4346-B5A5-C56980F2C5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24365</c:v>
                </c:pt>
                <c:pt idx="5">
                  <c:v>26397</c:v>
                </c:pt>
                <c:pt idx="8">
                  <c:v>25170</c:v>
                </c:pt>
                <c:pt idx="11">
                  <c:v>26996</c:v>
                </c:pt>
                <c:pt idx="14">
                  <c:v>29156</c:v>
                </c:pt>
              </c:numCache>
            </c:numRef>
          </c:val>
          <c:extLst>
            <c:ext xmlns:c16="http://schemas.microsoft.com/office/drawing/2014/chart" uri="{C3380CC4-5D6E-409C-BE32-E72D297353CC}">
              <c16:uniqueId val="{00000002-A471-4346-B5A5-C56980F2C5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71-4346-B5A5-C56980F2C5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71-4346-B5A5-C56980F2C5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1397</c:v>
                </c:pt>
                <c:pt idx="3">
                  <c:v>1329</c:v>
                </c:pt>
                <c:pt idx="6">
                  <c:v>468</c:v>
                </c:pt>
                <c:pt idx="9">
                  <c:v>1282</c:v>
                </c:pt>
                <c:pt idx="12">
                  <c:v>1170</c:v>
                </c:pt>
              </c:numCache>
            </c:numRef>
          </c:val>
          <c:extLst>
            <c:ext xmlns:c16="http://schemas.microsoft.com/office/drawing/2014/chart" uri="{C3380CC4-5D6E-409C-BE32-E72D297353CC}">
              <c16:uniqueId val="{00000005-A471-4346-B5A5-C56980F2C5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17721</c:v>
                </c:pt>
                <c:pt idx="3">
                  <c:v>16588</c:v>
                </c:pt>
                <c:pt idx="6">
                  <c:v>16506</c:v>
                </c:pt>
                <c:pt idx="9">
                  <c:v>16149</c:v>
                </c:pt>
                <c:pt idx="12">
                  <c:v>15436</c:v>
                </c:pt>
              </c:numCache>
            </c:numRef>
          </c:val>
          <c:extLst>
            <c:ext xmlns:c16="http://schemas.microsoft.com/office/drawing/2014/chart" uri="{C3380CC4-5D6E-409C-BE32-E72D297353CC}">
              <c16:uniqueId val="{00000006-A471-4346-B5A5-C56980F2C5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1909</c:v>
                </c:pt>
                <c:pt idx="3">
                  <c:v>3717</c:v>
                </c:pt>
                <c:pt idx="6">
                  <c:v>7346</c:v>
                </c:pt>
                <c:pt idx="9">
                  <c:v>7361</c:v>
                </c:pt>
                <c:pt idx="12">
                  <c:v>7315</c:v>
                </c:pt>
              </c:numCache>
            </c:numRef>
          </c:val>
          <c:extLst>
            <c:ext xmlns:c16="http://schemas.microsoft.com/office/drawing/2014/chart" uri="{C3380CC4-5D6E-409C-BE32-E72D297353CC}">
              <c16:uniqueId val="{00000007-A471-4346-B5A5-C56980F2C5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112531</c:v>
                </c:pt>
                <c:pt idx="3">
                  <c:v>109318</c:v>
                </c:pt>
                <c:pt idx="6">
                  <c:v>101394</c:v>
                </c:pt>
                <c:pt idx="9">
                  <c:v>101380</c:v>
                </c:pt>
                <c:pt idx="12">
                  <c:v>99758</c:v>
                </c:pt>
              </c:numCache>
            </c:numRef>
          </c:val>
          <c:extLst>
            <c:ext xmlns:c16="http://schemas.microsoft.com/office/drawing/2014/chart" uri="{C3380CC4-5D6E-409C-BE32-E72D297353CC}">
              <c16:uniqueId val="{00000008-A471-4346-B5A5-C56980F2C5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2586</c:v>
                </c:pt>
                <c:pt idx="3">
                  <c:v>2403</c:v>
                </c:pt>
                <c:pt idx="6">
                  <c:v>2193</c:v>
                </c:pt>
                <c:pt idx="9">
                  <c:v>1712</c:v>
                </c:pt>
                <c:pt idx="12">
                  <c:v>1515</c:v>
                </c:pt>
              </c:numCache>
            </c:numRef>
          </c:val>
          <c:extLst>
            <c:ext xmlns:c16="http://schemas.microsoft.com/office/drawing/2014/chart" uri="{C3380CC4-5D6E-409C-BE32-E72D297353CC}">
              <c16:uniqueId val="{00000009-A471-4346-B5A5-C56980F2C5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177633</c:v>
                </c:pt>
                <c:pt idx="3">
                  <c:v>187119</c:v>
                </c:pt>
                <c:pt idx="6">
                  <c:v>201700</c:v>
                </c:pt>
                <c:pt idx="9">
                  <c:v>201474</c:v>
                </c:pt>
                <c:pt idx="12">
                  <c:v>204848</c:v>
                </c:pt>
              </c:numCache>
            </c:numRef>
          </c:val>
          <c:extLst>
            <c:ext xmlns:c16="http://schemas.microsoft.com/office/drawing/2014/chart" uri="{C3380CC4-5D6E-409C-BE32-E72D297353CC}">
              <c16:uniqueId val="{0000000A-A471-4346-B5A5-C56980F2C5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4780</c:v>
                </c:pt>
                <c:pt idx="2">
                  <c:v>#N/A</c:v>
                </c:pt>
                <c:pt idx="3">
                  <c:v>#N/A</c:v>
                </c:pt>
                <c:pt idx="4">
                  <c:v>2352</c:v>
                </c:pt>
                <c:pt idx="5">
                  <c:v>#N/A</c:v>
                </c:pt>
                <c:pt idx="6">
                  <c:v>#N/A</c:v>
                </c:pt>
                <c:pt idx="7">
                  <c:v>7928</c:v>
                </c:pt>
                <c:pt idx="8">
                  <c:v>#N/A</c:v>
                </c:pt>
                <c:pt idx="9">
                  <c:v>#N/A</c:v>
                </c:pt>
                <c:pt idx="10">
                  <c:v>8180</c:v>
                </c:pt>
                <c:pt idx="11">
                  <c:v>#N/A</c:v>
                </c:pt>
                <c:pt idx="12">
                  <c:v>#N/A</c:v>
                </c:pt>
                <c:pt idx="13">
                  <c:v>6574</c:v>
                </c:pt>
                <c:pt idx="14">
                  <c:v>#N/A</c:v>
                </c:pt>
              </c:numCache>
            </c:numRef>
          </c:val>
          <c:smooth val="0"/>
          <c:extLst>
            <c:ext xmlns:c16="http://schemas.microsoft.com/office/drawing/2014/chart" uri="{C3380CC4-5D6E-409C-BE32-E72D297353CC}">
              <c16:uniqueId val="{0000000B-A471-4346-B5A5-C56980F2C5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15619</c:v>
                </c:pt>
                <c:pt idx="1">
                  <c:v>15201</c:v>
                </c:pt>
                <c:pt idx="2">
                  <c:v>16440</c:v>
                </c:pt>
              </c:numCache>
            </c:numRef>
          </c:val>
          <c:extLst>
            <c:ext xmlns:c16="http://schemas.microsoft.com/office/drawing/2014/chart" uri="{C3380CC4-5D6E-409C-BE32-E72D297353CC}">
              <c16:uniqueId val="{00000000-5982-41CE-A255-62295D64F3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4010</c:v>
                </c:pt>
                <c:pt idx="1">
                  <c:v>4017</c:v>
                </c:pt>
                <c:pt idx="2">
                  <c:v>4130</c:v>
                </c:pt>
              </c:numCache>
            </c:numRef>
          </c:val>
          <c:extLst>
            <c:ext xmlns:c16="http://schemas.microsoft.com/office/drawing/2014/chart" uri="{C3380CC4-5D6E-409C-BE32-E72D297353CC}">
              <c16:uniqueId val="{00000001-5982-41CE-A255-62295D64F3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2446</c:v>
                </c:pt>
                <c:pt idx="1">
                  <c:v>3609</c:v>
                </c:pt>
                <c:pt idx="2">
                  <c:v>3474</c:v>
                </c:pt>
              </c:numCache>
            </c:numRef>
          </c:val>
          <c:extLst>
            <c:ext xmlns:c16="http://schemas.microsoft.com/office/drawing/2014/chart" uri="{C3380CC4-5D6E-409C-BE32-E72D297353CC}">
              <c16:uniqueId val="{00000002-5982-41CE-A255-62295D64F3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ヵ年平均）について、平成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した。学校耐震化事業の推進などにより、平成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年度以降の元利償還金が増加し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ていることに加え、将来世代への負担圧縮を見据えた借換債の発行抑制をおこなったことが、平成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年度の単年度比率を押し上げる原因となった。今後も</a:t>
          </a:r>
          <a:r>
            <a:rPr kumimoji="0"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花園ラグビー場の整備や文化創造館建設事業に伴う公債費の償還が見込まれることから、適正な</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公債管理に努め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近年では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花園ラグビー場の改修や文化創造館の建設事業などにより、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一般会計等に係る地方債の現在高は大きく増加している。一方で下水道事業の普及により公営企業債等繰入見込額が減少の傾向にあり、将来負担比率抑制に寄与しているものの、将来負担額合計は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状況に</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ある。しかし、充当可能基金や基準財政需要額算入見込額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が確保されていることにより、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将来負担比率の分子の極端な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にはつながっていない。今後においても公営企業会計及び公社等設立法人の将来負担額にかかる動向や影響に留意しつつ、健全な財政運営に努め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24,044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百万円となり、前年度から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1,217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百万円の増加となった。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財政調整基金が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1,239,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百万円の増加、学校施設の長寿命化対策として公共施設整備基金が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331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百万円増加した。一方、市営住宅建設に伴い、市営住宅整備基金が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388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百万円減少している。</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財政調整基金、減債基金については、現行の残高を維持することにより、年度間の財源不足に備え、安定した財政運営に努め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。また、一定の目的や役割を果たした基金や制度の改廃の結果、今日的にはなじまない基金については一定の精査のうえ整理していく。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・市営住宅整備基金：</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市営住宅の整備事業を行う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公共施設の設置及び整備等を行う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・みどり基金：</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市民等が行う緑化の推進・保全に対する助成に必要な経費、本市が行う緑化の推進及び緑の保全のための事業に必要な経費</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・愛はぐくむ子どもスクラム基金：</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子どもの安全安心育成事業を行う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ラグビーのまち東大阪基金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ラグビーのまち東大阪の魅力を増進するための事業を行う</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の減少の主な要因は、学校教育施設の長寿命化対策として公共施設整備基金が増加したものの、市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営</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住宅建設に伴い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市営住宅整備基金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を取り崩したことや、ラグビーワールドカップ開催に基金を活用したことによる減少である。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各基金条例に基づき、適正な積立、運用管理、処分を行う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16,440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1,239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％の範囲内となるように努める。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4,130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百万円の増加となった。主な要因として、利子等の運用益によるものである。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市債の償還及び適正な管理にも必要な財源を確保し、将来にわたる財政の健全な運営に向け、適正な残高の維持に努める。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横ばいベースで推移しているところではあるが、類似団体内平均値と比較すると、やや下回っている状況にある。これは社会保障関係経費の割合が大きいことが要因といえる。今後もなお厳しい状況が見込まれることから、着実に行財政改革の取組をすすめ、改善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市税、地方交付税の増加により経常的な収入が増加したものの、借換債を発行しなかったことが経常的な公債費の増加となり、前年度より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％となった。類似団体内平均値</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％と比較しても依然高水準にあり、硬直化した財政状況にあるといえる。今後も引き続き事務事業の見直し等により歳出の抑制を図るとともに、歳入の確保に努め、一層の改善を図る。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133350</xdr:rowOff>
    </xdr:to>
    <xdr:cxnSp macro="">
      <xdr:nvCxnSpPr>
        <xdr:cNvPr id="130" name="直線コネクタ 129"/>
        <xdr:cNvCxnSpPr/>
      </xdr:nvCxnSpPr>
      <xdr:spPr>
        <a:xfrm flipV="1">
          <a:off x="4114800" y="112727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138176</xdr:rowOff>
    </xdr:to>
    <xdr:cxnSp macro="">
      <xdr:nvCxnSpPr>
        <xdr:cNvPr id="133" name="直線コネクタ 132"/>
        <xdr:cNvCxnSpPr/>
      </xdr:nvCxnSpPr>
      <xdr:spPr>
        <a:xfrm flipV="1">
          <a:off x="3225800" y="1127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138176</xdr:rowOff>
    </xdr:to>
    <xdr:cxnSp macro="">
      <xdr:nvCxnSpPr>
        <xdr:cNvPr id="136" name="直線コネクタ 135"/>
        <xdr:cNvCxnSpPr/>
      </xdr:nvCxnSpPr>
      <xdr:spPr>
        <a:xfrm>
          <a:off x="2336800" y="111714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147828</xdr:rowOff>
    </xdr:to>
    <xdr:cxnSp macro="">
      <xdr:nvCxnSpPr>
        <xdr:cNvPr id="139" name="直線コネクタ 138"/>
        <xdr:cNvCxnSpPr/>
      </xdr:nvCxnSpPr>
      <xdr:spPr>
        <a:xfrm flipV="1">
          <a:off x="1447800" y="11171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1" name="楕円 150"/>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2" name="テキスト ボックス 151"/>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5" name="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7" name="楕円 156"/>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8" name="テキスト ボックス 157"/>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職員適正化計画や集中改革プランの実行に加え、職員の削減後も安易にアルバイトの雇用や委託に頼ることなく、創意工夫により、業務効率の向上を図った結果、類似団体内順位でも上位の</a:t>
          </a:r>
          <a:r>
            <a:rPr kumimoji="1" lang="en-US" altLang="ja-JP" sz="1300">
              <a:latin typeface="ＭＳ Ｐゴシック" panose="020B0600070205080204" pitchFamily="50" charset="-128"/>
              <a:ea typeface="ＭＳ Ｐゴシック" panose="020B0600070205080204" pitchFamily="50" charset="-128"/>
            </a:rPr>
            <a:t>89,322</a:t>
          </a:r>
          <a:r>
            <a:rPr kumimoji="1" lang="ja-JP" altLang="en-US" sz="1300">
              <a:latin typeface="ＭＳ Ｐゴシック" panose="020B0600070205080204" pitchFamily="50" charset="-128"/>
              <a:ea typeface="ＭＳ Ｐゴシック" panose="020B0600070205080204" pitchFamily="50" charset="-128"/>
            </a:rPr>
            <a:t>円となった。今後も民間で実施可能な事業については委託化を進めるなど、新たな財政改革プランを実行し、引き続きコストの縮減を図っていく方針である。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57091</xdr:rowOff>
    </xdr:from>
    <xdr:to>
      <xdr:col>23</xdr:col>
      <xdr:colOff>133350</xdr:colOff>
      <xdr:row>80</xdr:row>
      <xdr:rowOff>75578</xdr:rowOff>
    </xdr:to>
    <xdr:cxnSp macro="">
      <xdr:nvCxnSpPr>
        <xdr:cNvPr id="193" name="直線コネクタ 192"/>
        <xdr:cNvCxnSpPr/>
      </xdr:nvCxnSpPr>
      <xdr:spPr>
        <a:xfrm>
          <a:off x="4114800" y="13773091"/>
          <a:ext cx="8382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57091</xdr:rowOff>
    </xdr:from>
    <xdr:to>
      <xdr:col>19</xdr:col>
      <xdr:colOff>133350</xdr:colOff>
      <xdr:row>80</xdr:row>
      <xdr:rowOff>58057</xdr:rowOff>
    </xdr:to>
    <xdr:cxnSp macro="">
      <xdr:nvCxnSpPr>
        <xdr:cNvPr id="196" name="直線コネクタ 195"/>
        <xdr:cNvCxnSpPr/>
      </xdr:nvCxnSpPr>
      <xdr:spPr>
        <a:xfrm flipV="1">
          <a:off x="3225800" y="1377309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58057</xdr:rowOff>
    </xdr:from>
    <xdr:to>
      <xdr:col>15</xdr:col>
      <xdr:colOff>82550</xdr:colOff>
      <xdr:row>80</xdr:row>
      <xdr:rowOff>64156</xdr:rowOff>
    </xdr:to>
    <xdr:cxnSp macro="">
      <xdr:nvCxnSpPr>
        <xdr:cNvPr id="199" name="直線コネクタ 198"/>
        <xdr:cNvCxnSpPr/>
      </xdr:nvCxnSpPr>
      <xdr:spPr>
        <a:xfrm flipV="1">
          <a:off x="2336800" y="13774057"/>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53311</xdr:rowOff>
    </xdr:from>
    <xdr:to>
      <xdr:col>11</xdr:col>
      <xdr:colOff>31750</xdr:colOff>
      <xdr:row>80</xdr:row>
      <xdr:rowOff>64156</xdr:rowOff>
    </xdr:to>
    <xdr:cxnSp macro="">
      <xdr:nvCxnSpPr>
        <xdr:cNvPr id="202" name="直線コネクタ 201"/>
        <xdr:cNvCxnSpPr/>
      </xdr:nvCxnSpPr>
      <xdr:spPr>
        <a:xfrm>
          <a:off x="1447800" y="13769311"/>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24778</xdr:rowOff>
    </xdr:from>
    <xdr:to>
      <xdr:col>23</xdr:col>
      <xdr:colOff>184150</xdr:colOff>
      <xdr:row>80</xdr:row>
      <xdr:rowOff>126378</xdr:rowOff>
    </xdr:to>
    <xdr:sp macro="" textlink="">
      <xdr:nvSpPr>
        <xdr:cNvPr id="212" name="楕円 211"/>
        <xdr:cNvSpPr/>
      </xdr:nvSpPr>
      <xdr:spPr>
        <a:xfrm>
          <a:off x="4902200" y="137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117505</xdr:rowOff>
    </xdr:from>
    <xdr:ext cx="762000" cy="259045"/>
    <xdr:sp macro="" textlink="">
      <xdr:nvSpPr>
        <xdr:cNvPr id="213" name="人件費・物件費等の状況該当値テキスト"/>
        <xdr:cNvSpPr txBox="1"/>
      </xdr:nvSpPr>
      <xdr:spPr>
        <a:xfrm>
          <a:off x="5041900" y="136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6291</xdr:rowOff>
    </xdr:from>
    <xdr:to>
      <xdr:col>19</xdr:col>
      <xdr:colOff>184150</xdr:colOff>
      <xdr:row>80</xdr:row>
      <xdr:rowOff>107891</xdr:rowOff>
    </xdr:to>
    <xdr:sp macro="" textlink="">
      <xdr:nvSpPr>
        <xdr:cNvPr id="214" name="楕円 213"/>
        <xdr:cNvSpPr/>
      </xdr:nvSpPr>
      <xdr:spPr>
        <a:xfrm>
          <a:off x="4064000" y="137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118068</xdr:rowOff>
    </xdr:from>
    <xdr:ext cx="736600" cy="259045"/>
    <xdr:sp macro="" textlink="">
      <xdr:nvSpPr>
        <xdr:cNvPr id="215" name="テキスト ボックス 214"/>
        <xdr:cNvSpPr txBox="1"/>
      </xdr:nvSpPr>
      <xdr:spPr>
        <a:xfrm>
          <a:off x="3733800" y="1349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7257</xdr:rowOff>
    </xdr:from>
    <xdr:to>
      <xdr:col>15</xdr:col>
      <xdr:colOff>133350</xdr:colOff>
      <xdr:row>80</xdr:row>
      <xdr:rowOff>108857</xdr:rowOff>
    </xdr:to>
    <xdr:sp macro="" textlink="">
      <xdr:nvSpPr>
        <xdr:cNvPr id="216" name="楕円 215"/>
        <xdr:cNvSpPr/>
      </xdr:nvSpPr>
      <xdr:spPr>
        <a:xfrm>
          <a:off x="3175000" y="137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119034</xdr:rowOff>
    </xdr:from>
    <xdr:ext cx="762000" cy="259045"/>
    <xdr:sp macro="" textlink="">
      <xdr:nvSpPr>
        <xdr:cNvPr id="217" name="テキスト ボックス 216"/>
        <xdr:cNvSpPr txBox="1"/>
      </xdr:nvSpPr>
      <xdr:spPr>
        <a:xfrm>
          <a:off x="2844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13356</xdr:rowOff>
    </xdr:from>
    <xdr:to>
      <xdr:col>11</xdr:col>
      <xdr:colOff>82550</xdr:colOff>
      <xdr:row>80</xdr:row>
      <xdr:rowOff>114956</xdr:rowOff>
    </xdr:to>
    <xdr:sp macro="" textlink="">
      <xdr:nvSpPr>
        <xdr:cNvPr id="218" name="楕円 217"/>
        <xdr:cNvSpPr/>
      </xdr:nvSpPr>
      <xdr:spPr>
        <a:xfrm>
          <a:off x="2286000" y="137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125133</xdr:rowOff>
    </xdr:from>
    <xdr:ext cx="762000" cy="259045"/>
    <xdr:sp macro="" textlink="">
      <xdr:nvSpPr>
        <xdr:cNvPr id="219" name="テキスト ボックス 218"/>
        <xdr:cNvSpPr txBox="1"/>
      </xdr:nvSpPr>
      <xdr:spPr>
        <a:xfrm>
          <a:off x="1955800" y="134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2511</xdr:rowOff>
    </xdr:from>
    <xdr:to>
      <xdr:col>7</xdr:col>
      <xdr:colOff>31750</xdr:colOff>
      <xdr:row>80</xdr:row>
      <xdr:rowOff>104111</xdr:rowOff>
    </xdr:to>
    <xdr:sp macro="" textlink="">
      <xdr:nvSpPr>
        <xdr:cNvPr id="220" name="楕円 219"/>
        <xdr:cNvSpPr/>
      </xdr:nvSpPr>
      <xdr:spPr>
        <a:xfrm>
          <a:off x="1397000" y="13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114288</xdr:rowOff>
    </xdr:from>
    <xdr:ext cx="762000" cy="259045"/>
    <xdr:sp macro="" textlink="">
      <xdr:nvSpPr>
        <xdr:cNvPr id="221" name="テキスト ボックス 220"/>
        <xdr:cNvSpPr txBox="1"/>
      </xdr:nvSpPr>
      <xdr:spPr>
        <a:xfrm>
          <a:off x="1066800" y="1348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給与水準については、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月末時点では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年度調査結果が未公表であるため、平成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年度の数値については前年度の数値を引用している。全職員に対する経験年数の多い職員の比率が高くなって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年度には給与制度の総合的見直しと併せて独自の給料表の見直しを行ったことにより、ラスパイレス指数は高くなる傾向にある。諸手当においては、平成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年度に適正化に向けた取組みを行っ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中長期的な効果が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見込まれる給与表の独自見直し（水準引き下げ）を実施したところであり、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今後も給与の適正化に努め</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131234</xdr:rowOff>
    </xdr:to>
    <xdr:cxnSp macro="">
      <xdr:nvCxnSpPr>
        <xdr:cNvPr id="255" name="直線コネクタ 254"/>
        <xdr:cNvCxnSpPr/>
      </xdr:nvCxnSpPr>
      <xdr:spPr>
        <a:xfrm>
          <a:off x="16179800" y="149669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87</xdr:row>
      <xdr:rowOff>50800</xdr:rowOff>
    </xdr:to>
    <xdr:cxnSp macro="">
      <xdr:nvCxnSpPr>
        <xdr:cNvPr id="258" name="直線コネクタ 257"/>
        <xdr:cNvCxnSpPr/>
      </xdr:nvCxnSpPr>
      <xdr:spPr>
        <a:xfrm>
          <a:off x="15290800" y="1474575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21166</xdr:rowOff>
    </xdr:to>
    <xdr:cxnSp macro="">
      <xdr:nvCxnSpPr>
        <xdr:cNvPr id="261" name="直線コネクタ 260"/>
        <xdr:cNvCxnSpPr/>
      </xdr:nvCxnSpPr>
      <xdr:spPr>
        <a:xfrm flipV="1">
          <a:off x="14401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21166</xdr:rowOff>
    </xdr:to>
    <xdr:cxnSp macro="">
      <xdr:nvCxnSpPr>
        <xdr:cNvPr id="264" name="直線コネクタ 263"/>
        <xdr:cNvCxnSpPr/>
      </xdr:nvCxnSpPr>
      <xdr:spPr>
        <a:xfrm>
          <a:off x="13512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8" name="楕円 277"/>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79" name="テキスト ボックス 278"/>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定員管理の状況については、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月末時点では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年度調査結果が未公表であるため、平成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人削減計画」や「職員数適正化計画」の実施など、今後も適正な定員管理に努め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142603</xdr:rowOff>
    </xdr:to>
    <xdr:cxnSp macro="">
      <xdr:nvCxnSpPr>
        <xdr:cNvPr id="320" name="直線コネクタ 319"/>
        <xdr:cNvCxnSpPr/>
      </xdr:nvCxnSpPr>
      <xdr:spPr>
        <a:xfrm flipV="1">
          <a:off x="16179800" y="1042615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152944</xdr:rowOff>
    </xdr:to>
    <xdr:cxnSp macro="">
      <xdr:nvCxnSpPr>
        <xdr:cNvPr id="323" name="直線コネクタ 322"/>
        <xdr:cNvCxnSpPr/>
      </xdr:nvCxnSpPr>
      <xdr:spPr>
        <a:xfrm flipV="1">
          <a:off x="15290800" y="1042960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152944</xdr:rowOff>
    </xdr:to>
    <xdr:cxnSp macro="">
      <xdr:nvCxnSpPr>
        <xdr:cNvPr id="326" name="直線コネクタ 325"/>
        <xdr:cNvCxnSpPr/>
      </xdr:nvCxnSpPr>
      <xdr:spPr>
        <a:xfrm>
          <a:off x="14401800" y="1041581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60</xdr:row>
      <xdr:rowOff>128815</xdr:rowOff>
    </xdr:to>
    <xdr:cxnSp macro="">
      <xdr:nvCxnSpPr>
        <xdr:cNvPr id="329" name="直線コネクタ 328"/>
        <xdr:cNvCxnSpPr/>
      </xdr:nvCxnSpPr>
      <xdr:spPr>
        <a:xfrm>
          <a:off x="13512800" y="104123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39" name="楕円 338"/>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0"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91803</xdr:rowOff>
    </xdr:from>
    <xdr:to>
      <xdr:col>77</xdr:col>
      <xdr:colOff>95250</xdr:colOff>
      <xdr:row>61</xdr:row>
      <xdr:rowOff>21953</xdr:rowOff>
    </xdr:to>
    <xdr:sp macro="" textlink="">
      <xdr:nvSpPr>
        <xdr:cNvPr id="341" name="楕円 340"/>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32130</xdr:rowOff>
    </xdr:from>
    <xdr:ext cx="736600" cy="259045"/>
    <xdr:sp macro="" textlink="">
      <xdr:nvSpPr>
        <xdr:cNvPr id="342" name="テキスト ボックス 341"/>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102144</xdr:rowOff>
    </xdr:from>
    <xdr:to>
      <xdr:col>73</xdr:col>
      <xdr:colOff>44450</xdr:colOff>
      <xdr:row>61</xdr:row>
      <xdr:rowOff>32294</xdr:rowOff>
    </xdr:to>
    <xdr:sp macro="" textlink="">
      <xdr:nvSpPr>
        <xdr:cNvPr id="343" name="楕円 342"/>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42471</xdr:rowOff>
    </xdr:from>
    <xdr:ext cx="762000" cy="259045"/>
    <xdr:sp macro="" textlink="">
      <xdr:nvSpPr>
        <xdr:cNvPr id="344" name="テキスト ボックス 343"/>
        <xdr:cNvSpPr txBox="1"/>
      </xdr:nvSpPr>
      <xdr:spPr>
        <a:xfrm>
          <a:off x="14909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5" name="楕円 344"/>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6" name="テキスト ボックス 345"/>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47" name="楕円 346"/>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48" name="テキスト ボックス 347"/>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した。過年度の償還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の増加や、借換債の発行抑制による公債費の増加が大きな要因である。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地方債にかかる公債費については年々増加しているが、その要因は国の地方交付税の代替である臨時財政対策債など基準財政需要額に算入されるものが多くを占めていることから、比率には影響を与え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57150</xdr:rowOff>
    </xdr:to>
    <xdr:cxnSp macro="">
      <xdr:nvCxnSpPr>
        <xdr:cNvPr id="380" name="直線コネクタ 379"/>
        <xdr:cNvCxnSpPr/>
      </xdr:nvCxnSpPr>
      <xdr:spPr>
        <a:xfrm>
          <a:off x="16179800" y="66857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28194</xdr:rowOff>
    </xdr:to>
    <xdr:cxnSp macro="">
      <xdr:nvCxnSpPr>
        <xdr:cNvPr id="383" name="直線コネクタ 382"/>
        <xdr:cNvCxnSpPr/>
      </xdr:nvCxnSpPr>
      <xdr:spPr>
        <a:xfrm flipV="1">
          <a:off x="15290800" y="668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47498</xdr:rowOff>
    </xdr:to>
    <xdr:cxnSp macro="">
      <xdr:nvCxnSpPr>
        <xdr:cNvPr id="386" name="直線コネクタ 385"/>
        <xdr:cNvCxnSpPr/>
      </xdr:nvCxnSpPr>
      <xdr:spPr>
        <a:xfrm flipV="1">
          <a:off x="14401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86106</xdr:rowOff>
    </xdr:to>
    <xdr:cxnSp macro="">
      <xdr:nvCxnSpPr>
        <xdr:cNvPr id="389" name="直線コネクタ 388"/>
        <xdr:cNvCxnSpPr/>
      </xdr:nvCxnSpPr>
      <xdr:spPr>
        <a:xfrm flipV="1">
          <a:off x="13512800" y="673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401" name="楕円 400"/>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2" name="テキスト ボックス 401"/>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5" name="楕円 404"/>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6" name="テキスト ボックス 405"/>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7" name="楕円 406"/>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8" name="テキスト ボックス 407"/>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地方債残高は過去最高を更新したが、他会計の事業債が大きく減少したことや、充当可能財源等の増加で、将来負担比率は前年度から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％改善の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％となった。類似団体内平均値と比べても健全な数値となっているが、今後も将来世代への負担が増加することのないよう健全な財政運営に努</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め</a:t>
          </a:r>
          <a:r>
            <a:rPr kumimoji="1" lang="ja-JP" altLang="en-US" sz="1300">
              <a:solidFill>
                <a:schemeClr val="tx1"/>
              </a:solidFill>
              <a:latin typeface="ＭＳ Ｐゴシック" panose="020B0600070205080204" pitchFamily="50" charset="-128"/>
              <a:ea typeface="ＭＳ Ｐゴシック" panose="020B0600070205080204" pitchFamily="50" charset="-128"/>
            </a:rPr>
            <a:t>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25866</xdr:rowOff>
    </xdr:from>
    <xdr:to>
      <xdr:col>81</xdr:col>
      <xdr:colOff>44450</xdr:colOff>
      <xdr:row>14</xdr:row>
      <xdr:rowOff>40344</xdr:rowOff>
    </xdr:to>
    <xdr:cxnSp macro="">
      <xdr:nvCxnSpPr>
        <xdr:cNvPr id="442" name="直線コネクタ 441"/>
        <xdr:cNvCxnSpPr/>
      </xdr:nvCxnSpPr>
      <xdr:spPr>
        <a:xfrm flipV="1">
          <a:off x="16179800" y="24261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38735</xdr:rowOff>
    </xdr:from>
    <xdr:to>
      <xdr:col>77</xdr:col>
      <xdr:colOff>44450</xdr:colOff>
      <xdr:row>14</xdr:row>
      <xdr:rowOff>40344</xdr:rowOff>
    </xdr:to>
    <xdr:cxnSp macro="">
      <xdr:nvCxnSpPr>
        <xdr:cNvPr id="445" name="直線コネクタ 444"/>
        <xdr:cNvCxnSpPr/>
      </xdr:nvCxnSpPr>
      <xdr:spPr>
        <a:xfrm>
          <a:off x="15290800" y="24390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161925</xdr:rowOff>
    </xdr:from>
    <xdr:to>
      <xdr:col>72</xdr:col>
      <xdr:colOff>203200</xdr:colOff>
      <xdr:row>14</xdr:row>
      <xdr:rowOff>38735</xdr:rowOff>
    </xdr:to>
    <xdr:cxnSp macro="">
      <xdr:nvCxnSpPr>
        <xdr:cNvPr id="448" name="直線コネクタ 447"/>
        <xdr:cNvCxnSpPr/>
      </xdr:nvCxnSpPr>
      <xdr:spPr>
        <a:xfrm>
          <a:off x="14401800" y="23907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161925</xdr:rowOff>
    </xdr:from>
    <xdr:to>
      <xdr:col>68</xdr:col>
      <xdr:colOff>152400</xdr:colOff>
      <xdr:row>14</xdr:row>
      <xdr:rowOff>11388</xdr:rowOff>
    </xdr:to>
    <xdr:cxnSp macro="">
      <xdr:nvCxnSpPr>
        <xdr:cNvPr id="451" name="直線コネクタ 450"/>
        <xdr:cNvCxnSpPr/>
      </xdr:nvCxnSpPr>
      <xdr:spPr>
        <a:xfrm flipV="1">
          <a:off x="13512800" y="23907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61" name="楕円 460"/>
        <xdr:cNvSpPr/>
      </xdr:nvSpPr>
      <xdr:spPr>
        <a:xfrm>
          <a:off x="169672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67793</xdr:rowOff>
    </xdr:from>
    <xdr:ext cx="762000" cy="259045"/>
    <xdr:sp macro="" textlink="">
      <xdr:nvSpPr>
        <xdr:cNvPr id="462" name="将来負担の状況該当値テキスト"/>
        <xdr:cNvSpPr txBox="1"/>
      </xdr:nvSpPr>
      <xdr:spPr>
        <a:xfrm>
          <a:off x="17106900" y="22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160994</xdr:rowOff>
    </xdr:from>
    <xdr:to>
      <xdr:col>77</xdr:col>
      <xdr:colOff>95250</xdr:colOff>
      <xdr:row>14</xdr:row>
      <xdr:rowOff>91144</xdr:rowOff>
    </xdr:to>
    <xdr:sp macro="" textlink="">
      <xdr:nvSpPr>
        <xdr:cNvPr id="463" name="楕円 462"/>
        <xdr:cNvSpPr/>
      </xdr:nvSpPr>
      <xdr:spPr>
        <a:xfrm>
          <a:off x="16129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101321</xdr:rowOff>
    </xdr:from>
    <xdr:ext cx="736600" cy="259045"/>
    <xdr:sp macro="" textlink="">
      <xdr:nvSpPr>
        <xdr:cNvPr id="464" name="テキスト ボックス 463"/>
        <xdr:cNvSpPr txBox="1"/>
      </xdr:nvSpPr>
      <xdr:spPr>
        <a:xfrm>
          <a:off x="15798800" y="215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159385</xdr:rowOff>
    </xdr:from>
    <xdr:to>
      <xdr:col>73</xdr:col>
      <xdr:colOff>44450</xdr:colOff>
      <xdr:row>14</xdr:row>
      <xdr:rowOff>89535</xdr:rowOff>
    </xdr:to>
    <xdr:sp macro="" textlink="">
      <xdr:nvSpPr>
        <xdr:cNvPr id="465" name="楕円 464"/>
        <xdr:cNvSpPr/>
      </xdr:nvSpPr>
      <xdr:spPr>
        <a:xfrm>
          <a:off x="15240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99712</xdr:rowOff>
    </xdr:from>
    <xdr:ext cx="762000" cy="259045"/>
    <xdr:sp macro="" textlink="">
      <xdr:nvSpPr>
        <xdr:cNvPr id="466" name="テキスト ボックス 465"/>
        <xdr:cNvSpPr txBox="1"/>
      </xdr:nvSpPr>
      <xdr:spPr>
        <a:xfrm>
          <a:off x="14909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111125</xdr:rowOff>
    </xdr:from>
    <xdr:to>
      <xdr:col>68</xdr:col>
      <xdr:colOff>203200</xdr:colOff>
      <xdr:row>14</xdr:row>
      <xdr:rowOff>41275</xdr:rowOff>
    </xdr:to>
    <xdr:sp macro="" textlink="">
      <xdr:nvSpPr>
        <xdr:cNvPr id="467" name="楕円 466"/>
        <xdr:cNvSpPr/>
      </xdr:nvSpPr>
      <xdr:spPr>
        <a:xfrm>
          <a:off x="14351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51452</xdr:rowOff>
    </xdr:from>
    <xdr:ext cx="762000" cy="259045"/>
    <xdr:sp macro="" textlink="">
      <xdr:nvSpPr>
        <xdr:cNvPr id="468" name="テキスト ボックス 467"/>
        <xdr:cNvSpPr txBox="1"/>
      </xdr:nvSpPr>
      <xdr:spPr>
        <a:xfrm>
          <a:off x="14020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132038</xdr:rowOff>
    </xdr:from>
    <xdr:to>
      <xdr:col>64</xdr:col>
      <xdr:colOff>152400</xdr:colOff>
      <xdr:row>14</xdr:row>
      <xdr:rowOff>62188</xdr:rowOff>
    </xdr:to>
    <xdr:sp macro="" textlink="">
      <xdr:nvSpPr>
        <xdr:cNvPr id="469" name="楕円 468"/>
        <xdr:cNvSpPr/>
      </xdr:nvSpPr>
      <xdr:spPr>
        <a:xfrm>
          <a:off x="13462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72365</xdr:rowOff>
    </xdr:from>
    <xdr:ext cx="762000" cy="259045"/>
    <xdr:sp macro="" textlink="">
      <xdr:nvSpPr>
        <xdr:cNvPr id="470" name="テキスト ボックス 469"/>
        <xdr:cNvSpPr txBox="1"/>
      </xdr:nvSpPr>
      <xdr:spPr>
        <a:xfrm>
          <a:off x="13131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退職手当の減少や職員数の減少などによる人件費の総量抑制などで、人件費にかかる経常収支比率は前年度より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％となった。今後も民間でも実施可能な業務については積極的に委託化を進めるなど、一層の行財政改革により、人件費の抑制に努める。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88900</xdr:rowOff>
    </xdr:to>
    <xdr:cxnSp macro="">
      <xdr:nvCxnSpPr>
        <xdr:cNvPr id="66" name="直線コネクタ 65"/>
        <xdr:cNvCxnSpPr/>
      </xdr:nvCxnSpPr>
      <xdr:spPr>
        <a:xfrm flipV="1">
          <a:off x="3987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111760</xdr:rowOff>
    </xdr:to>
    <xdr:cxnSp macro="">
      <xdr:nvCxnSpPr>
        <xdr:cNvPr id="69" name="直線コネクタ 68"/>
        <xdr:cNvCxnSpPr/>
      </xdr:nvCxnSpPr>
      <xdr:spPr>
        <a:xfrm flipV="1">
          <a:off x="3098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111760</xdr:rowOff>
    </xdr:to>
    <xdr:cxnSp macro="">
      <xdr:nvCxnSpPr>
        <xdr:cNvPr id="72" name="直線コネクタ 71"/>
        <xdr:cNvCxnSpPr/>
      </xdr:nvCxnSpPr>
      <xdr:spPr>
        <a:xfrm>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157480</xdr:rowOff>
    </xdr:to>
    <xdr:cxnSp macro="">
      <xdr:nvCxnSpPr>
        <xdr:cNvPr id="75" name="直線コネクタ 74"/>
        <xdr:cNvCxnSpPr/>
      </xdr:nvCxnSpPr>
      <xdr:spPr>
        <a:xfrm flipV="1">
          <a:off x="1320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％となり、行革プランの着実な実行などにより類似団体内平均値の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％を下回っている。今後も更なる事務事業の見直しを行い、経費の削減に取り組んでいく。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83457</xdr:rowOff>
    </xdr:to>
    <xdr:cxnSp macro="">
      <xdr:nvCxnSpPr>
        <xdr:cNvPr id="129" name="直線コネクタ 128"/>
        <xdr:cNvCxnSpPr/>
      </xdr:nvCxnSpPr>
      <xdr:spPr>
        <a:xfrm>
          <a:off x="15671800" y="2451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50800</xdr:rowOff>
    </xdr:to>
    <xdr:cxnSp macro="">
      <xdr:nvCxnSpPr>
        <xdr:cNvPr id="132" name="直線コネクタ 131"/>
        <xdr:cNvCxnSpPr/>
      </xdr:nvCxnSpPr>
      <xdr:spPr>
        <a:xfrm>
          <a:off x="14782800" y="240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7257</xdr:rowOff>
    </xdr:to>
    <xdr:cxnSp macro="">
      <xdr:nvCxnSpPr>
        <xdr:cNvPr id="135" name="直線コネクタ 134"/>
        <xdr:cNvCxnSpPr/>
      </xdr:nvCxnSpPr>
      <xdr:spPr>
        <a:xfrm>
          <a:off x="13893800" y="237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167821</xdr:rowOff>
    </xdr:to>
    <xdr:cxnSp macro="">
      <xdr:nvCxnSpPr>
        <xdr:cNvPr id="138" name="直線コネクタ 137"/>
        <xdr:cNvCxnSpPr/>
      </xdr:nvCxnSpPr>
      <xdr:spPr>
        <a:xfrm flipV="1">
          <a:off x="13004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112684</xdr:rowOff>
    </xdr:from>
    <xdr:ext cx="762000" cy="259045"/>
    <xdr:sp macro="" textlink="">
      <xdr:nvSpPr>
        <xdr:cNvPr id="149" name="物件費該当値テキスト"/>
        <xdr:cNvSpPr txBox="1"/>
      </xdr:nvSpPr>
      <xdr:spPr>
        <a:xfrm>
          <a:off x="165989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類似団体内平均値と比較し、扶助費に係る経常収支比率が突出して高くなっており、本市財政状況の硬直化の大きな要因となっている。平成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％となった。一因として、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生活保護費の減少や臨時福祉給付金事業の終了などがあげられる。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127000</xdr:rowOff>
    </xdr:to>
    <xdr:cxnSp macro="">
      <xdr:nvCxnSpPr>
        <xdr:cNvPr id="190" name="直線コネクタ 189"/>
        <xdr:cNvCxnSpPr/>
      </xdr:nvCxnSpPr>
      <xdr:spPr>
        <a:xfrm flipV="1">
          <a:off x="3987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60</xdr:row>
      <xdr:rowOff>127000</xdr:rowOff>
    </xdr:to>
    <xdr:cxnSp macro="">
      <xdr:nvCxnSpPr>
        <xdr:cNvPr id="193" name="直線コネクタ 192"/>
        <xdr:cNvCxnSpPr/>
      </xdr:nvCxnSpPr>
      <xdr:spPr>
        <a:xfrm>
          <a:off x="3098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5" name="テキスト ボックス 194"/>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60</xdr:row>
      <xdr:rowOff>101600</xdr:rowOff>
    </xdr:to>
    <xdr:cxnSp macro="">
      <xdr:nvCxnSpPr>
        <xdr:cNvPr id="196" name="直線コネクタ 195"/>
        <xdr:cNvCxnSpPr/>
      </xdr:nvCxnSpPr>
      <xdr:spPr>
        <a:xfrm>
          <a:off x="2209800" y="1032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60</xdr:row>
      <xdr:rowOff>38100</xdr:rowOff>
    </xdr:to>
    <xdr:cxnSp macro="">
      <xdr:nvCxnSpPr>
        <xdr:cNvPr id="199" name="直線コネクタ 198"/>
        <xdr:cNvCxnSpPr/>
      </xdr:nvCxnSpPr>
      <xdr:spPr>
        <a:xfrm>
          <a:off x="1320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3" name="テキスト ボックス 202"/>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9" name="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1" name="楕円 210"/>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2" name="テキスト ボックス 211"/>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3" name="楕円 212"/>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4" name="テキスト ボックス 213"/>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5" name="楕円 214"/>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6" name="テキスト ボックス 215"/>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158750</xdr:rowOff>
    </xdr:from>
    <xdr:to>
      <xdr:col>6</xdr:col>
      <xdr:colOff>171450</xdr:colOff>
      <xdr:row>60</xdr:row>
      <xdr:rowOff>88900</xdr:rowOff>
    </xdr:to>
    <xdr:sp macro="" textlink="">
      <xdr:nvSpPr>
        <xdr:cNvPr id="217" name="楕円 216"/>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73677</xdr:rowOff>
    </xdr:from>
    <xdr:ext cx="762000" cy="259045"/>
    <xdr:sp macro="" textlink="">
      <xdr:nvSpPr>
        <xdr:cNvPr id="218" name="テキスト ボックス 217"/>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その他の経常収支比率については、類似団体内平均値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％となった。内訳は、維持補修費で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％、繰出金で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％となり前年度と比較して、維持補修費が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％の減少、繰出金が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今後も、これまでに整備した施設等の老朽化に伴い維持補修費の増加が見込まれることもあり、引き続き計画的な保全に努め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73660</xdr:rowOff>
    </xdr:to>
    <xdr:cxnSp macro="">
      <xdr:nvCxnSpPr>
        <xdr:cNvPr id="251" name="直線コネクタ 250"/>
        <xdr:cNvCxnSpPr/>
      </xdr:nvCxnSpPr>
      <xdr:spPr>
        <a:xfrm flipV="1">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73660</xdr:rowOff>
    </xdr:to>
    <xdr:cxnSp macro="">
      <xdr:nvCxnSpPr>
        <xdr:cNvPr id="254" name="直線コネクタ 253"/>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35560</xdr:rowOff>
    </xdr:to>
    <xdr:cxnSp macro="">
      <xdr:nvCxnSpPr>
        <xdr:cNvPr id="257" name="直線コネクタ 256"/>
        <xdr:cNvCxnSpPr/>
      </xdr:nvCxnSpPr>
      <xdr:spPr>
        <a:xfrm>
          <a:off x="13893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9" name="テキスト ボックス 258"/>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161290</xdr:rowOff>
    </xdr:to>
    <xdr:cxnSp macro="">
      <xdr:nvCxnSpPr>
        <xdr:cNvPr id="260" name="直線コネクタ 259"/>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2" name="テキスト ボックス 261"/>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4" name="テキスト ボックス 263"/>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補助費等にかかる経常収支比率については、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留守家庭児童育成事業を委託事業に改めたことが減少要因となり、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88900</xdr:rowOff>
    </xdr:to>
    <xdr:cxnSp macro="">
      <xdr:nvCxnSpPr>
        <xdr:cNvPr id="312" name="直線コネクタ 311"/>
        <xdr:cNvCxnSpPr/>
      </xdr:nvCxnSpPr>
      <xdr:spPr>
        <a:xfrm flipV="1">
          <a:off x="15671800" y="687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19050</xdr:rowOff>
    </xdr:to>
    <xdr:cxnSp macro="">
      <xdr:nvCxnSpPr>
        <xdr:cNvPr id="315" name="直線コネクタ 314"/>
        <xdr:cNvCxnSpPr/>
      </xdr:nvCxnSpPr>
      <xdr:spPr>
        <a:xfrm flipV="1">
          <a:off x="14782800" y="6946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101600</xdr:rowOff>
    </xdr:from>
    <xdr:to>
      <xdr:col>73</xdr:col>
      <xdr:colOff>180975</xdr:colOff>
      <xdr:row>41</xdr:row>
      <xdr:rowOff>19050</xdr:rowOff>
    </xdr:to>
    <xdr:cxnSp macro="">
      <xdr:nvCxnSpPr>
        <xdr:cNvPr id="318" name="直線コネクタ 317"/>
        <xdr:cNvCxnSpPr/>
      </xdr:nvCxnSpPr>
      <xdr:spPr>
        <a:xfrm>
          <a:off x="13893800" y="695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101600</xdr:rowOff>
    </xdr:from>
    <xdr:to>
      <xdr:col>69</xdr:col>
      <xdr:colOff>92075</xdr:colOff>
      <xdr:row>41</xdr:row>
      <xdr:rowOff>19050</xdr:rowOff>
    </xdr:to>
    <xdr:cxnSp macro="">
      <xdr:nvCxnSpPr>
        <xdr:cNvPr id="321" name="直線コネクタ 320"/>
        <xdr:cNvCxnSpPr/>
      </xdr:nvCxnSpPr>
      <xdr:spPr>
        <a:xfrm flipV="1">
          <a:off x="13004800" y="695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1" name="楕円 330"/>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105427</xdr:rowOff>
    </xdr:from>
    <xdr:ext cx="762000" cy="259045"/>
    <xdr:sp macro="" textlink="">
      <xdr:nvSpPr>
        <xdr:cNvPr id="332"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33" name="楕円 332"/>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34" name="テキスト ボックス 333"/>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139700</xdr:rowOff>
    </xdr:from>
    <xdr:to>
      <xdr:col>74</xdr:col>
      <xdr:colOff>31750</xdr:colOff>
      <xdr:row>41</xdr:row>
      <xdr:rowOff>69850</xdr:rowOff>
    </xdr:to>
    <xdr:sp macro="" textlink="">
      <xdr:nvSpPr>
        <xdr:cNvPr id="335" name="楕円 334"/>
        <xdr:cNvSpPr/>
      </xdr:nvSpPr>
      <xdr:spPr>
        <a:xfrm>
          <a:off x="14732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54627</xdr:rowOff>
    </xdr:from>
    <xdr:ext cx="762000" cy="259045"/>
    <xdr:sp macro="" textlink="">
      <xdr:nvSpPr>
        <xdr:cNvPr id="336" name="テキスト ボックス 335"/>
        <xdr:cNvSpPr txBox="1"/>
      </xdr:nvSpPr>
      <xdr:spPr>
        <a:xfrm>
          <a:off x="14401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50800</xdr:rowOff>
    </xdr:from>
    <xdr:to>
      <xdr:col>69</xdr:col>
      <xdr:colOff>142875</xdr:colOff>
      <xdr:row>40</xdr:row>
      <xdr:rowOff>152400</xdr:rowOff>
    </xdr:to>
    <xdr:sp macro="" textlink="">
      <xdr:nvSpPr>
        <xdr:cNvPr id="337" name="楕円 336"/>
        <xdr:cNvSpPr/>
      </xdr:nvSpPr>
      <xdr:spPr>
        <a:xfrm>
          <a:off x="13843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137177</xdr:rowOff>
    </xdr:from>
    <xdr:ext cx="762000" cy="259045"/>
    <xdr:sp macro="" textlink="">
      <xdr:nvSpPr>
        <xdr:cNvPr id="338" name="テキスト ボックス 337"/>
        <xdr:cNvSpPr txBox="1"/>
      </xdr:nvSpPr>
      <xdr:spPr>
        <a:xfrm>
          <a:off x="13512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139700</xdr:rowOff>
    </xdr:from>
    <xdr:to>
      <xdr:col>65</xdr:col>
      <xdr:colOff>53975</xdr:colOff>
      <xdr:row>41</xdr:row>
      <xdr:rowOff>69850</xdr:rowOff>
    </xdr:to>
    <xdr:sp macro="" textlink="">
      <xdr:nvSpPr>
        <xdr:cNvPr id="339" name="楕円 338"/>
        <xdr:cNvSpPr/>
      </xdr:nvSpPr>
      <xdr:spPr>
        <a:xfrm>
          <a:off x="12954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54627</xdr:rowOff>
    </xdr:from>
    <xdr:ext cx="762000" cy="259045"/>
    <xdr:sp macro="" textlink="">
      <xdr:nvSpPr>
        <xdr:cNvPr id="340" name="テキスト ボックス 339"/>
        <xdr:cNvSpPr txBox="1"/>
      </xdr:nvSpPr>
      <xdr:spPr>
        <a:xfrm>
          <a:off x="12623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借換債の発行抑制が公債費の増加となったことが大きな要因である。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今後は花園ラグビー場の整備や文化創造館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等に伴う建設</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債の償還が開始され、公債費の負担が増加することが見込まれている。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後年度世代に過度な負担を強いることのない市債の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管理に</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努めていく必要がある。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78</xdr:row>
      <xdr:rowOff>27939</xdr:rowOff>
    </xdr:to>
    <xdr:cxnSp macro="">
      <xdr:nvCxnSpPr>
        <xdr:cNvPr id="373" name="直線コネクタ 372"/>
        <xdr:cNvCxnSpPr/>
      </xdr:nvCxnSpPr>
      <xdr:spPr>
        <a:xfrm>
          <a:off x="3987800" y="132638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69850</xdr:rowOff>
    </xdr:to>
    <xdr:cxnSp macro="">
      <xdr:nvCxnSpPr>
        <xdr:cNvPr id="376" name="直線コネクタ 375"/>
        <xdr:cNvCxnSpPr/>
      </xdr:nvCxnSpPr>
      <xdr:spPr>
        <a:xfrm flipV="1">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69850</xdr:rowOff>
    </xdr:to>
    <xdr:cxnSp macro="">
      <xdr:nvCxnSpPr>
        <xdr:cNvPr id="379" name="直線コネクタ 378"/>
        <xdr:cNvCxnSpPr/>
      </xdr:nvCxnSpPr>
      <xdr:spPr>
        <a:xfrm>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153670</xdr:rowOff>
    </xdr:to>
    <xdr:cxnSp macro="">
      <xdr:nvCxnSpPr>
        <xdr:cNvPr id="382" name="直線コネクタ 381"/>
        <xdr:cNvCxnSpPr/>
      </xdr:nvCxnSpPr>
      <xdr:spPr>
        <a:xfrm flipV="1">
          <a:off x="1320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4" name="テキスト ボックス 383"/>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6" name="テキスト ボックス 38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2" name="楕円 391"/>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3"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4" name="楕円 393"/>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5" name="テキスト ボックス 394"/>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8" name="楕円 39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9" name="テキスト ボックス 39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401" name="テキスト ボックス 400"/>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76.0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％と比較しても依然高水準で硬直した状態であるといえる。主な内容として人件費、扶助費、補助費等の合計で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53.9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％となっており、前年度と比較して人件費は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％の減少、扶助費は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、補助費等は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％の減少となり、今後もより一層の行財政改革の推進に努め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131572</xdr:rowOff>
    </xdr:to>
    <xdr:cxnSp macro="">
      <xdr:nvCxnSpPr>
        <xdr:cNvPr id="432" name="直線コネクタ 431"/>
        <xdr:cNvCxnSpPr/>
      </xdr:nvCxnSpPr>
      <xdr:spPr>
        <a:xfrm flipV="1">
          <a:off x="15671800" y="134178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131572</xdr:rowOff>
    </xdr:to>
    <xdr:cxnSp macro="">
      <xdr:nvCxnSpPr>
        <xdr:cNvPr id="435" name="直線コネクタ 434"/>
        <xdr:cNvCxnSpPr/>
      </xdr:nvCxnSpPr>
      <xdr:spPr>
        <a:xfrm>
          <a:off x="14782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7" name="テキスト ボックス 436"/>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131572</xdr:rowOff>
    </xdr:to>
    <xdr:cxnSp macro="">
      <xdr:nvCxnSpPr>
        <xdr:cNvPr id="438" name="直線コネクタ 437"/>
        <xdr:cNvCxnSpPr/>
      </xdr:nvCxnSpPr>
      <xdr:spPr>
        <a:xfrm>
          <a:off x="13893800" y="134040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90424</xdr:rowOff>
    </xdr:to>
    <xdr:cxnSp macro="">
      <xdr:nvCxnSpPr>
        <xdr:cNvPr id="441" name="直線コネクタ 440"/>
        <xdr:cNvCxnSpPr/>
      </xdr:nvCxnSpPr>
      <xdr:spPr>
        <a:xfrm flipV="1">
          <a:off x="13004800" y="134040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1" name="楕円 450"/>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2"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3" name="楕円 45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4" name="テキスト ボックス 45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5" name="楕円 454"/>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6" name="テキスト ボックス 455"/>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7" name="楕円 456"/>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8" name="テキスト ボックス 457"/>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9" name="楕円 458"/>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60" name="テキスト ボックス 459"/>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79390</xdr:rowOff>
    </xdr:from>
    <xdr:to>
      <xdr:col>29</xdr:col>
      <xdr:colOff>127000</xdr:colOff>
      <xdr:row>18</xdr:row>
      <xdr:rowOff>95804</xdr:rowOff>
    </xdr:to>
    <xdr:cxnSp macro="">
      <xdr:nvCxnSpPr>
        <xdr:cNvPr id="48" name="直線コネクタ 47"/>
        <xdr:cNvCxnSpPr/>
      </xdr:nvCxnSpPr>
      <xdr:spPr bwMode="auto">
        <a:xfrm>
          <a:off x="5003800" y="3213115"/>
          <a:ext cx="6477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72258</xdr:rowOff>
    </xdr:from>
    <xdr:to>
      <xdr:col>26</xdr:col>
      <xdr:colOff>50800</xdr:colOff>
      <xdr:row>18</xdr:row>
      <xdr:rowOff>79390</xdr:rowOff>
    </xdr:to>
    <xdr:cxnSp macro="">
      <xdr:nvCxnSpPr>
        <xdr:cNvPr id="51" name="直線コネクタ 50"/>
        <xdr:cNvCxnSpPr/>
      </xdr:nvCxnSpPr>
      <xdr:spPr bwMode="auto">
        <a:xfrm>
          <a:off x="4305300" y="3205983"/>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35728</xdr:rowOff>
    </xdr:from>
    <xdr:to>
      <xdr:col>22</xdr:col>
      <xdr:colOff>114300</xdr:colOff>
      <xdr:row>18</xdr:row>
      <xdr:rowOff>72258</xdr:rowOff>
    </xdr:to>
    <xdr:cxnSp macro="">
      <xdr:nvCxnSpPr>
        <xdr:cNvPr id="54" name="直線コネクタ 53"/>
        <xdr:cNvCxnSpPr/>
      </xdr:nvCxnSpPr>
      <xdr:spPr bwMode="auto">
        <a:xfrm>
          <a:off x="3606800" y="3169453"/>
          <a:ext cx="698500" cy="3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152177</xdr:rowOff>
    </xdr:from>
    <xdr:to>
      <xdr:col>18</xdr:col>
      <xdr:colOff>177800</xdr:colOff>
      <xdr:row>18</xdr:row>
      <xdr:rowOff>35728</xdr:rowOff>
    </xdr:to>
    <xdr:cxnSp macro="">
      <xdr:nvCxnSpPr>
        <xdr:cNvPr id="57" name="直線コネクタ 56"/>
        <xdr:cNvCxnSpPr/>
      </xdr:nvCxnSpPr>
      <xdr:spPr bwMode="auto">
        <a:xfrm>
          <a:off x="2908300" y="3114452"/>
          <a:ext cx="698500" cy="5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45004</xdr:rowOff>
    </xdr:from>
    <xdr:to>
      <xdr:col>29</xdr:col>
      <xdr:colOff>177800</xdr:colOff>
      <xdr:row>18</xdr:row>
      <xdr:rowOff>146603</xdr:rowOff>
    </xdr:to>
    <xdr:sp macro="" textlink="">
      <xdr:nvSpPr>
        <xdr:cNvPr id="67" name="楕円 66"/>
        <xdr:cNvSpPr/>
      </xdr:nvSpPr>
      <xdr:spPr bwMode="auto">
        <a:xfrm>
          <a:off x="5600700" y="31787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17081</xdr:rowOff>
    </xdr:from>
    <xdr:ext cx="762000" cy="259045"/>
    <xdr:sp macro="" textlink="">
      <xdr:nvSpPr>
        <xdr:cNvPr id="68" name="人口1人当たり決算額の推移該当値テキスト130"/>
        <xdr:cNvSpPr txBox="1"/>
      </xdr:nvSpPr>
      <xdr:spPr>
        <a:xfrm>
          <a:off x="5740400" y="315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28590</xdr:rowOff>
    </xdr:from>
    <xdr:to>
      <xdr:col>26</xdr:col>
      <xdr:colOff>101600</xdr:colOff>
      <xdr:row>18</xdr:row>
      <xdr:rowOff>130191</xdr:rowOff>
    </xdr:to>
    <xdr:sp macro="" textlink="">
      <xdr:nvSpPr>
        <xdr:cNvPr id="69" name="楕円 68"/>
        <xdr:cNvSpPr/>
      </xdr:nvSpPr>
      <xdr:spPr bwMode="auto">
        <a:xfrm>
          <a:off x="49530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114967</xdr:rowOff>
    </xdr:from>
    <xdr:ext cx="736600" cy="259045"/>
    <xdr:sp macro="" textlink="">
      <xdr:nvSpPr>
        <xdr:cNvPr id="70" name="テキスト ボックス 69"/>
        <xdr:cNvSpPr txBox="1"/>
      </xdr:nvSpPr>
      <xdr:spPr>
        <a:xfrm>
          <a:off x="4622800" y="324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21458</xdr:rowOff>
    </xdr:from>
    <xdr:to>
      <xdr:col>22</xdr:col>
      <xdr:colOff>165100</xdr:colOff>
      <xdr:row>18</xdr:row>
      <xdr:rowOff>123058</xdr:rowOff>
    </xdr:to>
    <xdr:sp macro="" textlink="">
      <xdr:nvSpPr>
        <xdr:cNvPr id="71" name="楕円 70"/>
        <xdr:cNvSpPr/>
      </xdr:nvSpPr>
      <xdr:spPr bwMode="auto">
        <a:xfrm>
          <a:off x="4254500" y="31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107835</xdr:rowOff>
    </xdr:from>
    <xdr:ext cx="762000" cy="259045"/>
    <xdr:sp macro="" textlink="">
      <xdr:nvSpPr>
        <xdr:cNvPr id="72" name="テキスト ボックス 71"/>
        <xdr:cNvSpPr txBox="1"/>
      </xdr:nvSpPr>
      <xdr:spPr>
        <a:xfrm>
          <a:off x="3924300" y="32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156378</xdr:rowOff>
    </xdr:from>
    <xdr:to>
      <xdr:col>19</xdr:col>
      <xdr:colOff>38100</xdr:colOff>
      <xdr:row>18</xdr:row>
      <xdr:rowOff>86528</xdr:rowOff>
    </xdr:to>
    <xdr:sp macro="" textlink="">
      <xdr:nvSpPr>
        <xdr:cNvPr id="73" name="楕円 72"/>
        <xdr:cNvSpPr/>
      </xdr:nvSpPr>
      <xdr:spPr bwMode="auto">
        <a:xfrm>
          <a:off x="3556000" y="311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71305</xdr:rowOff>
    </xdr:from>
    <xdr:ext cx="762000" cy="259045"/>
    <xdr:sp macro="" textlink="">
      <xdr:nvSpPr>
        <xdr:cNvPr id="74" name="テキスト ボックス 73"/>
        <xdr:cNvSpPr txBox="1"/>
      </xdr:nvSpPr>
      <xdr:spPr>
        <a:xfrm>
          <a:off x="3225800" y="320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101377</xdr:rowOff>
    </xdr:from>
    <xdr:to>
      <xdr:col>15</xdr:col>
      <xdr:colOff>101600</xdr:colOff>
      <xdr:row>18</xdr:row>
      <xdr:rowOff>31527</xdr:rowOff>
    </xdr:to>
    <xdr:sp macro="" textlink="">
      <xdr:nvSpPr>
        <xdr:cNvPr id="75" name="楕円 74"/>
        <xdr:cNvSpPr/>
      </xdr:nvSpPr>
      <xdr:spPr bwMode="auto">
        <a:xfrm>
          <a:off x="2857500" y="306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16304</xdr:rowOff>
    </xdr:from>
    <xdr:ext cx="762000" cy="259045"/>
    <xdr:sp macro="" textlink="">
      <xdr:nvSpPr>
        <xdr:cNvPr id="76" name="テキスト ボックス 75"/>
        <xdr:cNvSpPr txBox="1"/>
      </xdr:nvSpPr>
      <xdr:spPr>
        <a:xfrm>
          <a:off x="2527300" y="31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317836</xdr:rowOff>
    </xdr:from>
    <xdr:to>
      <xdr:col>29</xdr:col>
      <xdr:colOff>127000</xdr:colOff>
      <xdr:row>36</xdr:row>
      <xdr:rowOff>161153</xdr:rowOff>
    </xdr:to>
    <xdr:cxnSp macro="">
      <xdr:nvCxnSpPr>
        <xdr:cNvPr id="108" name="直線コネクタ 107"/>
        <xdr:cNvCxnSpPr/>
      </xdr:nvCxnSpPr>
      <xdr:spPr bwMode="auto">
        <a:xfrm flipV="1">
          <a:off x="5003800" y="6928186"/>
          <a:ext cx="647700" cy="18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121010</xdr:rowOff>
    </xdr:from>
    <xdr:to>
      <xdr:col>26</xdr:col>
      <xdr:colOff>50800</xdr:colOff>
      <xdr:row>36</xdr:row>
      <xdr:rowOff>161153</xdr:rowOff>
    </xdr:to>
    <xdr:cxnSp macro="">
      <xdr:nvCxnSpPr>
        <xdr:cNvPr id="111" name="直線コネクタ 110"/>
        <xdr:cNvCxnSpPr/>
      </xdr:nvCxnSpPr>
      <xdr:spPr bwMode="auto">
        <a:xfrm>
          <a:off x="4305300" y="7074260"/>
          <a:ext cx="698500" cy="4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121010</xdr:rowOff>
    </xdr:from>
    <xdr:to>
      <xdr:col>22</xdr:col>
      <xdr:colOff>114300</xdr:colOff>
      <xdr:row>36</xdr:row>
      <xdr:rowOff>125674</xdr:rowOff>
    </xdr:to>
    <xdr:cxnSp macro="">
      <xdr:nvCxnSpPr>
        <xdr:cNvPr id="114" name="直線コネクタ 113"/>
        <xdr:cNvCxnSpPr/>
      </xdr:nvCxnSpPr>
      <xdr:spPr bwMode="auto">
        <a:xfrm flipV="1">
          <a:off x="3606800" y="7074260"/>
          <a:ext cx="698500" cy="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99294</xdr:rowOff>
    </xdr:from>
    <xdr:to>
      <xdr:col>18</xdr:col>
      <xdr:colOff>177800</xdr:colOff>
      <xdr:row>36</xdr:row>
      <xdr:rowOff>125674</xdr:rowOff>
    </xdr:to>
    <xdr:cxnSp macro="">
      <xdr:nvCxnSpPr>
        <xdr:cNvPr id="117" name="直線コネクタ 116"/>
        <xdr:cNvCxnSpPr/>
      </xdr:nvCxnSpPr>
      <xdr:spPr bwMode="auto">
        <a:xfrm>
          <a:off x="2908300" y="7052544"/>
          <a:ext cx="698500" cy="2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267036</xdr:rowOff>
    </xdr:from>
    <xdr:to>
      <xdr:col>29</xdr:col>
      <xdr:colOff>177800</xdr:colOff>
      <xdr:row>36</xdr:row>
      <xdr:rowOff>25736</xdr:rowOff>
    </xdr:to>
    <xdr:sp macro="" textlink="">
      <xdr:nvSpPr>
        <xdr:cNvPr id="127" name="楕円 126"/>
        <xdr:cNvSpPr/>
      </xdr:nvSpPr>
      <xdr:spPr bwMode="auto">
        <a:xfrm>
          <a:off x="5600700" y="687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112113</xdr:rowOff>
    </xdr:from>
    <xdr:ext cx="762000" cy="259045"/>
    <xdr:sp macro="" textlink="">
      <xdr:nvSpPr>
        <xdr:cNvPr id="128" name="人口1人当たり決算額の推移該当値テキスト445"/>
        <xdr:cNvSpPr txBox="1"/>
      </xdr:nvSpPr>
      <xdr:spPr>
        <a:xfrm>
          <a:off x="5740400" y="672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110353</xdr:rowOff>
    </xdr:from>
    <xdr:to>
      <xdr:col>26</xdr:col>
      <xdr:colOff>101600</xdr:colOff>
      <xdr:row>37</xdr:row>
      <xdr:rowOff>40503</xdr:rowOff>
    </xdr:to>
    <xdr:sp macro="" textlink="">
      <xdr:nvSpPr>
        <xdr:cNvPr id="129" name="楕円 128"/>
        <xdr:cNvSpPr/>
      </xdr:nvSpPr>
      <xdr:spPr bwMode="auto">
        <a:xfrm>
          <a:off x="4953000" y="706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25280</xdr:rowOff>
    </xdr:from>
    <xdr:ext cx="736600" cy="259045"/>
    <xdr:sp macro="" textlink="">
      <xdr:nvSpPr>
        <xdr:cNvPr id="130" name="テキスト ボックス 129"/>
        <xdr:cNvSpPr txBox="1"/>
      </xdr:nvSpPr>
      <xdr:spPr>
        <a:xfrm>
          <a:off x="4622800" y="714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70210</xdr:rowOff>
    </xdr:from>
    <xdr:to>
      <xdr:col>22</xdr:col>
      <xdr:colOff>165100</xdr:colOff>
      <xdr:row>37</xdr:row>
      <xdr:rowOff>360</xdr:rowOff>
    </xdr:to>
    <xdr:sp macro="" textlink="">
      <xdr:nvSpPr>
        <xdr:cNvPr id="131" name="楕円 130"/>
        <xdr:cNvSpPr/>
      </xdr:nvSpPr>
      <xdr:spPr bwMode="auto">
        <a:xfrm>
          <a:off x="4254500" y="702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156587</xdr:rowOff>
    </xdr:from>
    <xdr:ext cx="762000" cy="259045"/>
    <xdr:sp macro="" textlink="">
      <xdr:nvSpPr>
        <xdr:cNvPr id="132" name="テキスト ボックス 131"/>
        <xdr:cNvSpPr txBox="1"/>
      </xdr:nvSpPr>
      <xdr:spPr>
        <a:xfrm>
          <a:off x="3924300" y="710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74874</xdr:rowOff>
    </xdr:from>
    <xdr:to>
      <xdr:col>19</xdr:col>
      <xdr:colOff>38100</xdr:colOff>
      <xdr:row>37</xdr:row>
      <xdr:rowOff>5024</xdr:rowOff>
    </xdr:to>
    <xdr:sp macro="" textlink="">
      <xdr:nvSpPr>
        <xdr:cNvPr id="133" name="楕円 132"/>
        <xdr:cNvSpPr/>
      </xdr:nvSpPr>
      <xdr:spPr bwMode="auto">
        <a:xfrm>
          <a:off x="3556000" y="70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161251</xdr:rowOff>
    </xdr:from>
    <xdr:ext cx="762000" cy="259045"/>
    <xdr:sp macro="" textlink="">
      <xdr:nvSpPr>
        <xdr:cNvPr id="134" name="テキスト ボックス 133"/>
        <xdr:cNvSpPr txBox="1"/>
      </xdr:nvSpPr>
      <xdr:spPr>
        <a:xfrm>
          <a:off x="3225800" y="71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48494</xdr:rowOff>
    </xdr:from>
    <xdr:to>
      <xdr:col>15</xdr:col>
      <xdr:colOff>101600</xdr:colOff>
      <xdr:row>36</xdr:row>
      <xdr:rowOff>150094</xdr:rowOff>
    </xdr:to>
    <xdr:sp macro="" textlink="">
      <xdr:nvSpPr>
        <xdr:cNvPr id="135" name="楕円 134"/>
        <xdr:cNvSpPr/>
      </xdr:nvSpPr>
      <xdr:spPr bwMode="auto">
        <a:xfrm>
          <a:off x="2857500" y="700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134871</xdr:rowOff>
    </xdr:from>
    <xdr:ext cx="762000" cy="259045"/>
    <xdr:sp macro="" textlink="">
      <xdr:nvSpPr>
        <xdr:cNvPr id="136" name="テキスト ボックス 135"/>
        <xdr:cNvSpPr txBox="1"/>
      </xdr:nvSpPr>
      <xdr:spPr>
        <a:xfrm>
          <a:off x="2527300" y="7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3073</xdr:rowOff>
    </xdr:from>
    <xdr:to>
      <xdr:col>24</xdr:col>
      <xdr:colOff>63500</xdr:colOff>
      <xdr:row>36</xdr:row>
      <xdr:rowOff>22352</xdr:rowOff>
    </xdr:to>
    <xdr:cxnSp macro="">
      <xdr:nvCxnSpPr>
        <xdr:cNvPr id="61" name="直線コネクタ 60"/>
        <xdr:cNvCxnSpPr/>
      </xdr:nvCxnSpPr>
      <xdr:spPr>
        <a:xfrm>
          <a:off x="3797300" y="6175273"/>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3073</xdr:rowOff>
    </xdr:from>
    <xdr:to>
      <xdr:col>19</xdr:col>
      <xdr:colOff>177800</xdr:colOff>
      <xdr:row>36</xdr:row>
      <xdr:rowOff>6007</xdr:rowOff>
    </xdr:to>
    <xdr:cxnSp macro="">
      <xdr:nvCxnSpPr>
        <xdr:cNvPr id="64" name="直線コネクタ 63"/>
        <xdr:cNvCxnSpPr/>
      </xdr:nvCxnSpPr>
      <xdr:spPr>
        <a:xfrm flipV="1">
          <a:off x="2908300" y="617527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128499</xdr:rowOff>
    </xdr:from>
    <xdr:to>
      <xdr:col>15</xdr:col>
      <xdr:colOff>50800</xdr:colOff>
      <xdr:row>36</xdr:row>
      <xdr:rowOff>6007</xdr:rowOff>
    </xdr:to>
    <xdr:cxnSp macro="">
      <xdr:nvCxnSpPr>
        <xdr:cNvPr id="67" name="直線コネクタ 66"/>
        <xdr:cNvCxnSpPr/>
      </xdr:nvCxnSpPr>
      <xdr:spPr>
        <a:xfrm>
          <a:off x="2019300" y="6129249"/>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102895</xdr:rowOff>
    </xdr:from>
    <xdr:to>
      <xdr:col>10</xdr:col>
      <xdr:colOff>114300</xdr:colOff>
      <xdr:row>35</xdr:row>
      <xdr:rowOff>128499</xdr:rowOff>
    </xdr:to>
    <xdr:cxnSp macro="">
      <xdr:nvCxnSpPr>
        <xdr:cNvPr id="70" name="直線コネクタ 69"/>
        <xdr:cNvCxnSpPr/>
      </xdr:nvCxnSpPr>
      <xdr:spPr>
        <a:xfrm>
          <a:off x="1130300" y="6103645"/>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143002</xdr:rowOff>
    </xdr:from>
    <xdr:to>
      <xdr:col>24</xdr:col>
      <xdr:colOff>114300</xdr:colOff>
      <xdr:row>36</xdr:row>
      <xdr:rowOff>73152</xdr:rowOff>
    </xdr:to>
    <xdr:sp macro="" textlink="">
      <xdr:nvSpPr>
        <xdr:cNvPr id="80" name="楕円 79"/>
        <xdr:cNvSpPr/>
      </xdr:nvSpPr>
      <xdr:spPr>
        <a:xfrm>
          <a:off x="4584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121429</xdr:rowOff>
    </xdr:from>
    <xdr:ext cx="534377" cy="259045"/>
    <xdr:sp macro="" textlink="">
      <xdr:nvSpPr>
        <xdr:cNvPr id="81" name="人件費該当値テキスト"/>
        <xdr:cNvSpPr txBox="1"/>
      </xdr:nvSpPr>
      <xdr:spPr>
        <a:xfrm>
          <a:off x="4686300" y="61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123723</xdr:rowOff>
    </xdr:from>
    <xdr:to>
      <xdr:col>20</xdr:col>
      <xdr:colOff>38100</xdr:colOff>
      <xdr:row>36</xdr:row>
      <xdr:rowOff>53873</xdr:rowOff>
    </xdr:to>
    <xdr:sp macro="" textlink="">
      <xdr:nvSpPr>
        <xdr:cNvPr id="82" name="楕円 81"/>
        <xdr:cNvSpPr/>
      </xdr:nvSpPr>
      <xdr:spPr>
        <a:xfrm>
          <a:off x="3746500" y="6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45000</xdr:rowOff>
    </xdr:from>
    <xdr:ext cx="534377" cy="259045"/>
    <xdr:sp macro="" textlink="">
      <xdr:nvSpPr>
        <xdr:cNvPr id="83" name="テキスト ボックス 82"/>
        <xdr:cNvSpPr txBox="1"/>
      </xdr:nvSpPr>
      <xdr:spPr>
        <a:xfrm>
          <a:off x="3530111" y="62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126657</xdr:rowOff>
    </xdr:from>
    <xdr:to>
      <xdr:col>15</xdr:col>
      <xdr:colOff>101600</xdr:colOff>
      <xdr:row>36</xdr:row>
      <xdr:rowOff>56807</xdr:rowOff>
    </xdr:to>
    <xdr:sp macro="" textlink="">
      <xdr:nvSpPr>
        <xdr:cNvPr id="84" name="楕円 83"/>
        <xdr:cNvSpPr/>
      </xdr:nvSpPr>
      <xdr:spPr>
        <a:xfrm>
          <a:off x="2857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47934</xdr:rowOff>
    </xdr:from>
    <xdr:ext cx="534377" cy="259045"/>
    <xdr:sp macro="" textlink="">
      <xdr:nvSpPr>
        <xdr:cNvPr id="85" name="テキスト ボックス 84"/>
        <xdr:cNvSpPr txBox="1"/>
      </xdr:nvSpPr>
      <xdr:spPr>
        <a:xfrm>
          <a:off x="2641111" y="62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77699</xdr:rowOff>
    </xdr:from>
    <xdr:to>
      <xdr:col>10</xdr:col>
      <xdr:colOff>165100</xdr:colOff>
      <xdr:row>36</xdr:row>
      <xdr:rowOff>7849</xdr:rowOff>
    </xdr:to>
    <xdr:sp macro="" textlink="">
      <xdr:nvSpPr>
        <xdr:cNvPr id="86" name="楕円 85"/>
        <xdr:cNvSpPr/>
      </xdr:nvSpPr>
      <xdr:spPr>
        <a:xfrm>
          <a:off x="1968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170426</xdr:rowOff>
    </xdr:from>
    <xdr:ext cx="534377" cy="259045"/>
    <xdr:sp macro="" textlink="">
      <xdr:nvSpPr>
        <xdr:cNvPr id="87" name="テキスト ボックス 86"/>
        <xdr:cNvSpPr txBox="1"/>
      </xdr:nvSpPr>
      <xdr:spPr>
        <a:xfrm>
          <a:off x="1752111" y="61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52095</xdr:rowOff>
    </xdr:from>
    <xdr:to>
      <xdr:col>6</xdr:col>
      <xdr:colOff>38100</xdr:colOff>
      <xdr:row>35</xdr:row>
      <xdr:rowOff>153695</xdr:rowOff>
    </xdr:to>
    <xdr:sp macro="" textlink="">
      <xdr:nvSpPr>
        <xdr:cNvPr id="88" name="楕円 87"/>
        <xdr:cNvSpPr/>
      </xdr:nvSpPr>
      <xdr:spPr>
        <a:xfrm>
          <a:off x="1079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144822</xdr:rowOff>
    </xdr:from>
    <xdr:ext cx="534377" cy="259045"/>
    <xdr:sp macro="" textlink="">
      <xdr:nvSpPr>
        <xdr:cNvPr id="89" name="テキスト ボックス 88"/>
        <xdr:cNvSpPr txBox="1"/>
      </xdr:nvSpPr>
      <xdr:spPr>
        <a:xfrm>
          <a:off x="863111" y="61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152616</xdr:rowOff>
    </xdr:from>
    <xdr:to>
      <xdr:col>24</xdr:col>
      <xdr:colOff>63500</xdr:colOff>
      <xdr:row>59</xdr:row>
      <xdr:rowOff>1168</xdr:rowOff>
    </xdr:to>
    <xdr:cxnSp macro="">
      <xdr:nvCxnSpPr>
        <xdr:cNvPr id="119" name="直線コネクタ 118"/>
        <xdr:cNvCxnSpPr/>
      </xdr:nvCxnSpPr>
      <xdr:spPr>
        <a:xfrm flipV="1">
          <a:off x="3797300" y="1009671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1054</xdr:rowOff>
    </xdr:from>
    <xdr:to>
      <xdr:col>19</xdr:col>
      <xdr:colOff>177800</xdr:colOff>
      <xdr:row>59</xdr:row>
      <xdr:rowOff>1168</xdr:rowOff>
    </xdr:to>
    <xdr:cxnSp macro="">
      <xdr:nvCxnSpPr>
        <xdr:cNvPr id="122" name="直線コネクタ 121"/>
        <xdr:cNvCxnSpPr/>
      </xdr:nvCxnSpPr>
      <xdr:spPr>
        <a:xfrm>
          <a:off x="2908300" y="1011660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953</xdr:rowOff>
    </xdr:from>
    <xdr:to>
      <xdr:col>15</xdr:col>
      <xdr:colOff>50800</xdr:colOff>
      <xdr:row>59</xdr:row>
      <xdr:rowOff>1054</xdr:rowOff>
    </xdr:to>
    <xdr:cxnSp macro="">
      <xdr:nvCxnSpPr>
        <xdr:cNvPr id="125" name="直線コネクタ 124"/>
        <xdr:cNvCxnSpPr/>
      </xdr:nvCxnSpPr>
      <xdr:spPr>
        <a:xfrm>
          <a:off x="2019300" y="1011650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953</xdr:rowOff>
    </xdr:from>
    <xdr:to>
      <xdr:col>10</xdr:col>
      <xdr:colOff>114300</xdr:colOff>
      <xdr:row>59</xdr:row>
      <xdr:rowOff>9487</xdr:rowOff>
    </xdr:to>
    <xdr:cxnSp macro="">
      <xdr:nvCxnSpPr>
        <xdr:cNvPr id="128" name="直線コネクタ 127"/>
        <xdr:cNvCxnSpPr/>
      </xdr:nvCxnSpPr>
      <xdr:spPr>
        <a:xfrm flipV="1">
          <a:off x="1130300" y="10116503"/>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101816</xdr:rowOff>
    </xdr:from>
    <xdr:to>
      <xdr:col>24</xdr:col>
      <xdr:colOff>114300</xdr:colOff>
      <xdr:row>59</xdr:row>
      <xdr:rowOff>31966</xdr:rowOff>
    </xdr:to>
    <xdr:sp macro="" textlink="">
      <xdr:nvSpPr>
        <xdr:cNvPr id="138" name="楕円 137"/>
        <xdr:cNvSpPr/>
      </xdr:nvSpPr>
      <xdr:spPr>
        <a:xfrm>
          <a:off x="45847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16743</xdr:rowOff>
    </xdr:from>
    <xdr:ext cx="534377" cy="259045"/>
    <xdr:sp macro="" textlink="">
      <xdr:nvSpPr>
        <xdr:cNvPr id="139" name="物件費該当値テキスト"/>
        <xdr:cNvSpPr txBox="1"/>
      </xdr:nvSpPr>
      <xdr:spPr>
        <a:xfrm>
          <a:off x="4686300" y="99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121818</xdr:rowOff>
    </xdr:from>
    <xdr:to>
      <xdr:col>20</xdr:col>
      <xdr:colOff>38100</xdr:colOff>
      <xdr:row>59</xdr:row>
      <xdr:rowOff>51968</xdr:rowOff>
    </xdr:to>
    <xdr:sp macro="" textlink="">
      <xdr:nvSpPr>
        <xdr:cNvPr id="140" name="楕円 139"/>
        <xdr:cNvSpPr/>
      </xdr:nvSpPr>
      <xdr:spPr>
        <a:xfrm>
          <a:off x="3746500" y="10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43095</xdr:rowOff>
    </xdr:from>
    <xdr:ext cx="534377" cy="259045"/>
    <xdr:sp macro="" textlink="">
      <xdr:nvSpPr>
        <xdr:cNvPr id="141" name="テキスト ボックス 140"/>
        <xdr:cNvSpPr txBox="1"/>
      </xdr:nvSpPr>
      <xdr:spPr>
        <a:xfrm>
          <a:off x="3530111" y="101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121704</xdr:rowOff>
    </xdr:from>
    <xdr:to>
      <xdr:col>15</xdr:col>
      <xdr:colOff>101600</xdr:colOff>
      <xdr:row>59</xdr:row>
      <xdr:rowOff>51854</xdr:rowOff>
    </xdr:to>
    <xdr:sp macro="" textlink="">
      <xdr:nvSpPr>
        <xdr:cNvPr id="142" name="楕円 141"/>
        <xdr:cNvSpPr/>
      </xdr:nvSpPr>
      <xdr:spPr>
        <a:xfrm>
          <a:off x="2857500" y="100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42981</xdr:rowOff>
    </xdr:from>
    <xdr:ext cx="534377" cy="259045"/>
    <xdr:sp macro="" textlink="">
      <xdr:nvSpPr>
        <xdr:cNvPr id="143" name="テキスト ボックス 142"/>
        <xdr:cNvSpPr txBox="1"/>
      </xdr:nvSpPr>
      <xdr:spPr>
        <a:xfrm>
          <a:off x="2641111" y="101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121603</xdr:rowOff>
    </xdr:from>
    <xdr:to>
      <xdr:col>10</xdr:col>
      <xdr:colOff>165100</xdr:colOff>
      <xdr:row>59</xdr:row>
      <xdr:rowOff>51753</xdr:rowOff>
    </xdr:to>
    <xdr:sp macro="" textlink="">
      <xdr:nvSpPr>
        <xdr:cNvPr id="144" name="楕円 143"/>
        <xdr:cNvSpPr/>
      </xdr:nvSpPr>
      <xdr:spPr>
        <a:xfrm>
          <a:off x="1968500" y="100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42880</xdr:rowOff>
    </xdr:from>
    <xdr:ext cx="534377" cy="259045"/>
    <xdr:sp macro="" textlink="">
      <xdr:nvSpPr>
        <xdr:cNvPr id="145" name="テキスト ボックス 144"/>
        <xdr:cNvSpPr txBox="1"/>
      </xdr:nvSpPr>
      <xdr:spPr>
        <a:xfrm>
          <a:off x="1752111" y="101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130137</xdr:rowOff>
    </xdr:from>
    <xdr:to>
      <xdr:col>6</xdr:col>
      <xdr:colOff>38100</xdr:colOff>
      <xdr:row>59</xdr:row>
      <xdr:rowOff>60287</xdr:rowOff>
    </xdr:to>
    <xdr:sp macro="" textlink="">
      <xdr:nvSpPr>
        <xdr:cNvPr id="146" name="楕円 145"/>
        <xdr:cNvSpPr/>
      </xdr:nvSpPr>
      <xdr:spPr>
        <a:xfrm>
          <a:off x="1079500" y="100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51414</xdr:rowOff>
    </xdr:from>
    <xdr:ext cx="534377" cy="259045"/>
    <xdr:sp macro="" textlink="">
      <xdr:nvSpPr>
        <xdr:cNvPr id="147" name="テキスト ボックス 146"/>
        <xdr:cNvSpPr txBox="1"/>
      </xdr:nvSpPr>
      <xdr:spPr>
        <a:xfrm>
          <a:off x="863111" y="10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107043</xdr:rowOff>
    </xdr:from>
    <xdr:to>
      <xdr:col>24</xdr:col>
      <xdr:colOff>63500</xdr:colOff>
      <xdr:row>77</xdr:row>
      <xdr:rowOff>108240</xdr:rowOff>
    </xdr:to>
    <xdr:cxnSp macro="">
      <xdr:nvCxnSpPr>
        <xdr:cNvPr id="178" name="直線コネクタ 177"/>
        <xdr:cNvCxnSpPr/>
      </xdr:nvCxnSpPr>
      <xdr:spPr>
        <a:xfrm>
          <a:off x="3797300" y="13308693"/>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85271</xdr:rowOff>
    </xdr:from>
    <xdr:to>
      <xdr:col>19</xdr:col>
      <xdr:colOff>177800</xdr:colOff>
      <xdr:row>77</xdr:row>
      <xdr:rowOff>107043</xdr:rowOff>
    </xdr:to>
    <xdr:cxnSp macro="">
      <xdr:nvCxnSpPr>
        <xdr:cNvPr id="181" name="直線コネクタ 180"/>
        <xdr:cNvCxnSpPr/>
      </xdr:nvCxnSpPr>
      <xdr:spPr>
        <a:xfrm>
          <a:off x="2908300" y="1328692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83421</xdr:rowOff>
    </xdr:from>
    <xdr:to>
      <xdr:col>15</xdr:col>
      <xdr:colOff>50800</xdr:colOff>
      <xdr:row>77</xdr:row>
      <xdr:rowOff>85271</xdr:rowOff>
    </xdr:to>
    <xdr:cxnSp macro="">
      <xdr:nvCxnSpPr>
        <xdr:cNvPr id="184" name="直線コネクタ 183"/>
        <xdr:cNvCxnSpPr/>
      </xdr:nvCxnSpPr>
      <xdr:spPr>
        <a:xfrm>
          <a:off x="2019300" y="13285071"/>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83421</xdr:rowOff>
    </xdr:from>
    <xdr:to>
      <xdr:col>10</xdr:col>
      <xdr:colOff>114300</xdr:colOff>
      <xdr:row>77</xdr:row>
      <xdr:rowOff>91585</xdr:rowOff>
    </xdr:to>
    <xdr:cxnSp macro="">
      <xdr:nvCxnSpPr>
        <xdr:cNvPr id="187" name="直線コネクタ 186"/>
        <xdr:cNvCxnSpPr/>
      </xdr:nvCxnSpPr>
      <xdr:spPr>
        <a:xfrm flipV="1">
          <a:off x="1130300" y="1328507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57440</xdr:rowOff>
    </xdr:from>
    <xdr:to>
      <xdr:col>24</xdr:col>
      <xdr:colOff>114300</xdr:colOff>
      <xdr:row>77</xdr:row>
      <xdr:rowOff>159040</xdr:rowOff>
    </xdr:to>
    <xdr:sp macro="" textlink="">
      <xdr:nvSpPr>
        <xdr:cNvPr id="197" name="楕円 196"/>
        <xdr:cNvSpPr/>
      </xdr:nvSpPr>
      <xdr:spPr>
        <a:xfrm>
          <a:off x="4584700" y="132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35867</xdr:rowOff>
    </xdr:from>
    <xdr:ext cx="469744" cy="259045"/>
    <xdr:sp macro="" textlink="">
      <xdr:nvSpPr>
        <xdr:cNvPr id="198" name="維持補修費該当値テキスト"/>
        <xdr:cNvSpPr txBox="1"/>
      </xdr:nvSpPr>
      <xdr:spPr>
        <a:xfrm>
          <a:off x="4686300" y="1323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56243</xdr:rowOff>
    </xdr:from>
    <xdr:to>
      <xdr:col>20</xdr:col>
      <xdr:colOff>38100</xdr:colOff>
      <xdr:row>77</xdr:row>
      <xdr:rowOff>157843</xdr:rowOff>
    </xdr:to>
    <xdr:sp macro="" textlink="">
      <xdr:nvSpPr>
        <xdr:cNvPr id="199" name="楕円 198"/>
        <xdr:cNvSpPr/>
      </xdr:nvSpPr>
      <xdr:spPr>
        <a:xfrm>
          <a:off x="3746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148970</xdr:rowOff>
    </xdr:from>
    <xdr:ext cx="469744" cy="259045"/>
    <xdr:sp macro="" textlink="">
      <xdr:nvSpPr>
        <xdr:cNvPr id="200" name="テキスト ボックス 199"/>
        <xdr:cNvSpPr txBox="1"/>
      </xdr:nvSpPr>
      <xdr:spPr>
        <a:xfrm>
          <a:off x="3562428" y="133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34471</xdr:rowOff>
    </xdr:from>
    <xdr:to>
      <xdr:col>15</xdr:col>
      <xdr:colOff>101600</xdr:colOff>
      <xdr:row>77</xdr:row>
      <xdr:rowOff>136071</xdr:rowOff>
    </xdr:to>
    <xdr:sp macro="" textlink="">
      <xdr:nvSpPr>
        <xdr:cNvPr id="201" name="楕円 200"/>
        <xdr:cNvSpPr/>
      </xdr:nvSpPr>
      <xdr:spPr>
        <a:xfrm>
          <a:off x="2857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127198</xdr:rowOff>
    </xdr:from>
    <xdr:ext cx="469744" cy="259045"/>
    <xdr:sp macro="" textlink="">
      <xdr:nvSpPr>
        <xdr:cNvPr id="202" name="テキスト ボックス 201"/>
        <xdr:cNvSpPr txBox="1"/>
      </xdr:nvSpPr>
      <xdr:spPr>
        <a:xfrm>
          <a:off x="2673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32621</xdr:rowOff>
    </xdr:from>
    <xdr:to>
      <xdr:col>10</xdr:col>
      <xdr:colOff>165100</xdr:colOff>
      <xdr:row>77</xdr:row>
      <xdr:rowOff>134221</xdr:rowOff>
    </xdr:to>
    <xdr:sp macro="" textlink="">
      <xdr:nvSpPr>
        <xdr:cNvPr id="203" name="楕円 202"/>
        <xdr:cNvSpPr/>
      </xdr:nvSpPr>
      <xdr:spPr>
        <a:xfrm>
          <a:off x="1968500" y="132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125348</xdr:rowOff>
    </xdr:from>
    <xdr:ext cx="469744" cy="259045"/>
    <xdr:sp macro="" textlink="">
      <xdr:nvSpPr>
        <xdr:cNvPr id="204" name="テキスト ボックス 203"/>
        <xdr:cNvSpPr txBox="1"/>
      </xdr:nvSpPr>
      <xdr:spPr>
        <a:xfrm>
          <a:off x="1784428" y="133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40785</xdr:rowOff>
    </xdr:from>
    <xdr:to>
      <xdr:col>6</xdr:col>
      <xdr:colOff>38100</xdr:colOff>
      <xdr:row>77</xdr:row>
      <xdr:rowOff>142385</xdr:rowOff>
    </xdr:to>
    <xdr:sp macro="" textlink="">
      <xdr:nvSpPr>
        <xdr:cNvPr id="205" name="楕円 204"/>
        <xdr:cNvSpPr/>
      </xdr:nvSpPr>
      <xdr:spPr>
        <a:xfrm>
          <a:off x="1079500" y="132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133512</xdr:rowOff>
    </xdr:from>
    <xdr:ext cx="469744" cy="259045"/>
    <xdr:sp macro="" textlink="">
      <xdr:nvSpPr>
        <xdr:cNvPr id="206" name="テキスト ボックス 205"/>
        <xdr:cNvSpPr txBox="1"/>
      </xdr:nvSpPr>
      <xdr:spPr>
        <a:xfrm>
          <a:off x="895428" y="133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48133</xdr:rowOff>
    </xdr:from>
    <xdr:to>
      <xdr:col>24</xdr:col>
      <xdr:colOff>63500</xdr:colOff>
      <xdr:row>92</xdr:row>
      <xdr:rowOff>97879</xdr:rowOff>
    </xdr:to>
    <xdr:cxnSp macro="">
      <xdr:nvCxnSpPr>
        <xdr:cNvPr id="236" name="直線コネクタ 235"/>
        <xdr:cNvCxnSpPr/>
      </xdr:nvCxnSpPr>
      <xdr:spPr>
        <a:xfrm>
          <a:off x="3797300" y="15821533"/>
          <a:ext cx="8382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48133</xdr:rowOff>
    </xdr:from>
    <xdr:to>
      <xdr:col>19</xdr:col>
      <xdr:colOff>177800</xdr:colOff>
      <xdr:row>92</xdr:row>
      <xdr:rowOff>78003</xdr:rowOff>
    </xdr:to>
    <xdr:cxnSp macro="">
      <xdr:nvCxnSpPr>
        <xdr:cNvPr id="239" name="直線コネクタ 238"/>
        <xdr:cNvCxnSpPr/>
      </xdr:nvCxnSpPr>
      <xdr:spPr>
        <a:xfrm flipV="1">
          <a:off x="2908300" y="1582153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78003</xdr:rowOff>
    </xdr:from>
    <xdr:to>
      <xdr:col>15</xdr:col>
      <xdr:colOff>50800</xdr:colOff>
      <xdr:row>92</xdr:row>
      <xdr:rowOff>129032</xdr:rowOff>
    </xdr:to>
    <xdr:cxnSp macro="">
      <xdr:nvCxnSpPr>
        <xdr:cNvPr id="242" name="直線コネクタ 241"/>
        <xdr:cNvCxnSpPr/>
      </xdr:nvCxnSpPr>
      <xdr:spPr>
        <a:xfrm flipV="1">
          <a:off x="2019300" y="1585140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129032</xdr:rowOff>
    </xdr:from>
    <xdr:to>
      <xdr:col>10</xdr:col>
      <xdr:colOff>114300</xdr:colOff>
      <xdr:row>93</xdr:row>
      <xdr:rowOff>851</xdr:rowOff>
    </xdr:to>
    <xdr:cxnSp macro="">
      <xdr:nvCxnSpPr>
        <xdr:cNvPr id="245" name="直線コネクタ 244"/>
        <xdr:cNvCxnSpPr/>
      </xdr:nvCxnSpPr>
      <xdr:spPr>
        <a:xfrm flipV="1">
          <a:off x="1130300" y="15902432"/>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47079</xdr:rowOff>
    </xdr:from>
    <xdr:to>
      <xdr:col>24</xdr:col>
      <xdr:colOff>114300</xdr:colOff>
      <xdr:row>92</xdr:row>
      <xdr:rowOff>148679</xdr:rowOff>
    </xdr:to>
    <xdr:sp macro="" textlink="">
      <xdr:nvSpPr>
        <xdr:cNvPr id="255" name="楕円 254"/>
        <xdr:cNvSpPr/>
      </xdr:nvSpPr>
      <xdr:spPr>
        <a:xfrm>
          <a:off x="4584700" y="158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69956</xdr:rowOff>
    </xdr:from>
    <xdr:ext cx="599010" cy="259045"/>
    <xdr:sp macro="" textlink="">
      <xdr:nvSpPr>
        <xdr:cNvPr id="256" name="扶助費該当値テキスト"/>
        <xdr:cNvSpPr txBox="1"/>
      </xdr:nvSpPr>
      <xdr:spPr>
        <a:xfrm>
          <a:off x="4686300" y="1567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168783</xdr:rowOff>
    </xdr:from>
    <xdr:to>
      <xdr:col>20</xdr:col>
      <xdr:colOff>38100</xdr:colOff>
      <xdr:row>92</xdr:row>
      <xdr:rowOff>98933</xdr:rowOff>
    </xdr:to>
    <xdr:sp macro="" textlink="">
      <xdr:nvSpPr>
        <xdr:cNvPr id="257" name="楕円 256"/>
        <xdr:cNvSpPr/>
      </xdr:nvSpPr>
      <xdr:spPr>
        <a:xfrm>
          <a:off x="3746500" y="15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115460</xdr:rowOff>
    </xdr:from>
    <xdr:ext cx="599010" cy="259045"/>
    <xdr:sp macro="" textlink="">
      <xdr:nvSpPr>
        <xdr:cNvPr id="258" name="テキスト ボックス 257"/>
        <xdr:cNvSpPr txBox="1"/>
      </xdr:nvSpPr>
      <xdr:spPr>
        <a:xfrm>
          <a:off x="3497795" y="155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27203</xdr:rowOff>
    </xdr:from>
    <xdr:to>
      <xdr:col>15</xdr:col>
      <xdr:colOff>101600</xdr:colOff>
      <xdr:row>92</xdr:row>
      <xdr:rowOff>128803</xdr:rowOff>
    </xdr:to>
    <xdr:sp macro="" textlink="">
      <xdr:nvSpPr>
        <xdr:cNvPr id="259" name="楕円 258"/>
        <xdr:cNvSpPr/>
      </xdr:nvSpPr>
      <xdr:spPr>
        <a:xfrm>
          <a:off x="2857500" y="15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145330</xdr:rowOff>
    </xdr:from>
    <xdr:ext cx="599010" cy="259045"/>
    <xdr:sp macro="" textlink="">
      <xdr:nvSpPr>
        <xdr:cNvPr id="260" name="テキスト ボックス 259"/>
        <xdr:cNvSpPr txBox="1"/>
      </xdr:nvSpPr>
      <xdr:spPr>
        <a:xfrm>
          <a:off x="2608795" y="15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78232</xdr:rowOff>
    </xdr:from>
    <xdr:to>
      <xdr:col>10</xdr:col>
      <xdr:colOff>165100</xdr:colOff>
      <xdr:row>93</xdr:row>
      <xdr:rowOff>8382</xdr:rowOff>
    </xdr:to>
    <xdr:sp macro="" textlink="">
      <xdr:nvSpPr>
        <xdr:cNvPr id="261" name="楕円 260"/>
        <xdr:cNvSpPr/>
      </xdr:nvSpPr>
      <xdr:spPr>
        <a:xfrm>
          <a:off x="1968500" y="15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24909</xdr:rowOff>
    </xdr:from>
    <xdr:ext cx="599010" cy="259045"/>
    <xdr:sp macro="" textlink="">
      <xdr:nvSpPr>
        <xdr:cNvPr id="262" name="テキスト ボックス 261"/>
        <xdr:cNvSpPr txBox="1"/>
      </xdr:nvSpPr>
      <xdr:spPr>
        <a:xfrm>
          <a:off x="1719795" y="1562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121501</xdr:rowOff>
    </xdr:from>
    <xdr:to>
      <xdr:col>6</xdr:col>
      <xdr:colOff>38100</xdr:colOff>
      <xdr:row>93</xdr:row>
      <xdr:rowOff>51651</xdr:rowOff>
    </xdr:to>
    <xdr:sp macro="" textlink="">
      <xdr:nvSpPr>
        <xdr:cNvPr id="263" name="楕円 262"/>
        <xdr:cNvSpPr/>
      </xdr:nvSpPr>
      <xdr:spPr>
        <a:xfrm>
          <a:off x="1079500" y="158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68178</xdr:rowOff>
    </xdr:from>
    <xdr:ext cx="599010" cy="259045"/>
    <xdr:sp macro="" textlink="">
      <xdr:nvSpPr>
        <xdr:cNvPr id="264" name="テキスト ボックス 263"/>
        <xdr:cNvSpPr txBox="1"/>
      </xdr:nvSpPr>
      <xdr:spPr>
        <a:xfrm>
          <a:off x="830795" y="156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41249</xdr:rowOff>
    </xdr:from>
    <xdr:to>
      <xdr:col>55</xdr:col>
      <xdr:colOff>0</xdr:colOff>
      <xdr:row>35</xdr:row>
      <xdr:rowOff>56871</xdr:rowOff>
    </xdr:to>
    <xdr:cxnSp macro="">
      <xdr:nvCxnSpPr>
        <xdr:cNvPr id="293" name="直線コネクタ 292"/>
        <xdr:cNvCxnSpPr/>
      </xdr:nvCxnSpPr>
      <xdr:spPr>
        <a:xfrm>
          <a:off x="9639300" y="6041999"/>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139262</xdr:rowOff>
    </xdr:from>
    <xdr:to>
      <xdr:col>50</xdr:col>
      <xdr:colOff>114300</xdr:colOff>
      <xdr:row>35</xdr:row>
      <xdr:rowOff>41249</xdr:rowOff>
    </xdr:to>
    <xdr:cxnSp macro="">
      <xdr:nvCxnSpPr>
        <xdr:cNvPr id="296" name="直線コネクタ 295"/>
        <xdr:cNvCxnSpPr/>
      </xdr:nvCxnSpPr>
      <xdr:spPr>
        <a:xfrm>
          <a:off x="8750300" y="5968562"/>
          <a:ext cx="8890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139262</xdr:rowOff>
    </xdr:from>
    <xdr:to>
      <xdr:col>45</xdr:col>
      <xdr:colOff>177800</xdr:colOff>
      <xdr:row>35</xdr:row>
      <xdr:rowOff>3054</xdr:rowOff>
    </xdr:to>
    <xdr:cxnSp macro="">
      <xdr:nvCxnSpPr>
        <xdr:cNvPr id="299" name="直線コネクタ 298"/>
        <xdr:cNvCxnSpPr/>
      </xdr:nvCxnSpPr>
      <xdr:spPr>
        <a:xfrm flipV="1">
          <a:off x="7861300" y="5968562"/>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3054</xdr:rowOff>
    </xdr:from>
    <xdr:to>
      <xdr:col>41</xdr:col>
      <xdr:colOff>50800</xdr:colOff>
      <xdr:row>35</xdr:row>
      <xdr:rowOff>25267</xdr:rowOff>
    </xdr:to>
    <xdr:cxnSp macro="">
      <xdr:nvCxnSpPr>
        <xdr:cNvPr id="302" name="直線コネクタ 301"/>
        <xdr:cNvCxnSpPr/>
      </xdr:nvCxnSpPr>
      <xdr:spPr>
        <a:xfrm flipV="1">
          <a:off x="6972300" y="6003804"/>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6071</xdr:rowOff>
    </xdr:from>
    <xdr:to>
      <xdr:col>55</xdr:col>
      <xdr:colOff>50800</xdr:colOff>
      <xdr:row>35</xdr:row>
      <xdr:rowOff>107671</xdr:rowOff>
    </xdr:to>
    <xdr:sp macro="" textlink="">
      <xdr:nvSpPr>
        <xdr:cNvPr id="312" name="楕円 311"/>
        <xdr:cNvSpPr/>
      </xdr:nvSpPr>
      <xdr:spPr>
        <a:xfrm>
          <a:off x="10426700" y="60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28948</xdr:rowOff>
    </xdr:from>
    <xdr:ext cx="534377" cy="259045"/>
    <xdr:sp macro="" textlink="">
      <xdr:nvSpPr>
        <xdr:cNvPr id="313" name="補助費等該当値テキスト"/>
        <xdr:cNvSpPr txBox="1"/>
      </xdr:nvSpPr>
      <xdr:spPr>
        <a:xfrm>
          <a:off x="10528300" y="58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161899</xdr:rowOff>
    </xdr:from>
    <xdr:to>
      <xdr:col>50</xdr:col>
      <xdr:colOff>165100</xdr:colOff>
      <xdr:row>35</xdr:row>
      <xdr:rowOff>92049</xdr:rowOff>
    </xdr:to>
    <xdr:sp macro="" textlink="">
      <xdr:nvSpPr>
        <xdr:cNvPr id="314" name="楕円 313"/>
        <xdr:cNvSpPr/>
      </xdr:nvSpPr>
      <xdr:spPr>
        <a:xfrm>
          <a:off x="9588500" y="59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108576</xdr:rowOff>
    </xdr:from>
    <xdr:ext cx="534377" cy="259045"/>
    <xdr:sp macro="" textlink="">
      <xdr:nvSpPr>
        <xdr:cNvPr id="315" name="テキスト ボックス 314"/>
        <xdr:cNvSpPr txBox="1"/>
      </xdr:nvSpPr>
      <xdr:spPr>
        <a:xfrm>
          <a:off x="9372111" y="57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88462</xdr:rowOff>
    </xdr:from>
    <xdr:to>
      <xdr:col>46</xdr:col>
      <xdr:colOff>38100</xdr:colOff>
      <xdr:row>35</xdr:row>
      <xdr:rowOff>18612</xdr:rowOff>
    </xdr:to>
    <xdr:sp macro="" textlink="">
      <xdr:nvSpPr>
        <xdr:cNvPr id="316" name="楕円 315"/>
        <xdr:cNvSpPr/>
      </xdr:nvSpPr>
      <xdr:spPr>
        <a:xfrm>
          <a:off x="8699500" y="59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35139</xdr:rowOff>
    </xdr:from>
    <xdr:ext cx="534377" cy="259045"/>
    <xdr:sp macro="" textlink="">
      <xdr:nvSpPr>
        <xdr:cNvPr id="317" name="テキスト ボックス 316"/>
        <xdr:cNvSpPr txBox="1"/>
      </xdr:nvSpPr>
      <xdr:spPr>
        <a:xfrm>
          <a:off x="8483111" y="56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123704</xdr:rowOff>
    </xdr:from>
    <xdr:to>
      <xdr:col>41</xdr:col>
      <xdr:colOff>101600</xdr:colOff>
      <xdr:row>35</xdr:row>
      <xdr:rowOff>53854</xdr:rowOff>
    </xdr:to>
    <xdr:sp macro="" textlink="">
      <xdr:nvSpPr>
        <xdr:cNvPr id="318" name="楕円 317"/>
        <xdr:cNvSpPr/>
      </xdr:nvSpPr>
      <xdr:spPr>
        <a:xfrm>
          <a:off x="7810500" y="59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70381</xdr:rowOff>
    </xdr:from>
    <xdr:ext cx="534377" cy="259045"/>
    <xdr:sp macro="" textlink="">
      <xdr:nvSpPr>
        <xdr:cNvPr id="319" name="テキスト ボックス 318"/>
        <xdr:cNvSpPr txBox="1"/>
      </xdr:nvSpPr>
      <xdr:spPr>
        <a:xfrm>
          <a:off x="7594111" y="57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145917</xdr:rowOff>
    </xdr:from>
    <xdr:to>
      <xdr:col>36</xdr:col>
      <xdr:colOff>165100</xdr:colOff>
      <xdr:row>35</xdr:row>
      <xdr:rowOff>76067</xdr:rowOff>
    </xdr:to>
    <xdr:sp macro="" textlink="">
      <xdr:nvSpPr>
        <xdr:cNvPr id="320" name="楕円 319"/>
        <xdr:cNvSpPr/>
      </xdr:nvSpPr>
      <xdr:spPr>
        <a:xfrm>
          <a:off x="6921500" y="59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92594</xdr:rowOff>
    </xdr:from>
    <xdr:ext cx="534377" cy="259045"/>
    <xdr:sp macro="" textlink="">
      <xdr:nvSpPr>
        <xdr:cNvPr id="321" name="テキスト ボックス 320"/>
        <xdr:cNvSpPr txBox="1"/>
      </xdr:nvSpPr>
      <xdr:spPr>
        <a:xfrm>
          <a:off x="6705111" y="57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80855</xdr:rowOff>
    </xdr:from>
    <xdr:to>
      <xdr:col>55</xdr:col>
      <xdr:colOff>0</xdr:colOff>
      <xdr:row>57</xdr:row>
      <xdr:rowOff>88360</xdr:rowOff>
    </xdr:to>
    <xdr:cxnSp macro="">
      <xdr:nvCxnSpPr>
        <xdr:cNvPr id="351" name="直線コネクタ 350"/>
        <xdr:cNvCxnSpPr/>
      </xdr:nvCxnSpPr>
      <xdr:spPr>
        <a:xfrm flipV="1">
          <a:off x="9639300" y="9682055"/>
          <a:ext cx="838200" cy="1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88360</xdr:rowOff>
    </xdr:from>
    <xdr:to>
      <xdr:col>50</xdr:col>
      <xdr:colOff>114300</xdr:colOff>
      <xdr:row>57</xdr:row>
      <xdr:rowOff>105372</xdr:rowOff>
    </xdr:to>
    <xdr:cxnSp macro="">
      <xdr:nvCxnSpPr>
        <xdr:cNvPr id="354" name="直線コネクタ 353"/>
        <xdr:cNvCxnSpPr/>
      </xdr:nvCxnSpPr>
      <xdr:spPr>
        <a:xfrm flipV="1">
          <a:off x="8750300" y="9861010"/>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170428</xdr:rowOff>
    </xdr:from>
    <xdr:to>
      <xdr:col>45</xdr:col>
      <xdr:colOff>177800</xdr:colOff>
      <xdr:row>57</xdr:row>
      <xdr:rowOff>105372</xdr:rowOff>
    </xdr:to>
    <xdr:cxnSp macro="">
      <xdr:nvCxnSpPr>
        <xdr:cNvPr id="357" name="直線コネクタ 356"/>
        <xdr:cNvCxnSpPr/>
      </xdr:nvCxnSpPr>
      <xdr:spPr>
        <a:xfrm>
          <a:off x="7861300" y="9600178"/>
          <a:ext cx="889000" cy="2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170428</xdr:rowOff>
    </xdr:from>
    <xdr:to>
      <xdr:col>41</xdr:col>
      <xdr:colOff>50800</xdr:colOff>
      <xdr:row>57</xdr:row>
      <xdr:rowOff>27343</xdr:rowOff>
    </xdr:to>
    <xdr:cxnSp macro="">
      <xdr:nvCxnSpPr>
        <xdr:cNvPr id="360" name="直線コネクタ 359"/>
        <xdr:cNvCxnSpPr/>
      </xdr:nvCxnSpPr>
      <xdr:spPr>
        <a:xfrm flipV="1">
          <a:off x="6972300" y="9600178"/>
          <a:ext cx="889000" cy="1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30055</xdr:rowOff>
    </xdr:from>
    <xdr:to>
      <xdr:col>55</xdr:col>
      <xdr:colOff>50800</xdr:colOff>
      <xdr:row>56</xdr:row>
      <xdr:rowOff>131655</xdr:rowOff>
    </xdr:to>
    <xdr:sp macro="" textlink="">
      <xdr:nvSpPr>
        <xdr:cNvPr id="370" name="楕円 369"/>
        <xdr:cNvSpPr/>
      </xdr:nvSpPr>
      <xdr:spPr>
        <a:xfrm>
          <a:off x="10426700" y="96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8482</xdr:rowOff>
    </xdr:from>
    <xdr:ext cx="534377" cy="259045"/>
    <xdr:sp macro="" textlink="">
      <xdr:nvSpPr>
        <xdr:cNvPr id="371" name="普通建設事業費該当値テキスト"/>
        <xdr:cNvSpPr txBox="1"/>
      </xdr:nvSpPr>
      <xdr:spPr>
        <a:xfrm>
          <a:off x="10528300" y="96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37560</xdr:rowOff>
    </xdr:from>
    <xdr:to>
      <xdr:col>50</xdr:col>
      <xdr:colOff>165100</xdr:colOff>
      <xdr:row>57</xdr:row>
      <xdr:rowOff>139160</xdr:rowOff>
    </xdr:to>
    <xdr:sp macro="" textlink="">
      <xdr:nvSpPr>
        <xdr:cNvPr id="372" name="楕円 371"/>
        <xdr:cNvSpPr/>
      </xdr:nvSpPr>
      <xdr:spPr>
        <a:xfrm>
          <a:off x="9588500" y="98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130287</xdr:rowOff>
    </xdr:from>
    <xdr:ext cx="534377" cy="259045"/>
    <xdr:sp macro="" textlink="">
      <xdr:nvSpPr>
        <xdr:cNvPr id="373" name="テキスト ボックス 372"/>
        <xdr:cNvSpPr txBox="1"/>
      </xdr:nvSpPr>
      <xdr:spPr>
        <a:xfrm>
          <a:off x="9372111" y="99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54572</xdr:rowOff>
    </xdr:from>
    <xdr:to>
      <xdr:col>46</xdr:col>
      <xdr:colOff>38100</xdr:colOff>
      <xdr:row>57</xdr:row>
      <xdr:rowOff>156172</xdr:rowOff>
    </xdr:to>
    <xdr:sp macro="" textlink="">
      <xdr:nvSpPr>
        <xdr:cNvPr id="374" name="楕円 373"/>
        <xdr:cNvSpPr/>
      </xdr:nvSpPr>
      <xdr:spPr>
        <a:xfrm>
          <a:off x="8699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147299</xdr:rowOff>
    </xdr:from>
    <xdr:ext cx="534377" cy="259045"/>
    <xdr:sp macro="" textlink="">
      <xdr:nvSpPr>
        <xdr:cNvPr id="375" name="テキスト ボックス 374"/>
        <xdr:cNvSpPr txBox="1"/>
      </xdr:nvSpPr>
      <xdr:spPr>
        <a:xfrm>
          <a:off x="8483111" y="99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119628</xdr:rowOff>
    </xdr:from>
    <xdr:to>
      <xdr:col>41</xdr:col>
      <xdr:colOff>101600</xdr:colOff>
      <xdr:row>56</xdr:row>
      <xdr:rowOff>49778</xdr:rowOff>
    </xdr:to>
    <xdr:sp macro="" textlink="">
      <xdr:nvSpPr>
        <xdr:cNvPr id="376" name="楕円 375"/>
        <xdr:cNvSpPr/>
      </xdr:nvSpPr>
      <xdr:spPr>
        <a:xfrm>
          <a:off x="7810500" y="95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40905</xdr:rowOff>
    </xdr:from>
    <xdr:ext cx="534377" cy="259045"/>
    <xdr:sp macro="" textlink="">
      <xdr:nvSpPr>
        <xdr:cNvPr id="377" name="テキスト ボックス 376"/>
        <xdr:cNvSpPr txBox="1"/>
      </xdr:nvSpPr>
      <xdr:spPr>
        <a:xfrm>
          <a:off x="7594111" y="96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147993</xdr:rowOff>
    </xdr:from>
    <xdr:to>
      <xdr:col>36</xdr:col>
      <xdr:colOff>165100</xdr:colOff>
      <xdr:row>57</xdr:row>
      <xdr:rowOff>78143</xdr:rowOff>
    </xdr:to>
    <xdr:sp macro="" textlink="">
      <xdr:nvSpPr>
        <xdr:cNvPr id="378" name="楕円 377"/>
        <xdr:cNvSpPr/>
      </xdr:nvSpPr>
      <xdr:spPr>
        <a:xfrm>
          <a:off x="6921500" y="97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69270</xdr:rowOff>
    </xdr:from>
    <xdr:ext cx="534377" cy="259045"/>
    <xdr:sp macro="" textlink="">
      <xdr:nvSpPr>
        <xdr:cNvPr id="379" name="テキスト ボックス 378"/>
        <xdr:cNvSpPr txBox="1"/>
      </xdr:nvSpPr>
      <xdr:spPr>
        <a:xfrm>
          <a:off x="6705111" y="98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156257</xdr:rowOff>
    </xdr:from>
    <xdr:to>
      <xdr:col>55</xdr:col>
      <xdr:colOff>0</xdr:colOff>
      <xdr:row>79</xdr:row>
      <xdr:rowOff>95025</xdr:rowOff>
    </xdr:to>
    <xdr:cxnSp macro="">
      <xdr:nvCxnSpPr>
        <xdr:cNvPr id="410" name="直線コネクタ 409"/>
        <xdr:cNvCxnSpPr/>
      </xdr:nvCxnSpPr>
      <xdr:spPr>
        <a:xfrm>
          <a:off x="9639300" y="13529357"/>
          <a:ext cx="8382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164193</xdr:rowOff>
    </xdr:from>
    <xdr:to>
      <xdr:col>50</xdr:col>
      <xdr:colOff>114300</xdr:colOff>
      <xdr:row>78</xdr:row>
      <xdr:rowOff>156257</xdr:rowOff>
    </xdr:to>
    <xdr:cxnSp macro="">
      <xdr:nvCxnSpPr>
        <xdr:cNvPr id="413" name="直線コネクタ 412"/>
        <xdr:cNvCxnSpPr/>
      </xdr:nvCxnSpPr>
      <xdr:spPr>
        <a:xfrm>
          <a:off x="8750300" y="13365843"/>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164193</xdr:rowOff>
    </xdr:from>
    <xdr:to>
      <xdr:col>45</xdr:col>
      <xdr:colOff>177800</xdr:colOff>
      <xdr:row>78</xdr:row>
      <xdr:rowOff>116154</xdr:rowOff>
    </xdr:to>
    <xdr:cxnSp macro="">
      <xdr:nvCxnSpPr>
        <xdr:cNvPr id="416" name="直線コネクタ 415"/>
        <xdr:cNvCxnSpPr/>
      </xdr:nvCxnSpPr>
      <xdr:spPr>
        <a:xfrm flipV="1">
          <a:off x="7861300" y="13365843"/>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76803</xdr:rowOff>
    </xdr:from>
    <xdr:to>
      <xdr:col>41</xdr:col>
      <xdr:colOff>50800</xdr:colOff>
      <xdr:row>78</xdr:row>
      <xdr:rowOff>116154</xdr:rowOff>
    </xdr:to>
    <xdr:cxnSp macro="">
      <xdr:nvCxnSpPr>
        <xdr:cNvPr id="419" name="直線コネクタ 418"/>
        <xdr:cNvCxnSpPr/>
      </xdr:nvCxnSpPr>
      <xdr:spPr>
        <a:xfrm>
          <a:off x="6972300" y="13449903"/>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44225</xdr:rowOff>
    </xdr:from>
    <xdr:to>
      <xdr:col>55</xdr:col>
      <xdr:colOff>50800</xdr:colOff>
      <xdr:row>79</xdr:row>
      <xdr:rowOff>145825</xdr:rowOff>
    </xdr:to>
    <xdr:sp macro="" textlink="">
      <xdr:nvSpPr>
        <xdr:cNvPr id="429" name="楕円 428"/>
        <xdr:cNvSpPr/>
      </xdr:nvSpPr>
      <xdr:spPr>
        <a:xfrm>
          <a:off x="104267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130602</xdr:rowOff>
    </xdr:from>
    <xdr:ext cx="378565" cy="259045"/>
    <xdr:sp macro="" textlink="">
      <xdr:nvSpPr>
        <xdr:cNvPr id="430" name="普通建設事業費 （ うち新規整備　）該当値テキスト"/>
        <xdr:cNvSpPr txBox="1"/>
      </xdr:nvSpPr>
      <xdr:spPr>
        <a:xfrm>
          <a:off x="10528300" y="1350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105457</xdr:rowOff>
    </xdr:from>
    <xdr:to>
      <xdr:col>50</xdr:col>
      <xdr:colOff>165100</xdr:colOff>
      <xdr:row>79</xdr:row>
      <xdr:rowOff>35607</xdr:rowOff>
    </xdr:to>
    <xdr:sp macro="" textlink="">
      <xdr:nvSpPr>
        <xdr:cNvPr id="431" name="楕円 430"/>
        <xdr:cNvSpPr/>
      </xdr:nvSpPr>
      <xdr:spPr>
        <a:xfrm>
          <a:off x="9588500" y="13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26734</xdr:rowOff>
    </xdr:from>
    <xdr:ext cx="469744" cy="259045"/>
    <xdr:sp macro="" textlink="">
      <xdr:nvSpPr>
        <xdr:cNvPr id="432" name="テキスト ボックス 431"/>
        <xdr:cNvSpPr txBox="1"/>
      </xdr:nvSpPr>
      <xdr:spPr>
        <a:xfrm>
          <a:off x="9404428" y="135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113393</xdr:rowOff>
    </xdr:from>
    <xdr:to>
      <xdr:col>46</xdr:col>
      <xdr:colOff>38100</xdr:colOff>
      <xdr:row>78</xdr:row>
      <xdr:rowOff>43543</xdr:rowOff>
    </xdr:to>
    <xdr:sp macro="" textlink="">
      <xdr:nvSpPr>
        <xdr:cNvPr id="433" name="楕円 432"/>
        <xdr:cNvSpPr/>
      </xdr:nvSpPr>
      <xdr:spPr>
        <a:xfrm>
          <a:off x="8699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34670</xdr:rowOff>
    </xdr:from>
    <xdr:ext cx="469744" cy="259045"/>
    <xdr:sp macro="" textlink="">
      <xdr:nvSpPr>
        <xdr:cNvPr id="434" name="テキスト ボックス 433"/>
        <xdr:cNvSpPr txBox="1"/>
      </xdr:nvSpPr>
      <xdr:spPr>
        <a:xfrm>
          <a:off x="8515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65354</xdr:rowOff>
    </xdr:from>
    <xdr:to>
      <xdr:col>41</xdr:col>
      <xdr:colOff>101600</xdr:colOff>
      <xdr:row>78</xdr:row>
      <xdr:rowOff>166954</xdr:rowOff>
    </xdr:to>
    <xdr:sp macro="" textlink="">
      <xdr:nvSpPr>
        <xdr:cNvPr id="435" name="楕円 434"/>
        <xdr:cNvSpPr/>
      </xdr:nvSpPr>
      <xdr:spPr>
        <a:xfrm>
          <a:off x="7810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158081</xdr:rowOff>
    </xdr:from>
    <xdr:ext cx="469744" cy="259045"/>
    <xdr:sp macro="" textlink="">
      <xdr:nvSpPr>
        <xdr:cNvPr id="436" name="テキスト ボックス 435"/>
        <xdr:cNvSpPr txBox="1"/>
      </xdr:nvSpPr>
      <xdr:spPr>
        <a:xfrm>
          <a:off x="7626428"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26003</xdr:rowOff>
    </xdr:from>
    <xdr:to>
      <xdr:col>36</xdr:col>
      <xdr:colOff>165100</xdr:colOff>
      <xdr:row>78</xdr:row>
      <xdr:rowOff>127603</xdr:rowOff>
    </xdr:to>
    <xdr:sp macro="" textlink="">
      <xdr:nvSpPr>
        <xdr:cNvPr id="437" name="楕円 436"/>
        <xdr:cNvSpPr/>
      </xdr:nvSpPr>
      <xdr:spPr>
        <a:xfrm>
          <a:off x="6921500" y="133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118730</xdr:rowOff>
    </xdr:from>
    <xdr:ext cx="469744" cy="259045"/>
    <xdr:sp macro="" textlink="">
      <xdr:nvSpPr>
        <xdr:cNvPr id="438" name="テキスト ボックス 437"/>
        <xdr:cNvSpPr txBox="1"/>
      </xdr:nvSpPr>
      <xdr:spPr>
        <a:xfrm>
          <a:off x="6737428" y="134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167723</xdr:rowOff>
    </xdr:from>
    <xdr:to>
      <xdr:col>55</xdr:col>
      <xdr:colOff>0</xdr:colOff>
      <xdr:row>96</xdr:row>
      <xdr:rowOff>51594</xdr:rowOff>
    </xdr:to>
    <xdr:cxnSp macro="">
      <xdr:nvCxnSpPr>
        <xdr:cNvPr id="467" name="直線コネクタ 466"/>
        <xdr:cNvCxnSpPr/>
      </xdr:nvCxnSpPr>
      <xdr:spPr>
        <a:xfrm flipV="1">
          <a:off x="9639300" y="16284023"/>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51594</xdr:rowOff>
    </xdr:from>
    <xdr:to>
      <xdr:col>50</xdr:col>
      <xdr:colOff>114300</xdr:colOff>
      <xdr:row>96</xdr:row>
      <xdr:rowOff>142805</xdr:rowOff>
    </xdr:to>
    <xdr:cxnSp macro="">
      <xdr:nvCxnSpPr>
        <xdr:cNvPr id="470" name="直線コネクタ 469"/>
        <xdr:cNvCxnSpPr/>
      </xdr:nvCxnSpPr>
      <xdr:spPr>
        <a:xfrm flipV="1">
          <a:off x="8750300" y="16510794"/>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151016</xdr:rowOff>
    </xdr:from>
    <xdr:to>
      <xdr:col>45</xdr:col>
      <xdr:colOff>177800</xdr:colOff>
      <xdr:row>96</xdr:row>
      <xdr:rowOff>142805</xdr:rowOff>
    </xdr:to>
    <xdr:cxnSp macro="">
      <xdr:nvCxnSpPr>
        <xdr:cNvPr id="473" name="直線コネクタ 472"/>
        <xdr:cNvCxnSpPr/>
      </xdr:nvCxnSpPr>
      <xdr:spPr>
        <a:xfrm>
          <a:off x="7861300" y="16267316"/>
          <a:ext cx="889000" cy="3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151016</xdr:rowOff>
    </xdr:from>
    <xdr:to>
      <xdr:col>41</xdr:col>
      <xdr:colOff>50800</xdr:colOff>
      <xdr:row>96</xdr:row>
      <xdr:rowOff>17647</xdr:rowOff>
    </xdr:to>
    <xdr:cxnSp macro="">
      <xdr:nvCxnSpPr>
        <xdr:cNvPr id="476" name="直線コネクタ 475"/>
        <xdr:cNvCxnSpPr/>
      </xdr:nvCxnSpPr>
      <xdr:spPr>
        <a:xfrm flipV="1">
          <a:off x="6972300" y="16267316"/>
          <a:ext cx="889000" cy="20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116923</xdr:rowOff>
    </xdr:from>
    <xdr:to>
      <xdr:col>55</xdr:col>
      <xdr:colOff>50800</xdr:colOff>
      <xdr:row>95</xdr:row>
      <xdr:rowOff>47073</xdr:rowOff>
    </xdr:to>
    <xdr:sp macro="" textlink="">
      <xdr:nvSpPr>
        <xdr:cNvPr id="486" name="楕円 485"/>
        <xdr:cNvSpPr/>
      </xdr:nvSpPr>
      <xdr:spPr>
        <a:xfrm>
          <a:off x="10426700" y="162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139800</xdr:rowOff>
    </xdr:from>
    <xdr:ext cx="534377" cy="259045"/>
    <xdr:sp macro="" textlink="">
      <xdr:nvSpPr>
        <xdr:cNvPr id="487" name="普通建設事業費 （ うち更新整備　）該当値テキスト"/>
        <xdr:cNvSpPr txBox="1"/>
      </xdr:nvSpPr>
      <xdr:spPr>
        <a:xfrm>
          <a:off x="10528300" y="1608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794</xdr:rowOff>
    </xdr:from>
    <xdr:to>
      <xdr:col>50</xdr:col>
      <xdr:colOff>165100</xdr:colOff>
      <xdr:row>96</xdr:row>
      <xdr:rowOff>102394</xdr:rowOff>
    </xdr:to>
    <xdr:sp macro="" textlink="">
      <xdr:nvSpPr>
        <xdr:cNvPr id="488" name="楕円 487"/>
        <xdr:cNvSpPr/>
      </xdr:nvSpPr>
      <xdr:spPr>
        <a:xfrm>
          <a:off x="9588500" y="16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118921</xdr:rowOff>
    </xdr:from>
    <xdr:ext cx="534377" cy="259045"/>
    <xdr:sp macro="" textlink="">
      <xdr:nvSpPr>
        <xdr:cNvPr id="489" name="テキスト ボックス 488"/>
        <xdr:cNvSpPr txBox="1"/>
      </xdr:nvSpPr>
      <xdr:spPr>
        <a:xfrm>
          <a:off x="9372111" y="162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92005</xdr:rowOff>
    </xdr:from>
    <xdr:to>
      <xdr:col>46</xdr:col>
      <xdr:colOff>38100</xdr:colOff>
      <xdr:row>97</xdr:row>
      <xdr:rowOff>22155</xdr:rowOff>
    </xdr:to>
    <xdr:sp macro="" textlink="">
      <xdr:nvSpPr>
        <xdr:cNvPr id="490" name="楕円 489"/>
        <xdr:cNvSpPr/>
      </xdr:nvSpPr>
      <xdr:spPr>
        <a:xfrm>
          <a:off x="86995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13282</xdr:rowOff>
    </xdr:from>
    <xdr:ext cx="534377" cy="259045"/>
    <xdr:sp macro="" textlink="">
      <xdr:nvSpPr>
        <xdr:cNvPr id="491" name="テキスト ボックス 490"/>
        <xdr:cNvSpPr txBox="1"/>
      </xdr:nvSpPr>
      <xdr:spPr>
        <a:xfrm>
          <a:off x="8483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100216</xdr:rowOff>
    </xdr:from>
    <xdr:to>
      <xdr:col>41</xdr:col>
      <xdr:colOff>101600</xdr:colOff>
      <xdr:row>95</xdr:row>
      <xdr:rowOff>30366</xdr:rowOff>
    </xdr:to>
    <xdr:sp macro="" textlink="">
      <xdr:nvSpPr>
        <xdr:cNvPr id="492" name="楕円 491"/>
        <xdr:cNvSpPr/>
      </xdr:nvSpPr>
      <xdr:spPr>
        <a:xfrm>
          <a:off x="7810500" y="162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46893</xdr:rowOff>
    </xdr:from>
    <xdr:ext cx="534377" cy="259045"/>
    <xdr:sp macro="" textlink="">
      <xdr:nvSpPr>
        <xdr:cNvPr id="493" name="テキスト ボックス 492"/>
        <xdr:cNvSpPr txBox="1"/>
      </xdr:nvSpPr>
      <xdr:spPr>
        <a:xfrm>
          <a:off x="7594111" y="159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138297</xdr:rowOff>
    </xdr:from>
    <xdr:to>
      <xdr:col>36</xdr:col>
      <xdr:colOff>165100</xdr:colOff>
      <xdr:row>96</xdr:row>
      <xdr:rowOff>68447</xdr:rowOff>
    </xdr:to>
    <xdr:sp macro="" textlink="">
      <xdr:nvSpPr>
        <xdr:cNvPr id="494" name="楕円 493"/>
        <xdr:cNvSpPr/>
      </xdr:nvSpPr>
      <xdr:spPr>
        <a:xfrm>
          <a:off x="6921500" y="164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84974</xdr:rowOff>
    </xdr:from>
    <xdr:ext cx="534377" cy="259045"/>
    <xdr:sp macro="" textlink="">
      <xdr:nvSpPr>
        <xdr:cNvPr id="495" name="テキスト ボックス 494"/>
        <xdr:cNvSpPr txBox="1"/>
      </xdr:nvSpPr>
      <xdr:spPr>
        <a:xfrm>
          <a:off x="6705111" y="162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27267</xdr:rowOff>
    </xdr:from>
    <xdr:to>
      <xdr:col>85</xdr:col>
      <xdr:colOff>127000</xdr:colOff>
      <xdr:row>39</xdr:row>
      <xdr:rowOff>44450</xdr:rowOff>
    </xdr:to>
    <xdr:cxnSp macro="">
      <xdr:nvCxnSpPr>
        <xdr:cNvPr id="524" name="直線コネクタ 523"/>
        <xdr:cNvCxnSpPr/>
      </xdr:nvCxnSpPr>
      <xdr:spPr>
        <a:xfrm flipV="1">
          <a:off x="15481300" y="6713817"/>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147917</xdr:rowOff>
    </xdr:from>
    <xdr:to>
      <xdr:col>85</xdr:col>
      <xdr:colOff>177800</xdr:colOff>
      <xdr:row>39</xdr:row>
      <xdr:rowOff>78067</xdr:rowOff>
    </xdr:to>
    <xdr:sp macro="" textlink="">
      <xdr:nvSpPr>
        <xdr:cNvPr id="543" name="楕円 542"/>
        <xdr:cNvSpPr/>
      </xdr:nvSpPr>
      <xdr:spPr>
        <a:xfrm>
          <a:off x="162687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62844</xdr:rowOff>
    </xdr:from>
    <xdr:ext cx="378565" cy="259045"/>
    <xdr:sp macro="" textlink="">
      <xdr:nvSpPr>
        <xdr:cNvPr id="544" name="災害復旧事業費該当値テキスト"/>
        <xdr:cNvSpPr txBox="1"/>
      </xdr:nvSpPr>
      <xdr:spPr>
        <a:xfrm>
          <a:off x="16370300" y="657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28801</xdr:rowOff>
    </xdr:from>
    <xdr:to>
      <xdr:col>85</xdr:col>
      <xdr:colOff>127000</xdr:colOff>
      <xdr:row>75</xdr:row>
      <xdr:rowOff>165046</xdr:rowOff>
    </xdr:to>
    <xdr:cxnSp macro="">
      <xdr:nvCxnSpPr>
        <xdr:cNvPr id="627" name="直線コネクタ 626"/>
        <xdr:cNvCxnSpPr/>
      </xdr:nvCxnSpPr>
      <xdr:spPr>
        <a:xfrm flipV="1">
          <a:off x="15481300" y="12887551"/>
          <a:ext cx="8382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165046</xdr:rowOff>
    </xdr:from>
    <xdr:to>
      <xdr:col>81</xdr:col>
      <xdr:colOff>50800</xdr:colOff>
      <xdr:row>76</xdr:row>
      <xdr:rowOff>597</xdr:rowOff>
    </xdr:to>
    <xdr:cxnSp macro="">
      <xdr:nvCxnSpPr>
        <xdr:cNvPr id="630" name="直線コネクタ 629"/>
        <xdr:cNvCxnSpPr/>
      </xdr:nvCxnSpPr>
      <xdr:spPr>
        <a:xfrm flipV="1">
          <a:off x="14592300" y="1302379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155160</xdr:rowOff>
    </xdr:from>
    <xdr:to>
      <xdr:col>76</xdr:col>
      <xdr:colOff>114300</xdr:colOff>
      <xdr:row>76</xdr:row>
      <xdr:rowOff>597</xdr:rowOff>
    </xdr:to>
    <xdr:cxnSp macro="">
      <xdr:nvCxnSpPr>
        <xdr:cNvPr id="633" name="直線コネクタ 632"/>
        <xdr:cNvCxnSpPr/>
      </xdr:nvCxnSpPr>
      <xdr:spPr>
        <a:xfrm>
          <a:off x="13703300" y="13013910"/>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96095</xdr:rowOff>
    </xdr:from>
    <xdr:to>
      <xdr:col>71</xdr:col>
      <xdr:colOff>177800</xdr:colOff>
      <xdr:row>75</xdr:row>
      <xdr:rowOff>155160</xdr:rowOff>
    </xdr:to>
    <xdr:cxnSp macro="">
      <xdr:nvCxnSpPr>
        <xdr:cNvPr id="636" name="直線コネクタ 635"/>
        <xdr:cNvCxnSpPr/>
      </xdr:nvCxnSpPr>
      <xdr:spPr>
        <a:xfrm>
          <a:off x="12814300" y="12954845"/>
          <a:ext cx="889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149451</xdr:rowOff>
    </xdr:from>
    <xdr:to>
      <xdr:col>85</xdr:col>
      <xdr:colOff>177800</xdr:colOff>
      <xdr:row>75</xdr:row>
      <xdr:rowOff>79601</xdr:rowOff>
    </xdr:to>
    <xdr:sp macro="" textlink="">
      <xdr:nvSpPr>
        <xdr:cNvPr id="646" name="楕円 645"/>
        <xdr:cNvSpPr/>
      </xdr:nvSpPr>
      <xdr:spPr>
        <a:xfrm>
          <a:off x="16268700" y="128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127878</xdr:rowOff>
    </xdr:from>
    <xdr:ext cx="534377" cy="259045"/>
    <xdr:sp macro="" textlink="">
      <xdr:nvSpPr>
        <xdr:cNvPr id="647" name="公債費該当値テキスト"/>
        <xdr:cNvSpPr txBox="1"/>
      </xdr:nvSpPr>
      <xdr:spPr>
        <a:xfrm>
          <a:off x="16370300" y="128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114246</xdr:rowOff>
    </xdr:from>
    <xdr:to>
      <xdr:col>81</xdr:col>
      <xdr:colOff>101600</xdr:colOff>
      <xdr:row>76</xdr:row>
      <xdr:rowOff>44396</xdr:rowOff>
    </xdr:to>
    <xdr:sp macro="" textlink="">
      <xdr:nvSpPr>
        <xdr:cNvPr id="648" name="楕円 647"/>
        <xdr:cNvSpPr/>
      </xdr:nvSpPr>
      <xdr:spPr>
        <a:xfrm>
          <a:off x="15430500" y="129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35523</xdr:rowOff>
    </xdr:from>
    <xdr:ext cx="534377" cy="259045"/>
    <xdr:sp macro="" textlink="">
      <xdr:nvSpPr>
        <xdr:cNvPr id="649" name="テキスト ボックス 648"/>
        <xdr:cNvSpPr txBox="1"/>
      </xdr:nvSpPr>
      <xdr:spPr>
        <a:xfrm>
          <a:off x="15214111" y="130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121247</xdr:rowOff>
    </xdr:from>
    <xdr:to>
      <xdr:col>76</xdr:col>
      <xdr:colOff>165100</xdr:colOff>
      <xdr:row>76</xdr:row>
      <xdr:rowOff>51397</xdr:rowOff>
    </xdr:to>
    <xdr:sp macro="" textlink="">
      <xdr:nvSpPr>
        <xdr:cNvPr id="650" name="楕円 649"/>
        <xdr:cNvSpPr/>
      </xdr:nvSpPr>
      <xdr:spPr>
        <a:xfrm>
          <a:off x="145415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42524</xdr:rowOff>
    </xdr:from>
    <xdr:ext cx="534377" cy="259045"/>
    <xdr:sp macro="" textlink="">
      <xdr:nvSpPr>
        <xdr:cNvPr id="651" name="テキスト ボックス 650"/>
        <xdr:cNvSpPr txBox="1"/>
      </xdr:nvSpPr>
      <xdr:spPr>
        <a:xfrm>
          <a:off x="14325111" y="130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104359</xdr:rowOff>
    </xdr:from>
    <xdr:to>
      <xdr:col>72</xdr:col>
      <xdr:colOff>38100</xdr:colOff>
      <xdr:row>76</xdr:row>
      <xdr:rowOff>34510</xdr:rowOff>
    </xdr:to>
    <xdr:sp macro="" textlink="">
      <xdr:nvSpPr>
        <xdr:cNvPr id="652" name="楕円 651"/>
        <xdr:cNvSpPr/>
      </xdr:nvSpPr>
      <xdr:spPr>
        <a:xfrm>
          <a:off x="13652500" y="12963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25637</xdr:rowOff>
    </xdr:from>
    <xdr:ext cx="534377" cy="259045"/>
    <xdr:sp macro="" textlink="">
      <xdr:nvSpPr>
        <xdr:cNvPr id="653" name="テキスト ボックス 652"/>
        <xdr:cNvSpPr txBox="1"/>
      </xdr:nvSpPr>
      <xdr:spPr>
        <a:xfrm>
          <a:off x="13436111" y="130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45295</xdr:rowOff>
    </xdr:from>
    <xdr:to>
      <xdr:col>67</xdr:col>
      <xdr:colOff>101600</xdr:colOff>
      <xdr:row>75</xdr:row>
      <xdr:rowOff>146895</xdr:rowOff>
    </xdr:to>
    <xdr:sp macro="" textlink="">
      <xdr:nvSpPr>
        <xdr:cNvPr id="654" name="楕円 653"/>
        <xdr:cNvSpPr/>
      </xdr:nvSpPr>
      <xdr:spPr>
        <a:xfrm>
          <a:off x="12763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138022</xdr:rowOff>
    </xdr:from>
    <xdr:ext cx="534377" cy="259045"/>
    <xdr:sp macro="" textlink="">
      <xdr:nvSpPr>
        <xdr:cNvPr id="655" name="テキスト ボックス 654"/>
        <xdr:cNvSpPr txBox="1"/>
      </xdr:nvSpPr>
      <xdr:spPr>
        <a:xfrm>
          <a:off x="12547111" y="129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123241</xdr:rowOff>
    </xdr:from>
    <xdr:to>
      <xdr:col>85</xdr:col>
      <xdr:colOff>127000</xdr:colOff>
      <xdr:row>97</xdr:row>
      <xdr:rowOff>44236</xdr:rowOff>
    </xdr:to>
    <xdr:cxnSp macro="">
      <xdr:nvCxnSpPr>
        <xdr:cNvPr id="682" name="直線コネクタ 681"/>
        <xdr:cNvCxnSpPr/>
      </xdr:nvCxnSpPr>
      <xdr:spPr>
        <a:xfrm>
          <a:off x="15481300" y="16582441"/>
          <a:ext cx="838200" cy="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123241</xdr:rowOff>
    </xdr:from>
    <xdr:to>
      <xdr:col>81</xdr:col>
      <xdr:colOff>50800</xdr:colOff>
      <xdr:row>97</xdr:row>
      <xdr:rowOff>68652</xdr:rowOff>
    </xdr:to>
    <xdr:cxnSp macro="">
      <xdr:nvCxnSpPr>
        <xdr:cNvPr id="685" name="直線コネクタ 684"/>
        <xdr:cNvCxnSpPr/>
      </xdr:nvCxnSpPr>
      <xdr:spPr>
        <a:xfrm flipV="1">
          <a:off x="14592300" y="16582441"/>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53243</xdr:rowOff>
    </xdr:from>
    <xdr:to>
      <xdr:col>76</xdr:col>
      <xdr:colOff>114300</xdr:colOff>
      <xdr:row>97</xdr:row>
      <xdr:rowOff>68652</xdr:rowOff>
    </xdr:to>
    <xdr:cxnSp macro="">
      <xdr:nvCxnSpPr>
        <xdr:cNvPr id="688" name="直線コネクタ 687"/>
        <xdr:cNvCxnSpPr/>
      </xdr:nvCxnSpPr>
      <xdr:spPr>
        <a:xfrm>
          <a:off x="13703300" y="16683893"/>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77155</xdr:rowOff>
    </xdr:from>
    <xdr:to>
      <xdr:col>71</xdr:col>
      <xdr:colOff>177800</xdr:colOff>
      <xdr:row>97</xdr:row>
      <xdr:rowOff>53243</xdr:rowOff>
    </xdr:to>
    <xdr:cxnSp macro="">
      <xdr:nvCxnSpPr>
        <xdr:cNvPr id="691" name="直線コネクタ 690"/>
        <xdr:cNvCxnSpPr/>
      </xdr:nvCxnSpPr>
      <xdr:spPr>
        <a:xfrm>
          <a:off x="12814300" y="16536355"/>
          <a:ext cx="8890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164886</xdr:rowOff>
    </xdr:from>
    <xdr:to>
      <xdr:col>85</xdr:col>
      <xdr:colOff>177800</xdr:colOff>
      <xdr:row>97</xdr:row>
      <xdr:rowOff>95036</xdr:rowOff>
    </xdr:to>
    <xdr:sp macro="" textlink="">
      <xdr:nvSpPr>
        <xdr:cNvPr id="701" name="楕円 700"/>
        <xdr:cNvSpPr/>
      </xdr:nvSpPr>
      <xdr:spPr>
        <a:xfrm>
          <a:off x="162687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143313</xdr:rowOff>
    </xdr:from>
    <xdr:ext cx="469744" cy="259045"/>
    <xdr:sp macro="" textlink="">
      <xdr:nvSpPr>
        <xdr:cNvPr id="702" name="積立金該当値テキスト"/>
        <xdr:cNvSpPr txBox="1"/>
      </xdr:nvSpPr>
      <xdr:spPr>
        <a:xfrm>
          <a:off x="16370300" y="1660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72441</xdr:rowOff>
    </xdr:from>
    <xdr:to>
      <xdr:col>81</xdr:col>
      <xdr:colOff>101600</xdr:colOff>
      <xdr:row>97</xdr:row>
      <xdr:rowOff>2591</xdr:rowOff>
    </xdr:to>
    <xdr:sp macro="" textlink="">
      <xdr:nvSpPr>
        <xdr:cNvPr id="703" name="楕円 702"/>
        <xdr:cNvSpPr/>
      </xdr:nvSpPr>
      <xdr:spPr>
        <a:xfrm>
          <a:off x="154305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19118</xdr:rowOff>
    </xdr:from>
    <xdr:ext cx="469744" cy="259045"/>
    <xdr:sp macro="" textlink="">
      <xdr:nvSpPr>
        <xdr:cNvPr id="704" name="テキスト ボックス 703"/>
        <xdr:cNvSpPr txBox="1"/>
      </xdr:nvSpPr>
      <xdr:spPr>
        <a:xfrm>
          <a:off x="15246428" y="163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17852</xdr:rowOff>
    </xdr:from>
    <xdr:to>
      <xdr:col>76</xdr:col>
      <xdr:colOff>165100</xdr:colOff>
      <xdr:row>97</xdr:row>
      <xdr:rowOff>119452</xdr:rowOff>
    </xdr:to>
    <xdr:sp macro="" textlink="">
      <xdr:nvSpPr>
        <xdr:cNvPr id="705" name="楕円 704"/>
        <xdr:cNvSpPr/>
      </xdr:nvSpPr>
      <xdr:spPr>
        <a:xfrm>
          <a:off x="14541500" y="166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110579</xdr:rowOff>
    </xdr:from>
    <xdr:ext cx="469744" cy="259045"/>
    <xdr:sp macro="" textlink="">
      <xdr:nvSpPr>
        <xdr:cNvPr id="706" name="テキスト ボックス 705"/>
        <xdr:cNvSpPr txBox="1"/>
      </xdr:nvSpPr>
      <xdr:spPr>
        <a:xfrm>
          <a:off x="14357428" y="167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2443</xdr:rowOff>
    </xdr:from>
    <xdr:to>
      <xdr:col>72</xdr:col>
      <xdr:colOff>38100</xdr:colOff>
      <xdr:row>97</xdr:row>
      <xdr:rowOff>104043</xdr:rowOff>
    </xdr:to>
    <xdr:sp macro="" textlink="">
      <xdr:nvSpPr>
        <xdr:cNvPr id="707" name="楕円 706"/>
        <xdr:cNvSpPr/>
      </xdr:nvSpPr>
      <xdr:spPr>
        <a:xfrm>
          <a:off x="13652500" y="166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95170</xdr:rowOff>
    </xdr:from>
    <xdr:ext cx="469744" cy="259045"/>
    <xdr:sp macro="" textlink="">
      <xdr:nvSpPr>
        <xdr:cNvPr id="708" name="テキスト ボックス 707"/>
        <xdr:cNvSpPr txBox="1"/>
      </xdr:nvSpPr>
      <xdr:spPr>
        <a:xfrm>
          <a:off x="13468428" y="167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26355</xdr:rowOff>
    </xdr:from>
    <xdr:to>
      <xdr:col>67</xdr:col>
      <xdr:colOff>101600</xdr:colOff>
      <xdr:row>96</xdr:row>
      <xdr:rowOff>127955</xdr:rowOff>
    </xdr:to>
    <xdr:sp macro="" textlink="">
      <xdr:nvSpPr>
        <xdr:cNvPr id="709" name="楕円 708"/>
        <xdr:cNvSpPr/>
      </xdr:nvSpPr>
      <xdr:spPr>
        <a:xfrm>
          <a:off x="127635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144482</xdr:rowOff>
    </xdr:from>
    <xdr:ext cx="469744" cy="259045"/>
    <xdr:sp macro="" textlink="">
      <xdr:nvSpPr>
        <xdr:cNvPr id="710" name="テキスト ボックス 709"/>
        <xdr:cNvSpPr txBox="1"/>
      </xdr:nvSpPr>
      <xdr:spPr>
        <a:xfrm>
          <a:off x="12579428" y="162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61649</xdr:rowOff>
    </xdr:from>
    <xdr:to>
      <xdr:col>116</xdr:col>
      <xdr:colOff>63500</xdr:colOff>
      <xdr:row>36</xdr:row>
      <xdr:rowOff>74059</xdr:rowOff>
    </xdr:to>
    <xdr:cxnSp macro="">
      <xdr:nvCxnSpPr>
        <xdr:cNvPr id="741" name="直線コネクタ 740"/>
        <xdr:cNvCxnSpPr/>
      </xdr:nvCxnSpPr>
      <xdr:spPr>
        <a:xfrm>
          <a:off x="21323300" y="6233849"/>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113901</xdr:rowOff>
    </xdr:from>
    <xdr:to>
      <xdr:col>111</xdr:col>
      <xdr:colOff>177800</xdr:colOff>
      <xdr:row>36</xdr:row>
      <xdr:rowOff>61649</xdr:rowOff>
    </xdr:to>
    <xdr:cxnSp macro="">
      <xdr:nvCxnSpPr>
        <xdr:cNvPr id="744" name="直線コネクタ 743"/>
        <xdr:cNvCxnSpPr/>
      </xdr:nvCxnSpPr>
      <xdr:spPr>
        <a:xfrm>
          <a:off x="20434300" y="6114651"/>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2703</xdr:rowOff>
    </xdr:from>
    <xdr:to>
      <xdr:col>107</xdr:col>
      <xdr:colOff>50800</xdr:colOff>
      <xdr:row>35</xdr:row>
      <xdr:rowOff>113901</xdr:rowOff>
    </xdr:to>
    <xdr:cxnSp macro="">
      <xdr:nvCxnSpPr>
        <xdr:cNvPr id="747" name="直線コネクタ 746"/>
        <xdr:cNvCxnSpPr/>
      </xdr:nvCxnSpPr>
      <xdr:spPr>
        <a:xfrm>
          <a:off x="19545300" y="6003453"/>
          <a:ext cx="8890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2703</xdr:rowOff>
    </xdr:from>
    <xdr:to>
      <xdr:col>102</xdr:col>
      <xdr:colOff>114300</xdr:colOff>
      <xdr:row>35</xdr:row>
      <xdr:rowOff>27196</xdr:rowOff>
    </xdr:to>
    <xdr:cxnSp macro="">
      <xdr:nvCxnSpPr>
        <xdr:cNvPr id="750" name="直線コネクタ 749"/>
        <xdr:cNvCxnSpPr/>
      </xdr:nvCxnSpPr>
      <xdr:spPr>
        <a:xfrm flipV="1">
          <a:off x="18656300" y="6003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23259</xdr:rowOff>
    </xdr:from>
    <xdr:to>
      <xdr:col>116</xdr:col>
      <xdr:colOff>114300</xdr:colOff>
      <xdr:row>36</xdr:row>
      <xdr:rowOff>124859</xdr:rowOff>
    </xdr:to>
    <xdr:sp macro="" textlink="">
      <xdr:nvSpPr>
        <xdr:cNvPr id="760" name="楕円 759"/>
        <xdr:cNvSpPr/>
      </xdr:nvSpPr>
      <xdr:spPr>
        <a:xfrm>
          <a:off x="221107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46136</xdr:rowOff>
    </xdr:from>
    <xdr:ext cx="469744" cy="259045"/>
    <xdr:sp macro="" textlink="">
      <xdr:nvSpPr>
        <xdr:cNvPr id="761" name="投資及び出資金該当値テキスト"/>
        <xdr:cNvSpPr txBox="1"/>
      </xdr:nvSpPr>
      <xdr:spPr>
        <a:xfrm>
          <a:off x="22212300" y="60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10849</xdr:rowOff>
    </xdr:from>
    <xdr:to>
      <xdr:col>112</xdr:col>
      <xdr:colOff>38100</xdr:colOff>
      <xdr:row>36</xdr:row>
      <xdr:rowOff>112449</xdr:rowOff>
    </xdr:to>
    <xdr:sp macro="" textlink="">
      <xdr:nvSpPr>
        <xdr:cNvPr id="762" name="楕円 761"/>
        <xdr:cNvSpPr/>
      </xdr:nvSpPr>
      <xdr:spPr>
        <a:xfrm>
          <a:off x="21272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128976</xdr:rowOff>
    </xdr:from>
    <xdr:ext cx="469744" cy="259045"/>
    <xdr:sp macro="" textlink="">
      <xdr:nvSpPr>
        <xdr:cNvPr id="763" name="テキスト ボックス 762"/>
        <xdr:cNvSpPr txBox="1"/>
      </xdr:nvSpPr>
      <xdr:spPr>
        <a:xfrm>
          <a:off x="21088428" y="595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63101</xdr:rowOff>
    </xdr:from>
    <xdr:to>
      <xdr:col>107</xdr:col>
      <xdr:colOff>101600</xdr:colOff>
      <xdr:row>35</xdr:row>
      <xdr:rowOff>164701</xdr:rowOff>
    </xdr:to>
    <xdr:sp macro="" textlink="">
      <xdr:nvSpPr>
        <xdr:cNvPr id="764" name="楕円 763"/>
        <xdr:cNvSpPr/>
      </xdr:nvSpPr>
      <xdr:spPr>
        <a:xfrm>
          <a:off x="20383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9778</xdr:rowOff>
    </xdr:from>
    <xdr:ext cx="469744" cy="259045"/>
    <xdr:sp macro="" textlink="">
      <xdr:nvSpPr>
        <xdr:cNvPr id="765" name="テキスト ボックス 764"/>
        <xdr:cNvSpPr txBox="1"/>
      </xdr:nvSpPr>
      <xdr:spPr>
        <a:xfrm>
          <a:off x="20199428"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123353</xdr:rowOff>
    </xdr:from>
    <xdr:to>
      <xdr:col>102</xdr:col>
      <xdr:colOff>165100</xdr:colOff>
      <xdr:row>35</xdr:row>
      <xdr:rowOff>53503</xdr:rowOff>
    </xdr:to>
    <xdr:sp macro="" textlink="">
      <xdr:nvSpPr>
        <xdr:cNvPr id="766" name="楕円 765"/>
        <xdr:cNvSpPr/>
      </xdr:nvSpPr>
      <xdr:spPr>
        <a:xfrm>
          <a:off x="19494500" y="59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70030</xdr:rowOff>
    </xdr:from>
    <xdr:ext cx="469744" cy="259045"/>
    <xdr:sp macro="" textlink="">
      <xdr:nvSpPr>
        <xdr:cNvPr id="767" name="テキスト ボックス 766"/>
        <xdr:cNvSpPr txBox="1"/>
      </xdr:nvSpPr>
      <xdr:spPr>
        <a:xfrm>
          <a:off x="19310428" y="572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147846</xdr:rowOff>
    </xdr:from>
    <xdr:to>
      <xdr:col>98</xdr:col>
      <xdr:colOff>38100</xdr:colOff>
      <xdr:row>35</xdr:row>
      <xdr:rowOff>77996</xdr:rowOff>
    </xdr:to>
    <xdr:sp macro="" textlink="">
      <xdr:nvSpPr>
        <xdr:cNvPr id="768" name="楕円 767"/>
        <xdr:cNvSpPr/>
      </xdr:nvSpPr>
      <xdr:spPr>
        <a:xfrm>
          <a:off x="18605500" y="59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94523</xdr:rowOff>
    </xdr:from>
    <xdr:ext cx="469744" cy="259045"/>
    <xdr:sp macro="" textlink="">
      <xdr:nvSpPr>
        <xdr:cNvPr id="769" name="テキスト ボックス 768"/>
        <xdr:cNvSpPr txBox="1"/>
      </xdr:nvSpPr>
      <xdr:spPr>
        <a:xfrm>
          <a:off x="18421428" y="575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92804</xdr:rowOff>
    </xdr:from>
    <xdr:to>
      <xdr:col>116</xdr:col>
      <xdr:colOff>63500</xdr:colOff>
      <xdr:row>58</xdr:row>
      <xdr:rowOff>114129</xdr:rowOff>
    </xdr:to>
    <xdr:cxnSp macro="">
      <xdr:nvCxnSpPr>
        <xdr:cNvPr id="800" name="直線コネクタ 799"/>
        <xdr:cNvCxnSpPr/>
      </xdr:nvCxnSpPr>
      <xdr:spPr>
        <a:xfrm>
          <a:off x="21323300" y="10036904"/>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15309</xdr:rowOff>
    </xdr:from>
    <xdr:to>
      <xdr:col>111</xdr:col>
      <xdr:colOff>177800</xdr:colOff>
      <xdr:row>58</xdr:row>
      <xdr:rowOff>92804</xdr:rowOff>
    </xdr:to>
    <xdr:cxnSp macro="">
      <xdr:nvCxnSpPr>
        <xdr:cNvPr id="803" name="直線コネクタ 802"/>
        <xdr:cNvCxnSpPr/>
      </xdr:nvCxnSpPr>
      <xdr:spPr>
        <a:xfrm>
          <a:off x="20434300" y="9959409"/>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15309</xdr:rowOff>
    </xdr:from>
    <xdr:to>
      <xdr:col>107</xdr:col>
      <xdr:colOff>50800</xdr:colOff>
      <xdr:row>58</xdr:row>
      <xdr:rowOff>142443</xdr:rowOff>
    </xdr:to>
    <xdr:cxnSp macro="">
      <xdr:nvCxnSpPr>
        <xdr:cNvPr id="806" name="直線コネクタ 805"/>
        <xdr:cNvCxnSpPr/>
      </xdr:nvCxnSpPr>
      <xdr:spPr>
        <a:xfrm flipV="1">
          <a:off x="19545300" y="9959409"/>
          <a:ext cx="8890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133561</xdr:rowOff>
    </xdr:from>
    <xdr:to>
      <xdr:col>102</xdr:col>
      <xdr:colOff>114300</xdr:colOff>
      <xdr:row>58</xdr:row>
      <xdr:rowOff>142443</xdr:rowOff>
    </xdr:to>
    <xdr:cxnSp macro="">
      <xdr:nvCxnSpPr>
        <xdr:cNvPr id="809" name="直線コネクタ 808"/>
        <xdr:cNvCxnSpPr/>
      </xdr:nvCxnSpPr>
      <xdr:spPr>
        <a:xfrm>
          <a:off x="18656300" y="10077661"/>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63329</xdr:rowOff>
    </xdr:from>
    <xdr:to>
      <xdr:col>116</xdr:col>
      <xdr:colOff>114300</xdr:colOff>
      <xdr:row>58</xdr:row>
      <xdr:rowOff>164929</xdr:rowOff>
    </xdr:to>
    <xdr:sp macro="" textlink="">
      <xdr:nvSpPr>
        <xdr:cNvPr id="819" name="楕円 818"/>
        <xdr:cNvSpPr/>
      </xdr:nvSpPr>
      <xdr:spPr>
        <a:xfrm>
          <a:off x="22110700" y="100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41756</xdr:rowOff>
    </xdr:from>
    <xdr:ext cx="469744" cy="259045"/>
    <xdr:sp macro="" textlink="">
      <xdr:nvSpPr>
        <xdr:cNvPr id="820" name="貸付金該当値テキスト"/>
        <xdr:cNvSpPr txBox="1"/>
      </xdr:nvSpPr>
      <xdr:spPr>
        <a:xfrm>
          <a:off x="22212300" y="99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42004</xdr:rowOff>
    </xdr:from>
    <xdr:to>
      <xdr:col>112</xdr:col>
      <xdr:colOff>38100</xdr:colOff>
      <xdr:row>58</xdr:row>
      <xdr:rowOff>143604</xdr:rowOff>
    </xdr:to>
    <xdr:sp macro="" textlink="">
      <xdr:nvSpPr>
        <xdr:cNvPr id="821" name="楕円 820"/>
        <xdr:cNvSpPr/>
      </xdr:nvSpPr>
      <xdr:spPr>
        <a:xfrm>
          <a:off x="21272500" y="99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134731</xdr:rowOff>
    </xdr:from>
    <xdr:ext cx="469744" cy="259045"/>
    <xdr:sp macro="" textlink="">
      <xdr:nvSpPr>
        <xdr:cNvPr id="822" name="テキスト ボックス 821"/>
        <xdr:cNvSpPr txBox="1"/>
      </xdr:nvSpPr>
      <xdr:spPr>
        <a:xfrm>
          <a:off x="21088428" y="100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135959</xdr:rowOff>
    </xdr:from>
    <xdr:to>
      <xdr:col>107</xdr:col>
      <xdr:colOff>101600</xdr:colOff>
      <xdr:row>58</xdr:row>
      <xdr:rowOff>66109</xdr:rowOff>
    </xdr:to>
    <xdr:sp macro="" textlink="">
      <xdr:nvSpPr>
        <xdr:cNvPr id="823" name="楕円 822"/>
        <xdr:cNvSpPr/>
      </xdr:nvSpPr>
      <xdr:spPr>
        <a:xfrm>
          <a:off x="20383500" y="99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57236</xdr:rowOff>
    </xdr:from>
    <xdr:ext cx="469744" cy="259045"/>
    <xdr:sp macro="" textlink="">
      <xdr:nvSpPr>
        <xdr:cNvPr id="824" name="テキスト ボックス 823"/>
        <xdr:cNvSpPr txBox="1"/>
      </xdr:nvSpPr>
      <xdr:spPr>
        <a:xfrm>
          <a:off x="20199428" y="100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91643</xdr:rowOff>
    </xdr:from>
    <xdr:to>
      <xdr:col>102</xdr:col>
      <xdr:colOff>165100</xdr:colOff>
      <xdr:row>59</xdr:row>
      <xdr:rowOff>21793</xdr:rowOff>
    </xdr:to>
    <xdr:sp macro="" textlink="">
      <xdr:nvSpPr>
        <xdr:cNvPr id="825" name="楕円 824"/>
        <xdr:cNvSpPr/>
      </xdr:nvSpPr>
      <xdr:spPr>
        <a:xfrm>
          <a:off x="19494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12920</xdr:rowOff>
    </xdr:from>
    <xdr:ext cx="469744" cy="259045"/>
    <xdr:sp macro="" textlink="">
      <xdr:nvSpPr>
        <xdr:cNvPr id="826" name="テキスト ボックス 825"/>
        <xdr:cNvSpPr txBox="1"/>
      </xdr:nvSpPr>
      <xdr:spPr>
        <a:xfrm>
          <a:off x="19310428" y="1012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82761</xdr:rowOff>
    </xdr:from>
    <xdr:to>
      <xdr:col>98</xdr:col>
      <xdr:colOff>38100</xdr:colOff>
      <xdr:row>59</xdr:row>
      <xdr:rowOff>12911</xdr:rowOff>
    </xdr:to>
    <xdr:sp macro="" textlink="">
      <xdr:nvSpPr>
        <xdr:cNvPr id="827" name="楕円 826"/>
        <xdr:cNvSpPr/>
      </xdr:nvSpPr>
      <xdr:spPr>
        <a:xfrm>
          <a:off x="18605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4038</xdr:rowOff>
    </xdr:from>
    <xdr:ext cx="469744" cy="259045"/>
    <xdr:sp macro="" textlink="">
      <xdr:nvSpPr>
        <xdr:cNvPr id="828" name="テキスト ボックス 827"/>
        <xdr:cNvSpPr txBox="1"/>
      </xdr:nvSpPr>
      <xdr:spPr>
        <a:xfrm>
          <a:off x="18421428" y="101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46393</xdr:rowOff>
    </xdr:from>
    <xdr:to>
      <xdr:col>116</xdr:col>
      <xdr:colOff>63500</xdr:colOff>
      <xdr:row>75</xdr:row>
      <xdr:rowOff>48489</xdr:rowOff>
    </xdr:to>
    <xdr:cxnSp macro="">
      <xdr:nvCxnSpPr>
        <xdr:cNvPr id="858" name="直線コネクタ 857"/>
        <xdr:cNvCxnSpPr/>
      </xdr:nvCxnSpPr>
      <xdr:spPr>
        <a:xfrm flipV="1">
          <a:off x="21323300" y="1290514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48489</xdr:rowOff>
    </xdr:from>
    <xdr:to>
      <xdr:col>111</xdr:col>
      <xdr:colOff>177800</xdr:colOff>
      <xdr:row>75</xdr:row>
      <xdr:rowOff>82664</xdr:rowOff>
    </xdr:to>
    <xdr:cxnSp macro="">
      <xdr:nvCxnSpPr>
        <xdr:cNvPr id="861" name="直線コネクタ 860"/>
        <xdr:cNvCxnSpPr/>
      </xdr:nvCxnSpPr>
      <xdr:spPr>
        <a:xfrm flipV="1">
          <a:off x="20434300" y="1290723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20828</xdr:rowOff>
    </xdr:from>
    <xdr:to>
      <xdr:col>107</xdr:col>
      <xdr:colOff>50800</xdr:colOff>
      <xdr:row>75</xdr:row>
      <xdr:rowOff>82664</xdr:rowOff>
    </xdr:to>
    <xdr:cxnSp macro="">
      <xdr:nvCxnSpPr>
        <xdr:cNvPr id="864" name="直線コネクタ 863"/>
        <xdr:cNvCxnSpPr/>
      </xdr:nvCxnSpPr>
      <xdr:spPr>
        <a:xfrm>
          <a:off x="19545300" y="12879578"/>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20828</xdr:rowOff>
    </xdr:from>
    <xdr:to>
      <xdr:col>102</xdr:col>
      <xdr:colOff>114300</xdr:colOff>
      <xdr:row>75</xdr:row>
      <xdr:rowOff>129032</xdr:rowOff>
    </xdr:to>
    <xdr:cxnSp macro="">
      <xdr:nvCxnSpPr>
        <xdr:cNvPr id="867" name="直線コネクタ 866"/>
        <xdr:cNvCxnSpPr/>
      </xdr:nvCxnSpPr>
      <xdr:spPr>
        <a:xfrm flipV="1">
          <a:off x="18656300" y="12879578"/>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167043</xdr:rowOff>
    </xdr:from>
    <xdr:to>
      <xdr:col>116</xdr:col>
      <xdr:colOff>114300</xdr:colOff>
      <xdr:row>75</xdr:row>
      <xdr:rowOff>97193</xdr:rowOff>
    </xdr:to>
    <xdr:sp macro="" textlink="">
      <xdr:nvSpPr>
        <xdr:cNvPr id="877" name="楕円 876"/>
        <xdr:cNvSpPr/>
      </xdr:nvSpPr>
      <xdr:spPr>
        <a:xfrm>
          <a:off x="22110700" y="12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18470</xdr:rowOff>
    </xdr:from>
    <xdr:ext cx="534377" cy="259045"/>
    <xdr:sp macro="" textlink="">
      <xdr:nvSpPr>
        <xdr:cNvPr id="878" name="繰出金該当値テキスト"/>
        <xdr:cNvSpPr txBox="1"/>
      </xdr:nvSpPr>
      <xdr:spPr>
        <a:xfrm>
          <a:off x="22212300" y="127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169139</xdr:rowOff>
    </xdr:from>
    <xdr:to>
      <xdr:col>112</xdr:col>
      <xdr:colOff>38100</xdr:colOff>
      <xdr:row>75</xdr:row>
      <xdr:rowOff>99289</xdr:rowOff>
    </xdr:to>
    <xdr:sp macro="" textlink="">
      <xdr:nvSpPr>
        <xdr:cNvPr id="879" name="楕円 878"/>
        <xdr:cNvSpPr/>
      </xdr:nvSpPr>
      <xdr:spPr>
        <a:xfrm>
          <a:off x="21272500" y="128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115816</xdr:rowOff>
    </xdr:from>
    <xdr:ext cx="534377" cy="259045"/>
    <xdr:sp macro="" textlink="">
      <xdr:nvSpPr>
        <xdr:cNvPr id="880" name="テキスト ボックス 879"/>
        <xdr:cNvSpPr txBox="1"/>
      </xdr:nvSpPr>
      <xdr:spPr>
        <a:xfrm>
          <a:off x="21056111" y="12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31864</xdr:rowOff>
    </xdr:from>
    <xdr:to>
      <xdr:col>107</xdr:col>
      <xdr:colOff>101600</xdr:colOff>
      <xdr:row>75</xdr:row>
      <xdr:rowOff>133464</xdr:rowOff>
    </xdr:to>
    <xdr:sp macro="" textlink="">
      <xdr:nvSpPr>
        <xdr:cNvPr id="881" name="楕円 880"/>
        <xdr:cNvSpPr/>
      </xdr:nvSpPr>
      <xdr:spPr>
        <a:xfrm>
          <a:off x="20383500" y="12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149991</xdr:rowOff>
    </xdr:from>
    <xdr:ext cx="534377" cy="259045"/>
    <xdr:sp macro="" textlink="">
      <xdr:nvSpPr>
        <xdr:cNvPr id="882" name="テキスト ボックス 881"/>
        <xdr:cNvSpPr txBox="1"/>
      </xdr:nvSpPr>
      <xdr:spPr>
        <a:xfrm>
          <a:off x="20167111" y="126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141478</xdr:rowOff>
    </xdr:from>
    <xdr:to>
      <xdr:col>102</xdr:col>
      <xdr:colOff>165100</xdr:colOff>
      <xdr:row>75</xdr:row>
      <xdr:rowOff>71628</xdr:rowOff>
    </xdr:to>
    <xdr:sp macro="" textlink="">
      <xdr:nvSpPr>
        <xdr:cNvPr id="883" name="楕円 882"/>
        <xdr:cNvSpPr/>
      </xdr:nvSpPr>
      <xdr:spPr>
        <a:xfrm>
          <a:off x="19494500" y="12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88155</xdr:rowOff>
    </xdr:from>
    <xdr:ext cx="534377" cy="259045"/>
    <xdr:sp macro="" textlink="">
      <xdr:nvSpPr>
        <xdr:cNvPr id="884" name="テキスト ボックス 883"/>
        <xdr:cNvSpPr txBox="1"/>
      </xdr:nvSpPr>
      <xdr:spPr>
        <a:xfrm>
          <a:off x="19278111" y="12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78232</xdr:rowOff>
    </xdr:from>
    <xdr:to>
      <xdr:col>98</xdr:col>
      <xdr:colOff>38100</xdr:colOff>
      <xdr:row>76</xdr:row>
      <xdr:rowOff>8381</xdr:rowOff>
    </xdr:to>
    <xdr:sp macro="" textlink="">
      <xdr:nvSpPr>
        <xdr:cNvPr id="885" name="楕円 884"/>
        <xdr:cNvSpPr/>
      </xdr:nvSpPr>
      <xdr:spPr>
        <a:xfrm>
          <a:off x="18605500" y="1293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24909</xdr:rowOff>
    </xdr:from>
    <xdr:ext cx="534377" cy="259045"/>
    <xdr:sp macro="" textlink="">
      <xdr:nvSpPr>
        <xdr:cNvPr id="886" name="テキスト ボックス 885"/>
        <xdr:cNvSpPr txBox="1"/>
      </xdr:nvSpPr>
      <xdr:spPr>
        <a:xfrm>
          <a:off x="18389111" y="127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人件費については、職員数及び退職金が減少傾向にあるものの、概ね横ばいで推移しており、今後も行財政改革による総コストの縮減を図っていく方針である。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扶助費については平成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年度では類似団体内平均値を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41,454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150,293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いる。本市においては生活保護費受給者の割合（保護率）は減少しているものの、類似団体と比較して高いことに加え、近年は認定子ども園等運営にかかる経費や障害者福祉施策に係る経費が増大している事が扶助費を押し上げている原因で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普通建設事業においては花園ラグビー場の改修、文化創造館の建設等の事業が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行われたことから類似団体内平均値まで増加した。今後は公共施設の長寿命化などの更新整備が見込まれることから、事業の取捨選択を徹底していく必要がある。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補助費等においては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概ね横ばいであるが、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東大阪都市清掃施設組合第五工場の建設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にかかる公債費の償還が開始されたことから、同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組合への負担金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が増加している。前年度より減少はしているものの、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類似団体内平均値と比較しても依然として高い数値であることから、市独自の補助金や過剰な上乗せ補助金などの見直しを検討し、経費の削減に努める必要がある。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財政調整基金への積立てをおこなったが、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0"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より低い</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値となっている。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16147</xdr:rowOff>
    </xdr:from>
    <xdr:to>
      <xdr:col>24</xdr:col>
      <xdr:colOff>63500</xdr:colOff>
      <xdr:row>37</xdr:row>
      <xdr:rowOff>24856</xdr:rowOff>
    </xdr:to>
    <xdr:cxnSp macro="">
      <xdr:nvCxnSpPr>
        <xdr:cNvPr id="63" name="直線コネクタ 62"/>
        <xdr:cNvCxnSpPr/>
      </xdr:nvCxnSpPr>
      <xdr:spPr>
        <a:xfrm>
          <a:off x="3797300" y="6359797"/>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129903</xdr:rowOff>
    </xdr:from>
    <xdr:to>
      <xdr:col>19</xdr:col>
      <xdr:colOff>177800</xdr:colOff>
      <xdr:row>37</xdr:row>
      <xdr:rowOff>16147</xdr:rowOff>
    </xdr:to>
    <xdr:cxnSp macro="">
      <xdr:nvCxnSpPr>
        <xdr:cNvPr id="66" name="直線コネクタ 65"/>
        <xdr:cNvCxnSpPr/>
      </xdr:nvCxnSpPr>
      <xdr:spPr>
        <a:xfrm>
          <a:off x="2908300" y="630210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129903</xdr:rowOff>
    </xdr:to>
    <xdr:cxnSp macro="">
      <xdr:nvCxnSpPr>
        <xdr:cNvPr id="69" name="直線コネクタ 68"/>
        <xdr:cNvCxnSpPr/>
      </xdr:nvCxnSpPr>
      <xdr:spPr>
        <a:xfrm>
          <a:off x="2019300" y="622046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144599</xdr:rowOff>
    </xdr:from>
    <xdr:to>
      <xdr:col>10</xdr:col>
      <xdr:colOff>114300</xdr:colOff>
      <xdr:row>36</xdr:row>
      <xdr:rowOff>48260</xdr:rowOff>
    </xdr:to>
    <xdr:cxnSp macro="">
      <xdr:nvCxnSpPr>
        <xdr:cNvPr id="72" name="直線コネクタ 71"/>
        <xdr:cNvCxnSpPr/>
      </xdr:nvCxnSpPr>
      <xdr:spPr>
        <a:xfrm>
          <a:off x="1130300" y="61453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145506</xdr:rowOff>
    </xdr:from>
    <xdr:to>
      <xdr:col>24</xdr:col>
      <xdr:colOff>114300</xdr:colOff>
      <xdr:row>37</xdr:row>
      <xdr:rowOff>75656</xdr:rowOff>
    </xdr:to>
    <xdr:sp macro="" textlink="">
      <xdr:nvSpPr>
        <xdr:cNvPr id="82" name="楕円 81"/>
        <xdr:cNvSpPr/>
      </xdr:nvSpPr>
      <xdr:spPr>
        <a:xfrm>
          <a:off x="4584700" y="6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123933</xdr:rowOff>
    </xdr:from>
    <xdr:ext cx="469744" cy="259045"/>
    <xdr:sp macro="" textlink="">
      <xdr:nvSpPr>
        <xdr:cNvPr id="83" name="議会費該当値テキスト"/>
        <xdr:cNvSpPr txBox="1"/>
      </xdr:nvSpPr>
      <xdr:spPr>
        <a:xfrm>
          <a:off x="4686300"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136797</xdr:rowOff>
    </xdr:from>
    <xdr:to>
      <xdr:col>20</xdr:col>
      <xdr:colOff>38100</xdr:colOff>
      <xdr:row>37</xdr:row>
      <xdr:rowOff>66947</xdr:rowOff>
    </xdr:to>
    <xdr:sp macro="" textlink="">
      <xdr:nvSpPr>
        <xdr:cNvPr id="84" name="楕円 83"/>
        <xdr:cNvSpPr/>
      </xdr:nvSpPr>
      <xdr:spPr>
        <a:xfrm>
          <a:off x="3746500" y="63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58074</xdr:rowOff>
    </xdr:from>
    <xdr:ext cx="469744" cy="259045"/>
    <xdr:sp macro="" textlink="">
      <xdr:nvSpPr>
        <xdr:cNvPr id="85" name="テキスト ボックス 84"/>
        <xdr:cNvSpPr txBox="1"/>
      </xdr:nvSpPr>
      <xdr:spPr>
        <a:xfrm>
          <a:off x="3562428"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86" name="楕円 85"/>
        <xdr:cNvSpPr/>
      </xdr:nvSpPr>
      <xdr:spPr>
        <a:xfrm>
          <a:off x="2857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380</xdr:rowOff>
    </xdr:from>
    <xdr:ext cx="469744" cy="259045"/>
    <xdr:sp macro="" textlink="">
      <xdr:nvSpPr>
        <xdr:cNvPr id="87" name="テキスト ボックス 86"/>
        <xdr:cNvSpPr txBox="1"/>
      </xdr:nvSpPr>
      <xdr:spPr>
        <a:xfrm>
          <a:off x="2673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8" name="楕円 87"/>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9" name="テキスト ボックス 88"/>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93799</xdr:rowOff>
    </xdr:from>
    <xdr:to>
      <xdr:col>6</xdr:col>
      <xdr:colOff>38100</xdr:colOff>
      <xdr:row>36</xdr:row>
      <xdr:rowOff>23949</xdr:rowOff>
    </xdr:to>
    <xdr:sp macro="" textlink="">
      <xdr:nvSpPr>
        <xdr:cNvPr id="90" name="楕円 89"/>
        <xdr:cNvSpPr/>
      </xdr:nvSpPr>
      <xdr:spPr>
        <a:xfrm>
          <a:off x="1079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15076</xdr:rowOff>
    </xdr:from>
    <xdr:ext cx="469744" cy="259045"/>
    <xdr:sp macro="" textlink="">
      <xdr:nvSpPr>
        <xdr:cNvPr id="91" name="テキスト ボックス 90"/>
        <xdr:cNvSpPr txBox="1"/>
      </xdr:nvSpPr>
      <xdr:spPr>
        <a:xfrm>
          <a:off x="895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96083</xdr:rowOff>
    </xdr:from>
    <xdr:to>
      <xdr:col>24</xdr:col>
      <xdr:colOff>63500</xdr:colOff>
      <xdr:row>56</xdr:row>
      <xdr:rowOff>86413</xdr:rowOff>
    </xdr:to>
    <xdr:cxnSp macro="">
      <xdr:nvCxnSpPr>
        <xdr:cNvPr id="119" name="直線コネクタ 118"/>
        <xdr:cNvCxnSpPr/>
      </xdr:nvCxnSpPr>
      <xdr:spPr>
        <a:xfrm flipV="1">
          <a:off x="3797300" y="9525833"/>
          <a:ext cx="838200" cy="1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86413</xdr:rowOff>
    </xdr:from>
    <xdr:to>
      <xdr:col>19</xdr:col>
      <xdr:colOff>177800</xdr:colOff>
      <xdr:row>57</xdr:row>
      <xdr:rowOff>139678</xdr:rowOff>
    </xdr:to>
    <xdr:cxnSp macro="">
      <xdr:nvCxnSpPr>
        <xdr:cNvPr id="122" name="直線コネクタ 121"/>
        <xdr:cNvCxnSpPr/>
      </xdr:nvCxnSpPr>
      <xdr:spPr>
        <a:xfrm flipV="1">
          <a:off x="2908300" y="9687613"/>
          <a:ext cx="889000" cy="2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55415</xdr:rowOff>
    </xdr:from>
    <xdr:to>
      <xdr:col>15</xdr:col>
      <xdr:colOff>50800</xdr:colOff>
      <xdr:row>57</xdr:row>
      <xdr:rowOff>139678</xdr:rowOff>
    </xdr:to>
    <xdr:cxnSp macro="">
      <xdr:nvCxnSpPr>
        <xdr:cNvPr id="125" name="直線コネクタ 124"/>
        <xdr:cNvCxnSpPr/>
      </xdr:nvCxnSpPr>
      <xdr:spPr>
        <a:xfrm>
          <a:off x="2019300" y="9828065"/>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55415</xdr:rowOff>
    </xdr:from>
    <xdr:to>
      <xdr:col>10</xdr:col>
      <xdr:colOff>114300</xdr:colOff>
      <xdr:row>57</xdr:row>
      <xdr:rowOff>59073</xdr:rowOff>
    </xdr:to>
    <xdr:cxnSp macro="">
      <xdr:nvCxnSpPr>
        <xdr:cNvPr id="128" name="直線コネクタ 127"/>
        <xdr:cNvCxnSpPr/>
      </xdr:nvCxnSpPr>
      <xdr:spPr>
        <a:xfrm flipV="1">
          <a:off x="1130300" y="982806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45283</xdr:rowOff>
    </xdr:from>
    <xdr:to>
      <xdr:col>24</xdr:col>
      <xdr:colOff>114300</xdr:colOff>
      <xdr:row>55</xdr:row>
      <xdr:rowOff>146883</xdr:rowOff>
    </xdr:to>
    <xdr:sp macro="" textlink="">
      <xdr:nvSpPr>
        <xdr:cNvPr id="138" name="楕円 137"/>
        <xdr:cNvSpPr/>
      </xdr:nvSpPr>
      <xdr:spPr>
        <a:xfrm>
          <a:off x="4584700" y="9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68160</xdr:rowOff>
    </xdr:from>
    <xdr:ext cx="534377" cy="259045"/>
    <xdr:sp macro="" textlink="">
      <xdr:nvSpPr>
        <xdr:cNvPr id="139" name="総務費該当値テキスト"/>
        <xdr:cNvSpPr txBox="1"/>
      </xdr:nvSpPr>
      <xdr:spPr>
        <a:xfrm>
          <a:off x="4686300" y="93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35613</xdr:rowOff>
    </xdr:from>
    <xdr:to>
      <xdr:col>20</xdr:col>
      <xdr:colOff>38100</xdr:colOff>
      <xdr:row>56</xdr:row>
      <xdr:rowOff>137213</xdr:rowOff>
    </xdr:to>
    <xdr:sp macro="" textlink="">
      <xdr:nvSpPr>
        <xdr:cNvPr id="140" name="楕円 139"/>
        <xdr:cNvSpPr/>
      </xdr:nvSpPr>
      <xdr:spPr>
        <a:xfrm>
          <a:off x="3746500" y="96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153740</xdr:rowOff>
    </xdr:from>
    <xdr:ext cx="534377" cy="259045"/>
    <xdr:sp macro="" textlink="">
      <xdr:nvSpPr>
        <xdr:cNvPr id="141" name="テキスト ボックス 140"/>
        <xdr:cNvSpPr txBox="1"/>
      </xdr:nvSpPr>
      <xdr:spPr>
        <a:xfrm>
          <a:off x="3530111" y="941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88878</xdr:rowOff>
    </xdr:from>
    <xdr:to>
      <xdr:col>15</xdr:col>
      <xdr:colOff>101600</xdr:colOff>
      <xdr:row>58</xdr:row>
      <xdr:rowOff>19028</xdr:rowOff>
    </xdr:to>
    <xdr:sp macro="" textlink="">
      <xdr:nvSpPr>
        <xdr:cNvPr id="142" name="楕円 141"/>
        <xdr:cNvSpPr/>
      </xdr:nvSpPr>
      <xdr:spPr>
        <a:xfrm>
          <a:off x="28575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10155</xdr:rowOff>
    </xdr:from>
    <xdr:ext cx="534377" cy="259045"/>
    <xdr:sp macro="" textlink="">
      <xdr:nvSpPr>
        <xdr:cNvPr id="143" name="テキスト ボックス 142"/>
        <xdr:cNvSpPr txBox="1"/>
      </xdr:nvSpPr>
      <xdr:spPr>
        <a:xfrm>
          <a:off x="2641111" y="99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4615</xdr:rowOff>
    </xdr:from>
    <xdr:to>
      <xdr:col>10</xdr:col>
      <xdr:colOff>165100</xdr:colOff>
      <xdr:row>57</xdr:row>
      <xdr:rowOff>106215</xdr:rowOff>
    </xdr:to>
    <xdr:sp macro="" textlink="">
      <xdr:nvSpPr>
        <xdr:cNvPr id="144" name="楕円 143"/>
        <xdr:cNvSpPr/>
      </xdr:nvSpPr>
      <xdr:spPr>
        <a:xfrm>
          <a:off x="1968500" y="9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97342</xdr:rowOff>
    </xdr:from>
    <xdr:ext cx="534377" cy="259045"/>
    <xdr:sp macro="" textlink="">
      <xdr:nvSpPr>
        <xdr:cNvPr id="145" name="テキスト ボックス 144"/>
        <xdr:cNvSpPr txBox="1"/>
      </xdr:nvSpPr>
      <xdr:spPr>
        <a:xfrm>
          <a:off x="1752111" y="98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8273</xdr:rowOff>
    </xdr:from>
    <xdr:to>
      <xdr:col>6</xdr:col>
      <xdr:colOff>38100</xdr:colOff>
      <xdr:row>57</xdr:row>
      <xdr:rowOff>109873</xdr:rowOff>
    </xdr:to>
    <xdr:sp macro="" textlink="">
      <xdr:nvSpPr>
        <xdr:cNvPr id="146" name="楕円 145"/>
        <xdr:cNvSpPr/>
      </xdr:nvSpPr>
      <xdr:spPr>
        <a:xfrm>
          <a:off x="1079500" y="97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101000</xdr:rowOff>
    </xdr:from>
    <xdr:ext cx="534377" cy="259045"/>
    <xdr:sp macro="" textlink="">
      <xdr:nvSpPr>
        <xdr:cNvPr id="147" name="テキスト ボックス 146"/>
        <xdr:cNvSpPr txBox="1"/>
      </xdr:nvSpPr>
      <xdr:spPr>
        <a:xfrm>
          <a:off x="863111" y="9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70447</xdr:rowOff>
    </xdr:from>
    <xdr:to>
      <xdr:col>24</xdr:col>
      <xdr:colOff>63500</xdr:colOff>
      <xdr:row>72</xdr:row>
      <xdr:rowOff>127102</xdr:rowOff>
    </xdr:to>
    <xdr:cxnSp macro="">
      <xdr:nvCxnSpPr>
        <xdr:cNvPr id="177" name="直線コネクタ 176"/>
        <xdr:cNvCxnSpPr/>
      </xdr:nvCxnSpPr>
      <xdr:spPr>
        <a:xfrm>
          <a:off x="3797300" y="12414847"/>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170040</xdr:rowOff>
    </xdr:from>
    <xdr:to>
      <xdr:col>19</xdr:col>
      <xdr:colOff>177800</xdr:colOff>
      <xdr:row>72</xdr:row>
      <xdr:rowOff>70447</xdr:rowOff>
    </xdr:to>
    <xdr:cxnSp macro="">
      <xdr:nvCxnSpPr>
        <xdr:cNvPr id="180" name="直線コネクタ 179"/>
        <xdr:cNvCxnSpPr/>
      </xdr:nvCxnSpPr>
      <xdr:spPr>
        <a:xfrm>
          <a:off x="2908300" y="12342990"/>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170040</xdr:rowOff>
    </xdr:from>
    <xdr:to>
      <xdr:col>15</xdr:col>
      <xdr:colOff>50800</xdr:colOff>
      <xdr:row>72</xdr:row>
      <xdr:rowOff>130670</xdr:rowOff>
    </xdr:to>
    <xdr:cxnSp macro="">
      <xdr:nvCxnSpPr>
        <xdr:cNvPr id="183" name="直線コネクタ 182"/>
        <xdr:cNvCxnSpPr/>
      </xdr:nvCxnSpPr>
      <xdr:spPr>
        <a:xfrm flipV="1">
          <a:off x="2019300" y="1234299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130670</xdr:rowOff>
    </xdr:from>
    <xdr:to>
      <xdr:col>10</xdr:col>
      <xdr:colOff>114300</xdr:colOff>
      <xdr:row>73</xdr:row>
      <xdr:rowOff>39967</xdr:rowOff>
    </xdr:to>
    <xdr:cxnSp macro="">
      <xdr:nvCxnSpPr>
        <xdr:cNvPr id="186" name="直線コネクタ 185"/>
        <xdr:cNvCxnSpPr/>
      </xdr:nvCxnSpPr>
      <xdr:spPr>
        <a:xfrm flipV="1">
          <a:off x="1130300" y="12475070"/>
          <a:ext cx="8890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76302</xdr:rowOff>
    </xdr:from>
    <xdr:to>
      <xdr:col>24</xdr:col>
      <xdr:colOff>114300</xdr:colOff>
      <xdr:row>73</xdr:row>
      <xdr:rowOff>6452</xdr:rowOff>
    </xdr:to>
    <xdr:sp macro="" textlink="">
      <xdr:nvSpPr>
        <xdr:cNvPr id="196" name="楕円 195"/>
        <xdr:cNvSpPr/>
      </xdr:nvSpPr>
      <xdr:spPr>
        <a:xfrm>
          <a:off x="4584700" y="12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99179</xdr:rowOff>
    </xdr:from>
    <xdr:ext cx="599010" cy="259045"/>
    <xdr:sp macro="" textlink="">
      <xdr:nvSpPr>
        <xdr:cNvPr id="197" name="民生費該当値テキスト"/>
        <xdr:cNvSpPr txBox="1"/>
      </xdr:nvSpPr>
      <xdr:spPr>
        <a:xfrm>
          <a:off x="4686300" y="1227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19647</xdr:rowOff>
    </xdr:from>
    <xdr:to>
      <xdr:col>20</xdr:col>
      <xdr:colOff>38100</xdr:colOff>
      <xdr:row>72</xdr:row>
      <xdr:rowOff>121247</xdr:rowOff>
    </xdr:to>
    <xdr:sp macro="" textlink="">
      <xdr:nvSpPr>
        <xdr:cNvPr id="198" name="楕円 197"/>
        <xdr:cNvSpPr/>
      </xdr:nvSpPr>
      <xdr:spPr>
        <a:xfrm>
          <a:off x="3746500" y="123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137774</xdr:rowOff>
    </xdr:from>
    <xdr:ext cx="599010" cy="259045"/>
    <xdr:sp macro="" textlink="">
      <xdr:nvSpPr>
        <xdr:cNvPr id="199" name="テキスト ボックス 198"/>
        <xdr:cNvSpPr txBox="1"/>
      </xdr:nvSpPr>
      <xdr:spPr>
        <a:xfrm>
          <a:off x="3497795" y="1213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119240</xdr:rowOff>
    </xdr:from>
    <xdr:to>
      <xdr:col>15</xdr:col>
      <xdr:colOff>101600</xdr:colOff>
      <xdr:row>72</xdr:row>
      <xdr:rowOff>49390</xdr:rowOff>
    </xdr:to>
    <xdr:sp macro="" textlink="">
      <xdr:nvSpPr>
        <xdr:cNvPr id="200" name="楕円 199"/>
        <xdr:cNvSpPr/>
      </xdr:nvSpPr>
      <xdr:spPr>
        <a:xfrm>
          <a:off x="2857500" y="12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65917</xdr:rowOff>
    </xdr:from>
    <xdr:ext cx="599010" cy="259045"/>
    <xdr:sp macro="" textlink="">
      <xdr:nvSpPr>
        <xdr:cNvPr id="201" name="テキスト ボックス 200"/>
        <xdr:cNvSpPr txBox="1"/>
      </xdr:nvSpPr>
      <xdr:spPr>
        <a:xfrm>
          <a:off x="2608795" y="120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79870</xdr:rowOff>
    </xdr:from>
    <xdr:to>
      <xdr:col>10</xdr:col>
      <xdr:colOff>165100</xdr:colOff>
      <xdr:row>73</xdr:row>
      <xdr:rowOff>10020</xdr:rowOff>
    </xdr:to>
    <xdr:sp macro="" textlink="">
      <xdr:nvSpPr>
        <xdr:cNvPr id="202" name="楕円 201"/>
        <xdr:cNvSpPr/>
      </xdr:nvSpPr>
      <xdr:spPr>
        <a:xfrm>
          <a:off x="1968500" y="12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26547</xdr:rowOff>
    </xdr:from>
    <xdr:ext cx="599010" cy="259045"/>
    <xdr:sp macro="" textlink="">
      <xdr:nvSpPr>
        <xdr:cNvPr id="203" name="テキスト ボックス 202"/>
        <xdr:cNvSpPr txBox="1"/>
      </xdr:nvSpPr>
      <xdr:spPr>
        <a:xfrm>
          <a:off x="1719795" y="121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160617</xdr:rowOff>
    </xdr:from>
    <xdr:to>
      <xdr:col>6</xdr:col>
      <xdr:colOff>38100</xdr:colOff>
      <xdr:row>73</xdr:row>
      <xdr:rowOff>90767</xdr:rowOff>
    </xdr:to>
    <xdr:sp macro="" textlink="">
      <xdr:nvSpPr>
        <xdr:cNvPr id="204" name="楕円 203"/>
        <xdr:cNvSpPr/>
      </xdr:nvSpPr>
      <xdr:spPr>
        <a:xfrm>
          <a:off x="1079500" y="125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107294</xdr:rowOff>
    </xdr:from>
    <xdr:ext cx="599010" cy="259045"/>
    <xdr:sp macro="" textlink="">
      <xdr:nvSpPr>
        <xdr:cNvPr id="205" name="テキスト ボックス 204"/>
        <xdr:cNvSpPr txBox="1"/>
      </xdr:nvSpPr>
      <xdr:spPr>
        <a:xfrm>
          <a:off x="830795" y="1228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37450</xdr:rowOff>
    </xdr:from>
    <xdr:to>
      <xdr:col>24</xdr:col>
      <xdr:colOff>63500</xdr:colOff>
      <xdr:row>98</xdr:row>
      <xdr:rowOff>53877</xdr:rowOff>
    </xdr:to>
    <xdr:cxnSp macro="">
      <xdr:nvCxnSpPr>
        <xdr:cNvPr id="237" name="直線コネクタ 236"/>
        <xdr:cNvCxnSpPr/>
      </xdr:nvCxnSpPr>
      <xdr:spPr>
        <a:xfrm flipV="1">
          <a:off x="3797300" y="16839550"/>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107793</xdr:rowOff>
    </xdr:from>
    <xdr:to>
      <xdr:col>19</xdr:col>
      <xdr:colOff>177800</xdr:colOff>
      <xdr:row>98</xdr:row>
      <xdr:rowOff>53877</xdr:rowOff>
    </xdr:to>
    <xdr:cxnSp macro="">
      <xdr:nvCxnSpPr>
        <xdr:cNvPr id="240" name="直線コネクタ 239"/>
        <xdr:cNvCxnSpPr/>
      </xdr:nvCxnSpPr>
      <xdr:spPr>
        <a:xfrm>
          <a:off x="2908300" y="16738443"/>
          <a:ext cx="889000" cy="1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107793</xdr:rowOff>
    </xdr:from>
    <xdr:to>
      <xdr:col>15</xdr:col>
      <xdr:colOff>50800</xdr:colOff>
      <xdr:row>97</xdr:row>
      <xdr:rowOff>147831</xdr:rowOff>
    </xdr:to>
    <xdr:cxnSp macro="">
      <xdr:nvCxnSpPr>
        <xdr:cNvPr id="243" name="直線コネクタ 242"/>
        <xdr:cNvCxnSpPr/>
      </xdr:nvCxnSpPr>
      <xdr:spPr>
        <a:xfrm flipV="1">
          <a:off x="2019300" y="16738443"/>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147831</xdr:rowOff>
    </xdr:from>
    <xdr:to>
      <xdr:col>10</xdr:col>
      <xdr:colOff>114300</xdr:colOff>
      <xdr:row>97</xdr:row>
      <xdr:rowOff>150053</xdr:rowOff>
    </xdr:to>
    <xdr:cxnSp macro="">
      <xdr:nvCxnSpPr>
        <xdr:cNvPr id="246" name="直線コネクタ 245"/>
        <xdr:cNvCxnSpPr/>
      </xdr:nvCxnSpPr>
      <xdr:spPr>
        <a:xfrm flipV="1">
          <a:off x="1130300" y="16778481"/>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158100</xdr:rowOff>
    </xdr:from>
    <xdr:to>
      <xdr:col>24</xdr:col>
      <xdr:colOff>114300</xdr:colOff>
      <xdr:row>98</xdr:row>
      <xdr:rowOff>88250</xdr:rowOff>
    </xdr:to>
    <xdr:sp macro="" textlink="">
      <xdr:nvSpPr>
        <xdr:cNvPr id="256" name="楕円 255"/>
        <xdr:cNvSpPr/>
      </xdr:nvSpPr>
      <xdr:spPr>
        <a:xfrm>
          <a:off x="4584700" y="167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136527</xdr:rowOff>
    </xdr:from>
    <xdr:ext cx="534377" cy="259045"/>
    <xdr:sp macro="" textlink="">
      <xdr:nvSpPr>
        <xdr:cNvPr id="257" name="衛生費該当値テキスト"/>
        <xdr:cNvSpPr txBox="1"/>
      </xdr:nvSpPr>
      <xdr:spPr>
        <a:xfrm>
          <a:off x="4686300" y="167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3077</xdr:rowOff>
    </xdr:from>
    <xdr:to>
      <xdr:col>20</xdr:col>
      <xdr:colOff>38100</xdr:colOff>
      <xdr:row>98</xdr:row>
      <xdr:rowOff>104677</xdr:rowOff>
    </xdr:to>
    <xdr:sp macro="" textlink="">
      <xdr:nvSpPr>
        <xdr:cNvPr id="258" name="楕円 257"/>
        <xdr:cNvSpPr/>
      </xdr:nvSpPr>
      <xdr:spPr>
        <a:xfrm>
          <a:off x="3746500" y="168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95804</xdr:rowOff>
    </xdr:from>
    <xdr:ext cx="534377" cy="259045"/>
    <xdr:sp macro="" textlink="">
      <xdr:nvSpPr>
        <xdr:cNvPr id="259" name="テキスト ボックス 258"/>
        <xdr:cNvSpPr txBox="1"/>
      </xdr:nvSpPr>
      <xdr:spPr>
        <a:xfrm>
          <a:off x="3530111"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56993</xdr:rowOff>
    </xdr:from>
    <xdr:to>
      <xdr:col>15</xdr:col>
      <xdr:colOff>101600</xdr:colOff>
      <xdr:row>97</xdr:row>
      <xdr:rowOff>158593</xdr:rowOff>
    </xdr:to>
    <xdr:sp macro="" textlink="">
      <xdr:nvSpPr>
        <xdr:cNvPr id="260" name="楕円 259"/>
        <xdr:cNvSpPr/>
      </xdr:nvSpPr>
      <xdr:spPr>
        <a:xfrm>
          <a:off x="2857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149720</xdr:rowOff>
    </xdr:from>
    <xdr:ext cx="534377" cy="259045"/>
    <xdr:sp macro="" textlink="">
      <xdr:nvSpPr>
        <xdr:cNvPr id="261" name="テキスト ボックス 260"/>
        <xdr:cNvSpPr txBox="1"/>
      </xdr:nvSpPr>
      <xdr:spPr>
        <a:xfrm>
          <a:off x="2641111" y="16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97031</xdr:rowOff>
    </xdr:from>
    <xdr:to>
      <xdr:col>10</xdr:col>
      <xdr:colOff>165100</xdr:colOff>
      <xdr:row>98</xdr:row>
      <xdr:rowOff>27181</xdr:rowOff>
    </xdr:to>
    <xdr:sp macro="" textlink="">
      <xdr:nvSpPr>
        <xdr:cNvPr id="262" name="楕円 261"/>
        <xdr:cNvSpPr/>
      </xdr:nvSpPr>
      <xdr:spPr>
        <a:xfrm>
          <a:off x="1968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18308</xdr:rowOff>
    </xdr:from>
    <xdr:ext cx="534377" cy="259045"/>
    <xdr:sp macro="" textlink="">
      <xdr:nvSpPr>
        <xdr:cNvPr id="263" name="テキスト ボックス 262"/>
        <xdr:cNvSpPr txBox="1"/>
      </xdr:nvSpPr>
      <xdr:spPr>
        <a:xfrm>
          <a:off x="1752111" y="168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99253</xdr:rowOff>
    </xdr:from>
    <xdr:to>
      <xdr:col>6</xdr:col>
      <xdr:colOff>38100</xdr:colOff>
      <xdr:row>98</xdr:row>
      <xdr:rowOff>29403</xdr:rowOff>
    </xdr:to>
    <xdr:sp macro="" textlink="">
      <xdr:nvSpPr>
        <xdr:cNvPr id="264" name="楕円 263"/>
        <xdr:cNvSpPr/>
      </xdr:nvSpPr>
      <xdr:spPr>
        <a:xfrm>
          <a:off x="1079500" y="167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20530</xdr:rowOff>
    </xdr:from>
    <xdr:ext cx="534377" cy="259045"/>
    <xdr:sp macro="" textlink="">
      <xdr:nvSpPr>
        <xdr:cNvPr id="265" name="テキスト ボックス 264"/>
        <xdr:cNvSpPr txBox="1"/>
      </xdr:nvSpPr>
      <xdr:spPr>
        <a:xfrm>
          <a:off x="863111" y="168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82093</xdr:rowOff>
    </xdr:from>
    <xdr:to>
      <xdr:col>55</xdr:col>
      <xdr:colOff>0</xdr:colOff>
      <xdr:row>37</xdr:row>
      <xdr:rowOff>96723</xdr:rowOff>
    </xdr:to>
    <xdr:cxnSp macro="">
      <xdr:nvCxnSpPr>
        <xdr:cNvPr id="292" name="直線コネクタ 291"/>
        <xdr:cNvCxnSpPr/>
      </xdr:nvCxnSpPr>
      <xdr:spPr>
        <a:xfrm flipV="1">
          <a:off x="9639300" y="642574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24028</xdr:rowOff>
    </xdr:from>
    <xdr:to>
      <xdr:col>50</xdr:col>
      <xdr:colOff>114300</xdr:colOff>
      <xdr:row>37</xdr:row>
      <xdr:rowOff>96723</xdr:rowOff>
    </xdr:to>
    <xdr:cxnSp macro="">
      <xdr:nvCxnSpPr>
        <xdr:cNvPr id="295" name="直線コネクタ 294"/>
        <xdr:cNvCxnSpPr/>
      </xdr:nvCxnSpPr>
      <xdr:spPr>
        <a:xfrm>
          <a:off x="8750300" y="6024778"/>
          <a:ext cx="889000" cy="4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24028</xdr:rowOff>
    </xdr:from>
    <xdr:to>
      <xdr:col>45</xdr:col>
      <xdr:colOff>177800</xdr:colOff>
      <xdr:row>36</xdr:row>
      <xdr:rowOff>140614</xdr:rowOff>
    </xdr:to>
    <xdr:cxnSp macro="">
      <xdr:nvCxnSpPr>
        <xdr:cNvPr id="298" name="直線コネクタ 297"/>
        <xdr:cNvCxnSpPr/>
      </xdr:nvCxnSpPr>
      <xdr:spPr>
        <a:xfrm flipV="1">
          <a:off x="7861300" y="602477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140614</xdr:rowOff>
    </xdr:from>
    <xdr:to>
      <xdr:col>41</xdr:col>
      <xdr:colOff>50800</xdr:colOff>
      <xdr:row>37</xdr:row>
      <xdr:rowOff>56032</xdr:rowOff>
    </xdr:to>
    <xdr:cxnSp macro="">
      <xdr:nvCxnSpPr>
        <xdr:cNvPr id="301" name="直線コネクタ 300"/>
        <xdr:cNvCxnSpPr/>
      </xdr:nvCxnSpPr>
      <xdr:spPr>
        <a:xfrm flipV="1">
          <a:off x="6972300" y="63128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31293</xdr:rowOff>
    </xdr:from>
    <xdr:to>
      <xdr:col>55</xdr:col>
      <xdr:colOff>50800</xdr:colOff>
      <xdr:row>37</xdr:row>
      <xdr:rowOff>132893</xdr:rowOff>
    </xdr:to>
    <xdr:sp macro="" textlink="">
      <xdr:nvSpPr>
        <xdr:cNvPr id="311" name="楕円 310"/>
        <xdr:cNvSpPr/>
      </xdr:nvSpPr>
      <xdr:spPr>
        <a:xfrm>
          <a:off x="10426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9720</xdr:rowOff>
    </xdr:from>
    <xdr:ext cx="378565" cy="259045"/>
    <xdr:sp macro="" textlink="">
      <xdr:nvSpPr>
        <xdr:cNvPr id="312" name="労働費該当値テキスト"/>
        <xdr:cNvSpPr txBox="1"/>
      </xdr:nvSpPr>
      <xdr:spPr>
        <a:xfrm>
          <a:off x="10528300"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45923</xdr:rowOff>
    </xdr:from>
    <xdr:to>
      <xdr:col>50</xdr:col>
      <xdr:colOff>165100</xdr:colOff>
      <xdr:row>37</xdr:row>
      <xdr:rowOff>147523</xdr:rowOff>
    </xdr:to>
    <xdr:sp macro="" textlink="">
      <xdr:nvSpPr>
        <xdr:cNvPr id="313" name="楕円 312"/>
        <xdr:cNvSpPr/>
      </xdr:nvSpPr>
      <xdr:spPr>
        <a:xfrm>
          <a:off x="9588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138651</xdr:rowOff>
    </xdr:from>
    <xdr:ext cx="378565" cy="259045"/>
    <xdr:sp macro="" textlink="">
      <xdr:nvSpPr>
        <xdr:cNvPr id="314" name="テキスト ボックス 313"/>
        <xdr:cNvSpPr txBox="1"/>
      </xdr:nvSpPr>
      <xdr:spPr>
        <a:xfrm>
          <a:off x="9450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144678</xdr:rowOff>
    </xdr:from>
    <xdr:to>
      <xdr:col>46</xdr:col>
      <xdr:colOff>38100</xdr:colOff>
      <xdr:row>35</xdr:row>
      <xdr:rowOff>74828</xdr:rowOff>
    </xdr:to>
    <xdr:sp macro="" textlink="">
      <xdr:nvSpPr>
        <xdr:cNvPr id="315" name="楕円 314"/>
        <xdr:cNvSpPr/>
      </xdr:nvSpPr>
      <xdr:spPr>
        <a:xfrm>
          <a:off x="8699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91355</xdr:rowOff>
    </xdr:from>
    <xdr:ext cx="469744" cy="259045"/>
    <xdr:sp macro="" textlink="">
      <xdr:nvSpPr>
        <xdr:cNvPr id="316" name="テキスト ボックス 315"/>
        <xdr:cNvSpPr txBox="1"/>
      </xdr:nvSpPr>
      <xdr:spPr>
        <a:xfrm>
          <a:off x="8515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89814</xdr:rowOff>
    </xdr:from>
    <xdr:to>
      <xdr:col>41</xdr:col>
      <xdr:colOff>101600</xdr:colOff>
      <xdr:row>37</xdr:row>
      <xdr:rowOff>19964</xdr:rowOff>
    </xdr:to>
    <xdr:sp macro="" textlink="">
      <xdr:nvSpPr>
        <xdr:cNvPr id="317" name="楕円 316"/>
        <xdr:cNvSpPr/>
      </xdr:nvSpPr>
      <xdr:spPr>
        <a:xfrm>
          <a:off x="7810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11091</xdr:rowOff>
    </xdr:from>
    <xdr:ext cx="378565" cy="259045"/>
    <xdr:sp macro="" textlink="">
      <xdr:nvSpPr>
        <xdr:cNvPr id="318" name="テキスト ボックス 317"/>
        <xdr:cNvSpPr txBox="1"/>
      </xdr:nvSpPr>
      <xdr:spPr>
        <a:xfrm>
          <a:off x="7672017" y="635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xdr:rowOff>
    </xdr:from>
    <xdr:to>
      <xdr:col>36</xdr:col>
      <xdr:colOff>165100</xdr:colOff>
      <xdr:row>37</xdr:row>
      <xdr:rowOff>106832</xdr:rowOff>
    </xdr:to>
    <xdr:sp macro="" textlink="">
      <xdr:nvSpPr>
        <xdr:cNvPr id="319" name="楕円 318"/>
        <xdr:cNvSpPr/>
      </xdr:nvSpPr>
      <xdr:spPr>
        <a:xfrm>
          <a:off x="6921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97959</xdr:rowOff>
    </xdr:from>
    <xdr:ext cx="378565" cy="259045"/>
    <xdr:sp macro="" textlink="">
      <xdr:nvSpPr>
        <xdr:cNvPr id="320" name="テキスト ボックス 319"/>
        <xdr:cNvSpPr txBox="1"/>
      </xdr:nvSpPr>
      <xdr:spPr>
        <a:xfrm>
          <a:off x="6783017" y="64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125618</xdr:rowOff>
    </xdr:from>
    <xdr:to>
      <xdr:col>55</xdr:col>
      <xdr:colOff>0</xdr:colOff>
      <xdr:row>58</xdr:row>
      <xdr:rowOff>126990</xdr:rowOff>
    </xdr:to>
    <xdr:cxnSp macro="">
      <xdr:nvCxnSpPr>
        <xdr:cNvPr id="347" name="直線コネクタ 346"/>
        <xdr:cNvCxnSpPr/>
      </xdr:nvCxnSpPr>
      <xdr:spPr>
        <a:xfrm flipV="1">
          <a:off x="9639300" y="100697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126533</xdr:rowOff>
    </xdr:from>
    <xdr:to>
      <xdr:col>50</xdr:col>
      <xdr:colOff>114300</xdr:colOff>
      <xdr:row>58</xdr:row>
      <xdr:rowOff>126990</xdr:rowOff>
    </xdr:to>
    <xdr:cxnSp macro="">
      <xdr:nvCxnSpPr>
        <xdr:cNvPr id="350" name="直線コネクタ 349"/>
        <xdr:cNvCxnSpPr/>
      </xdr:nvCxnSpPr>
      <xdr:spPr>
        <a:xfrm>
          <a:off x="8750300" y="100706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126533</xdr:rowOff>
    </xdr:from>
    <xdr:to>
      <xdr:col>45</xdr:col>
      <xdr:colOff>177800</xdr:colOff>
      <xdr:row>58</xdr:row>
      <xdr:rowOff>126533</xdr:rowOff>
    </xdr:to>
    <xdr:cxnSp macro="">
      <xdr:nvCxnSpPr>
        <xdr:cNvPr id="353" name="直線コネクタ 352"/>
        <xdr:cNvCxnSpPr/>
      </xdr:nvCxnSpPr>
      <xdr:spPr>
        <a:xfrm>
          <a:off x="7861300" y="10070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126533</xdr:rowOff>
    </xdr:from>
    <xdr:to>
      <xdr:col>41</xdr:col>
      <xdr:colOff>50800</xdr:colOff>
      <xdr:row>58</xdr:row>
      <xdr:rowOff>127264</xdr:rowOff>
    </xdr:to>
    <xdr:cxnSp macro="">
      <xdr:nvCxnSpPr>
        <xdr:cNvPr id="356" name="直線コネクタ 355"/>
        <xdr:cNvCxnSpPr/>
      </xdr:nvCxnSpPr>
      <xdr:spPr>
        <a:xfrm flipV="1">
          <a:off x="6972300" y="1007063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74818</xdr:rowOff>
    </xdr:from>
    <xdr:to>
      <xdr:col>55</xdr:col>
      <xdr:colOff>50800</xdr:colOff>
      <xdr:row>59</xdr:row>
      <xdr:rowOff>4968</xdr:rowOff>
    </xdr:to>
    <xdr:sp macro="" textlink="">
      <xdr:nvSpPr>
        <xdr:cNvPr id="366" name="楕円 365"/>
        <xdr:cNvSpPr/>
      </xdr:nvSpPr>
      <xdr:spPr>
        <a:xfrm>
          <a:off x="10426700" y="100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161195</xdr:rowOff>
    </xdr:from>
    <xdr:ext cx="378565" cy="259045"/>
    <xdr:sp macro="" textlink="">
      <xdr:nvSpPr>
        <xdr:cNvPr id="367" name="農林水産業費該当値テキスト"/>
        <xdr:cNvSpPr txBox="1"/>
      </xdr:nvSpPr>
      <xdr:spPr>
        <a:xfrm>
          <a:off x="10528300" y="993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76190</xdr:rowOff>
    </xdr:from>
    <xdr:to>
      <xdr:col>50</xdr:col>
      <xdr:colOff>165100</xdr:colOff>
      <xdr:row>59</xdr:row>
      <xdr:rowOff>6340</xdr:rowOff>
    </xdr:to>
    <xdr:sp macro="" textlink="">
      <xdr:nvSpPr>
        <xdr:cNvPr id="368" name="楕円 367"/>
        <xdr:cNvSpPr/>
      </xdr:nvSpPr>
      <xdr:spPr>
        <a:xfrm>
          <a:off x="9588500" y="10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168917</xdr:rowOff>
    </xdr:from>
    <xdr:ext cx="378565" cy="259045"/>
    <xdr:sp macro="" textlink="">
      <xdr:nvSpPr>
        <xdr:cNvPr id="369" name="テキスト ボックス 368"/>
        <xdr:cNvSpPr txBox="1"/>
      </xdr:nvSpPr>
      <xdr:spPr>
        <a:xfrm>
          <a:off x="9450017" y="1011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75733</xdr:rowOff>
    </xdr:from>
    <xdr:to>
      <xdr:col>46</xdr:col>
      <xdr:colOff>38100</xdr:colOff>
      <xdr:row>59</xdr:row>
      <xdr:rowOff>5883</xdr:rowOff>
    </xdr:to>
    <xdr:sp macro="" textlink="">
      <xdr:nvSpPr>
        <xdr:cNvPr id="370" name="楕円 369"/>
        <xdr:cNvSpPr/>
      </xdr:nvSpPr>
      <xdr:spPr>
        <a:xfrm>
          <a:off x="8699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168460</xdr:rowOff>
    </xdr:from>
    <xdr:ext cx="378565" cy="259045"/>
    <xdr:sp macro="" textlink="">
      <xdr:nvSpPr>
        <xdr:cNvPr id="371" name="テキスト ボックス 370"/>
        <xdr:cNvSpPr txBox="1"/>
      </xdr:nvSpPr>
      <xdr:spPr>
        <a:xfrm>
          <a:off x="8561017" y="1011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75733</xdr:rowOff>
    </xdr:from>
    <xdr:to>
      <xdr:col>41</xdr:col>
      <xdr:colOff>101600</xdr:colOff>
      <xdr:row>59</xdr:row>
      <xdr:rowOff>5883</xdr:rowOff>
    </xdr:to>
    <xdr:sp macro="" textlink="">
      <xdr:nvSpPr>
        <xdr:cNvPr id="372" name="楕円 371"/>
        <xdr:cNvSpPr/>
      </xdr:nvSpPr>
      <xdr:spPr>
        <a:xfrm>
          <a:off x="7810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168460</xdr:rowOff>
    </xdr:from>
    <xdr:ext cx="378565" cy="259045"/>
    <xdr:sp macro="" textlink="">
      <xdr:nvSpPr>
        <xdr:cNvPr id="373" name="テキスト ボックス 372"/>
        <xdr:cNvSpPr txBox="1"/>
      </xdr:nvSpPr>
      <xdr:spPr>
        <a:xfrm>
          <a:off x="7672017" y="1011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76464</xdr:rowOff>
    </xdr:from>
    <xdr:to>
      <xdr:col>36</xdr:col>
      <xdr:colOff>165100</xdr:colOff>
      <xdr:row>59</xdr:row>
      <xdr:rowOff>6614</xdr:rowOff>
    </xdr:to>
    <xdr:sp macro="" textlink="">
      <xdr:nvSpPr>
        <xdr:cNvPr id="374" name="楕円 373"/>
        <xdr:cNvSpPr/>
      </xdr:nvSpPr>
      <xdr:spPr>
        <a:xfrm>
          <a:off x="69215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169191</xdr:rowOff>
    </xdr:from>
    <xdr:ext cx="378565" cy="259045"/>
    <xdr:sp macro="" textlink="">
      <xdr:nvSpPr>
        <xdr:cNvPr id="375" name="テキスト ボックス 374"/>
        <xdr:cNvSpPr txBox="1"/>
      </xdr:nvSpPr>
      <xdr:spPr>
        <a:xfrm>
          <a:off x="6783017" y="1011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26543</xdr:rowOff>
    </xdr:from>
    <xdr:to>
      <xdr:col>55</xdr:col>
      <xdr:colOff>0</xdr:colOff>
      <xdr:row>78</xdr:row>
      <xdr:rowOff>30772</xdr:rowOff>
    </xdr:to>
    <xdr:cxnSp macro="">
      <xdr:nvCxnSpPr>
        <xdr:cNvPr id="402" name="直線コネクタ 401"/>
        <xdr:cNvCxnSpPr/>
      </xdr:nvCxnSpPr>
      <xdr:spPr>
        <a:xfrm flipV="1">
          <a:off x="9639300" y="1339964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30772</xdr:rowOff>
    </xdr:from>
    <xdr:to>
      <xdr:col>50</xdr:col>
      <xdr:colOff>114300</xdr:colOff>
      <xdr:row>78</xdr:row>
      <xdr:rowOff>34818</xdr:rowOff>
    </xdr:to>
    <xdr:cxnSp macro="">
      <xdr:nvCxnSpPr>
        <xdr:cNvPr id="405" name="直線コネクタ 404"/>
        <xdr:cNvCxnSpPr/>
      </xdr:nvCxnSpPr>
      <xdr:spPr>
        <a:xfrm flipV="1">
          <a:off x="8750300" y="13403872"/>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27412</xdr:rowOff>
    </xdr:from>
    <xdr:to>
      <xdr:col>45</xdr:col>
      <xdr:colOff>177800</xdr:colOff>
      <xdr:row>78</xdr:row>
      <xdr:rowOff>34818</xdr:rowOff>
    </xdr:to>
    <xdr:cxnSp macro="">
      <xdr:nvCxnSpPr>
        <xdr:cNvPr id="408" name="直線コネクタ 407"/>
        <xdr:cNvCxnSpPr/>
      </xdr:nvCxnSpPr>
      <xdr:spPr>
        <a:xfrm>
          <a:off x="7861300" y="134005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27412</xdr:rowOff>
    </xdr:from>
    <xdr:to>
      <xdr:col>41</xdr:col>
      <xdr:colOff>50800</xdr:colOff>
      <xdr:row>78</xdr:row>
      <xdr:rowOff>37562</xdr:rowOff>
    </xdr:to>
    <xdr:cxnSp macro="">
      <xdr:nvCxnSpPr>
        <xdr:cNvPr id="411" name="直線コネクタ 410"/>
        <xdr:cNvCxnSpPr/>
      </xdr:nvCxnSpPr>
      <xdr:spPr>
        <a:xfrm flipV="1">
          <a:off x="6972300" y="1340051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147193</xdr:rowOff>
    </xdr:from>
    <xdr:to>
      <xdr:col>55</xdr:col>
      <xdr:colOff>50800</xdr:colOff>
      <xdr:row>78</xdr:row>
      <xdr:rowOff>77343</xdr:rowOff>
    </xdr:to>
    <xdr:sp macro="" textlink="">
      <xdr:nvSpPr>
        <xdr:cNvPr id="421" name="楕円 420"/>
        <xdr:cNvSpPr/>
      </xdr:nvSpPr>
      <xdr:spPr>
        <a:xfrm>
          <a:off x="104267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62120</xdr:rowOff>
    </xdr:from>
    <xdr:ext cx="469744" cy="259045"/>
    <xdr:sp macro="" textlink="">
      <xdr:nvSpPr>
        <xdr:cNvPr id="422" name="商工費該当値テキスト"/>
        <xdr:cNvSpPr txBox="1"/>
      </xdr:nvSpPr>
      <xdr:spPr>
        <a:xfrm>
          <a:off x="10528300" y="132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151422</xdr:rowOff>
    </xdr:from>
    <xdr:to>
      <xdr:col>50</xdr:col>
      <xdr:colOff>165100</xdr:colOff>
      <xdr:row>78</xdr:row>
      <xdr:rowOff>81572</xdr:rowOff>
    </xdr:to>
    <xdr:sp macro="" textlink="">
      <xdr:nvSpPr>
        <xdr:cNvPr id="423" name="楕円 422"/>
        <xdr:cNvSpPr/>
      </xdr:nvSpPr>
      <xdr:spPr>
        <a:xfrm>
          <a:off x="9588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72699</xdr:rowOff>
    </xdr:from>
    <xdr:ext cx="469744" cy="259045"/>
    <xdr:sp macro="" textlink="">
      <xdr:nvSpPr>
        <xdr:cNvPr id="424" name="テキスト ボックス 423"/>
        <xdr:cNvSpPr txBox="1"/>
      </xdr:nvSpPr>
      <xdr:spPr>
        <a:xfrm>
          <a:off x="9404428" y="134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155468</xdr:rowOff>
    </xdr:from>
    <xdr:to>
      <xdr:col>46</xdr:col>
      <xdr:colOff>38100</xdr:colOff>
      <xdr:row>78</xdr:row>
      <xdr:rowOff>85618</xdr:rowOff>
    </xdr:to>
    <xdr:sp macro="" textlink="">
      <xdr:nvSpPr>
        <xdr:cNvPr id="425" name="楕円 424"/>
        <xdr:cNvSpPr/>
      </xdr:nvSpPr>
      <xdr:spPr>
        <a:xfrm>
          <a:off x="8699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76745</xdr:rowOff>
    </xdr:from>
    <xdr:ext cx="469744" cy="259045"/>
    <xdr:sp macro="" textlink="">
      <xdr:nvSpPr>
        <xdr:cNvPr id="426" name="テキスト ボックス 425"/>
        <xdr:cNvSpPr txBox="1"/>
      </xdr:nvSpPr>
      <xdr:spPr>
        <a:xfrm>
          <a:off x="8515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148062</xdr:rowOff>
    </xdr:from>
    <xdr:to>
      <xdr:col>41</xdr:col>
      <xdr:colOff>101600</xdr:colOff>
      <xdr:row>78</xdr:row>
      <xdr:rowOff>78212</xdr:rowOff>
    </xdr:to>
    <xdr:sp macro="" textlink="">
      <xdr:nvSpPr>
        <xdr:cNvPr id="427" name="楕円 426"/>
        <xdr:cNvSpPr/>
      </xdr:nvSpPr>
      <xdr:spPr>
        <a:xfrm>
          <a:off x="7810500" y="133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69339</xdr:rowOff>
    </xdr:from>
    <xdr:ext cx="469744" cy="259045"/>
    <xdr:sp macro="" textlink="">
      <xdr:nvSpPr>
        <xdr:cNvPr id="428" name="テキスト ボックス 427"/>
        <xdr:cNvSpPr txBox="1"/>
      </xdr:nvSpPr>
      <xdr:spPr>
        <a:xfrm>
          <a:off x="7626428" y="1344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158212</xdr:rowOff>
    </xdr:from>
    <xdr:to>
      <xdr:col>36</xdr:col>
      <xdr:colOff>165100</xdr:colOff>
      <xdr:row>78</xdr:row>
      <xdr:rowOff>88362</xdr:rowOff>
    </xdr:to>
    <xdr:sp macro="" textlink="">
      <xdr:nvSpPr>
        <xdr:cNvPr id="429" name="楕円 428"/>
        <xdr:cNvSpPr/>
      </xdr:nvSpPr>
      <xdr:spPr>
        <a:xfrm>
          <a:off x="6921500" y="13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79489</xdr:rowOff>
    </xdr:from>
    <xdr:ext cx="469744" cy="259045"/>
    <xdr:sp macro="" textlink="">
      <xdr:nvSpPr>
        <xdr:cNvPr id="430" name="テキスト ボックス 429"/>
        <xdr:cNvSpPr txBox="1"/>
      </xdr:nvSpPr>
      <xdr:spPr>
        <a:xfrm>
          <a:off x="6737428" y="1345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48222</xdr:rowOff>
    </xdr:from>
    <xdr:to>
      <xdr:col>55</xdr:col>
      <xdr:colOff>0</xdr:colOff>
      <xdr:row>96</xdr:row>
      <xdr:rowOff>148444</xdr:rowOff>
    </xdr:to>
    <xdr:cxnSp macro="">
      <xdr:nvCxnSpPr>
        <xdr:cNvPr id="460" name="直線コネクタ 459"/>
        <xdr:cNvCxnSpPr/>
      </xdr:nvCxnSpPr>
      <xdr:spPr>
        <a:xfrm flipV="1">
          <a:off x="9639300" y="16507422"/>
          <a:ext cx="8382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148444</xdr:rowOff>
    </xdr:from>
    <xdr:to>
      <xdr:col>50</xdr:col>
      <xdr:colOff>114300</xdr:colOff>
      <xdr:row>97</xdr:row>
      <xdr:rowOff>6483</xdr:rowOff>
    </xdr:to>
    <xdr:cxnSp macro="">
      <xdr:nvCxnSpPr>
        <xdr:cNvPr id="463" name="直線コネクタ 462"/>
        <xdr:cNvCxnSpPr/>
      </xdr:nvCxnSpPr>
      <xdr:spPr>
        <a:xfrm flipV="1">
          <a:off x="8750300" y="16607644"/>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6483</xdr:rowOff>
    </xdr:from>
    <xdr:to>
      <xdr:col>45</xdr:col>
      <xdr:colOff>177800</xdr:colOff>
      <xdr:row>97</xdr:row>
      <xdr:rowOff>77902</xdr:rowOff>
    </xdr:to>
    <xdr:cxnSp macro="">
      <xdr:nvCxnSpPr>
        <xdr:cNvPr id="466" name="直線コネクタ 465"/>
        <xdr:cNvCxnSpPr/>
      </xdr:nvCxnSpPr>
      <xdr:spPr>
        <a:xfrm flipV="1">
          <a:off x="7861300" y="16637133"/>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56262</xdr:rowOff>
    </xdr:from>
    <xdr:to>
      <xdr:col>41</xdr:col>
      <xdr:colOff>50800</xdr:colOff>
      <xdr:row>97</xdr:row>
      <xdr:rowOff>77902</xdr:rowOff>
    </xdr:to>
    <xdr:cxnSp macro="">
      <xdr:nvCxnSpPr>
        <xdr:cNvPr id="469" name="直線コネクタ 468"/>
        <xdr:cNvCxnSpPr/>
      </xdr:nvCxnSpPr>
      <xdr:spPr>
        <a:xfrm>
          <a:off x="6972300" y="16686912"/>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168872</xdr:rowOff>
    </xdr:from>
    <xdr:to>
      <xdr:col>55</xdr:col>
      <xdr:colOff>50800</xdr:colOff>
      <xdr:row>96</xdr:row>
      <xdr:rowOff>99022</xdr:rowOff>
    </xdr:to>
    <xdr:sp macro="" textlink="">
      <xdr:nvSpPr>
        <xdr:cNvPr id="479" name="楕円 478"/>
        <xdr:cNvSpPr/>
      </xdr:nvSpPr>
      <xdr:spPr>
        <a:xfrm>
          <a:off x="10426700" y="164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20299</xdr:rowOff>
    </xdr:from>
    <xdr:ext cx="534377" cy="259045"/>
    <xdr:sp macro="" textlink="">
      <xdr:nvSpPr>
        <xdr:cNvPr id="480" name="土木費該当値テキスト"/>
        <xdr:cNvSpPr txBox="1"/>
      </xdr:nvSpPr>
      <xdr:spPr>
        <a:xfrm>
          <a:off x="10528300" y="163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97644</xdr:rowOff>
    </xdr:from>
    <xdr:to>
      <xdr:col>50</xdr:col>
      <xdr:colOff>165100</xdr:colOff>
      <xdr:row>97</xdr:row>
      <xdr:rowOff>27794</xdr:rowOff>
    </xdr:to>
    <xdr:sp macro="" textlink="">
      <xdr:nvSpPr>
        <xdr:cNvPr id="481" name="楕円 480"/>
        <xdr:cNvSpPr/>
      </xdr:nvSpPr>
      <xdr:spPr>
        <a:xfrm>
          <a:off x="9588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18921</xdr:rowOff>
    </xdr:from>
    <xdr:ext cx="534377" cy="259045"/>
    <xdr:sp macro="" textlink="">
      <xdr:nvSpPr>
        <xdr:cNvPr id="482" name="テキスト ボックス 481"/>
        <xdr:cNvSpPr txBox="1"/>
      </xdr:nvSpPr>
      <xdr:spPr>
        <a:xfrm>
          <a:off x="9372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127133</xdr:rowOff>
    </xdr:from>
    <xdr:to>
      <xdr:col>46</xdr:col>
      <xdr:colOff>38100</xdr:colOff>
      <xdr:row>97</xdr:row>
      <xdr:rowOff>57283</xdr:rowOff>
    </xdr:to>
    <xdr:sp macro="" textlink="">
      <xdr:nvSpPr>
        <xdr:cNvPr id="483" name="楕円 482"/>
        <xdr:cNvSpPr/>
      </xdr:nvSpPr>
      <xdr:spPr>
        <a:xfrm>
          <a:off x="8699500" y="1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48410</xdr:rowOff>
    </xdr:from>
    <xdr:ext cx="534377" cy="259045"/>
    <xdr:sp macro="" textlink="">
      <xdr:nvSpPr>
        <xdr:cNvPr id="484" name="テキスト ボックス 483"/>
        <xdr:cNvSpPr txBox="1"/>
      </xdr:nvSpPr>
      <xdr:spPr>
        <a:xfrm>
          <a:off x="8483111" y="166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27102</xdr:rowOff>
    </xdr:from>
    <xdr:to>
      <xdr:col>41</xdr:col>
      <xdr:colOff>101600</xdr:colOff>
      <xdr:row>97</xdr:row>
      <xdr:rowOff>128702</xdr:rowOff>
    </xdr:to>
    <xdr:sp macro="" textlink="">
      <xdr:nvSpPr>
        <xdr:cNvPr id="485" name="楕円 484"/>
        <xdr:cNvSpPr/>
      </xdr:nvSpPr>
      <xdr:spPr>
        <a:xfrm>
          <a:off x="7810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119829</xdr:rowOff>
    </xdr:from>
    <xdr:ext cx="534377" cy="259045"/>
    <xdr:sp macro="" textlink="">
      <xdr:nvSpPr>
        <xdr:cNvPr id="486" name="テキスト ボックス 485"/>
        <xdr:cNvSpPr txBox="1"/>
      </xdr:nvSpPr>
      <xdr:spPr>
        <a:xfrm>
          <a:off x="7594111" y="167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5462</xdr:rowOff>
    </xdr:from>
    <xdr:to>
      <xdr:col>36</xdr:col>
      <xdr:colOff>165100</xdr:colOff>
      <xdr:row>97</xdr:row>
      <xdr:rowOff>107062</xdr:rowOff>
    </xdr:to>
    <xdr:sp macro="" textlink="">
      <xdr:nvSpPr>
        <xdr:cNvPr id="487" name="楕円 486"/>
        <xdr:cNvSpPr/>
      </xdr:nvSpPr>
      <xdr:spPr>
        <a:xfrm>
          <a:off x="6921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98189</xdr:rowOff>
    </xdr:from>
    <xdr:ext cx="534377" cy="259045"/>
    <xdr:sp macro="" textlink="">
      <xdr:nvSpPr>
        <xdr:cNvPr id="488" name="テキスト ボックス 487"/>
        <xdr:cNvSpPr txBox="1"/>
      </xdr:nvSpPr>
      <xdr:spPr>
        <a:xfrm>
          <a:off x="6705111"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74277</xdr:rowOff>
    </xdr:from>
    <xdr:to>
      <xdr:col>85</xdr:col>
      <xdr:colOff>127000</xdr:colOff>
      <xdr:row>38</xdr:row>
      <xdr:rowOff>122500</xdr:rowOff>
    </xdr:to>
    <xdr:cxnSp macro="">
      <xdr:nvCxnSpPr>
        <xdr:cNvPr id="520" name="直線コネクタ 519"/>
        <xdr:cNvCxnSpPr/>
      </xdr:nvCxnSpPr>
      <xdr:spPr>
        <a:xfrm>
          <a:off x="15481300" y="6246477"/>
          <a:ext cx="838200" cy="3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74277</xdr:rowOff>
    </xdr:from>
    <xdr:to>
      <xdr:col>81</xdr:col>
      <xdr:colOff>50800</xdr:colOff>
      <xdr:row>38</xdr:row>
      <xdr:rowOff>33891</xdr:rowOff>
    </xdr:to>
    <xdr:cxnSp macro="">
      <xdr:nvCxnSpPr>
        <xdr:cNvPr id="523" name="直線コネクタ 522"/>
        <xdr:cNvCxnSpPr/>
      </xdr:nvCxnSpPr>
      <xdr:spPr>
        <a:xfrm flipV="1">
          <a:off x="14592300" y="6246477"/>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149062</xdr:rowOff>
    </xdr:from>
    <xdr:to>
      <xdr:col>76</xdr:col>
      <xdr:colOff>114300</xdr:colOff>
      <xdr:row>38</xdr:row>
      <xdr:rowOff>33891</xdr:rowOff>
    </xdr:to>
    <xdr:cxnSp macro="">
      <xdr:nvCxnSpPr>
        <xdr:cNvPr id="526" name="直線コネクタ 525"/>
        <xdr:cNvCxnSpPr/>
      </xdr:nvCxnSpPr>
      <xdr:spPr>
        <a:xfrm>
          <a:off x="13703300" y="6492712"/>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149062</xdr:rowOff>
    </xdr:from>
    <xdr:to>
      <xdr:col>71</xdr:col>
      <xdr:colOff>177800</xdr:colOff>
      <xdr:row>38</xdr:row>
      <xdr:rowOff>106607</xdr:rowOff>
    </xdr:to>
    <xdr:cxnSp macro="">
      <xdr:nvCxnSpPr>
        <xdr:cNvPr id="529" name="直線コネクタ 528"/>
        <xdr:cNvCxnSpPr/>
      </xdr:nvCxnSpPr>
      <xdr:spPr>
        <a:xfrm flipV="1">
          <a:off x="12814300" y="6492712"/>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71700</xdr:rowOff>
    </xdr:from>
    <xdr:to>
      <xdr:col>85</xdr:col>
      <xdr:colOff>177800</xdr:colOff>
      <xdr:row>39</xdr:row>
      <xdr:rowOff>1850</xdr:rowOff>
    </xdr:to>
    <xdr:sp macro="" textlink="">
      <xdr:nvSpPr>
        <xdr:cNvPr id="539" name="楕円 538"/>
        <xdr:cNvSpPr/>
      </xdr:nvSpPr>
      <xdr:spPr>
        <a:xfrm>
          <a:off x="16268700" y="6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50127</xdr:rowOff>
    </xdr:from>
    <xdr:ext cx="534377" cy="259045"/>
    <xdr:sp macro="" textlink="">
      <xdr:nvSpPr>
        <xdr:cNvPr id="540" name="消防費該当値テキスト"/>
        <xdr:cNvSpPr txBox="1"/>
      </xdr:nvSpPr>
      <xdr:spPr>
        <a:xfrm>
          <a:off x="16370300" y="65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23477</xdr:rowOff>
    </xdr:from>
    <xdr:to>
      <xdr:col>81</xdr:col>
      <xdr:colOff>101600</xdr:colOff>
      <xdr:row>36</xdr:row>
      <xdr:rowOff>125077</xdr:rowOff>
    </xdr:to>
    <xdr:sp macro="" textlink="">
      <xdr:nvSpPr>
        <xdr:cNvPr id="541" name="楕円 540"/>
        <xdr:cNvSpPr/>
      </xdr:nvSpPr>
      <xdr:spPr>
        <a:xfrm>
          <a:off x="15430500" y="61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141604</xdr:rowOff>
    </xdr:from>
    <xdr:ext cx="534377" cy="259045"/>
    <xdr:sp macro="" textlink="">
      <xdr:nvSpPr>
        <xdr:cNvPr id="542" name="テキスト ボックス 541"/>
        <xdr:cNvSpPr txBox="1"/>
      </xdr:nvSpPr>
      <xdr:spPr>
        <a:xfrm>
          <a:off x="15214111" y="59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154541</xdr:rowOff>
    </xdr:from>
    <xdr:to>
      <xdr:col>76</xdr:col>
      <xdr:colOff>165100</xdr:colOff>
      <xdr:row>38</xdr:row>
      <xdr:rowOff>84691</xdr:rowOff>
    </xdr:to>
    <xdr:sp macro="" textlink="">
      <xdr:nvSpPr>
        <xdr:cNvPr id="543" name="楕円 542"/>
        <xdr:cNvSpPr/>
      </xdr:nvSpPr>
      <xdr:spPr>
        <a:xfrm>
          <a:off x="14541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75818</xdr:rowOff>
    </xdr:from>
    <xdr:ext cx="534377" cy="259045"/>
    <xdr:sp macro="" textlink="">
      <xdr:nvSpPr>
        <xdr:cNvPr id="544" name="テキスト ボックス 543"/>
        <xdr:cNvSpPr txBox="1"/>
      </xdr:nvSpPr>
      <xdr:spPr>
        <a:xfrm>
          <a:off x="14325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98262</xdr:rowOff>
    </xdr:from>
    <xdr:to>
      <xdr:col>72</xdr:col>
      <xdr:colOff>38100</xdr:colOff>
      <xdr:row>38</xdr:row>
      <xdr:rowOff>28412</xdr:rowOff>
    </xdr:to>
    <xdr:sp macro="" textlink="">
      <xdr:nvSpPr>
        <xdr:cNvPr id="545" name="楕円 544"/>
        <xdr:cNvSpPr/>
      </xdr:nvSpPr>
      <xdr:spPr>
        <a:xfrm>
          <a:off x="13652500" y="6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19538</xdr:rowOff>
    </xdr:from>
    <xdr:ext cx="534377" cy="259045"/>
    <xdr:sp macro="" textlink="">
      <xdr:nvSpPr>
        <xdr:cNvPr id="546" name="テキスト ボックス 545"/>
        <xdr:cNvSpPr txBox="1"/>
      </xdr:nvSpPr>
      <xdr:spPr>
        <a:xfrm>
          <a:off x="13436111" y="65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55807</xdr:rowOff>
    </xdr:from>
    <xdr:to>
      <xdr:col>67</xdr:col>
      <xdr:colOff>101600</xdr:colOff>
      <xdr:row>38</xdr:row>
      <xdr:rowOff>157407</xdr:rowOff>
    </xdr:to>
    <xdr:sp macro="" textlink="">
      <xdr:nvSpPr>
        <xdr:cNvPr id="547" name="楕円 546"/>
        <xdr:cNvSpPr/>
      </xdr:nvSpPr>
      <xdr:spPr>
        <a:xfrm>
          <a:off x="12763500" y="65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148534</xdr:rowOff>
    </xdr:from>
    <xdr:ext cx="534377" cy="259045"/>
    <xdr:sp macro="" textlink="">
      <xdr:nvSpPr>
        <xdr:cNvPr id="548" name="テキスト ボックス 547"/>
        <xdr:cNvSpPr txBox="1"/>
      </xdr:nvSpPr>
      <xdr:spPr>
        <a:xfrm>
          <a:off x="12547111" y="66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26837</xdr:rowOff>
    </xdr:from>
    <xdr:to>
      <xdr:col>85</xdr:col>
      <xdr:colOff>127000</xdr:colOff>
      <xdr:row>57</xdr:row>
      <xdr:rowOff>92380</xdr:rowOff>
    </xdr:to>
    <xdr:cxnSp macro="">
      <xdr:nvCxnSpPr>
        <xdr:cNvPr id="580" name="直線コネクタ 579"/>
        <xdr:cNvCxnSpPr/>
      </xdr:nvCxnSpPr>
      <xdr:spPr>
        <a:xfrm>
          <a:off x="15481300" y="9799487"/>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51526</xdr:rowOff>
    </xdr:from>
    <xdr:to>
      <xdr:col>81</xdr:col>
      <xdr:colOff>50800</xdr:colOff>
      <xdr:row>57</xdr:row>
      <xdr:rowOff>26837</xdr:rowOff>
    </xdr:to>
    <xdr:cxnSp macro="">
      <xdr:nvCxnSpPr>
        <xdr:cNvPr id="583" name="直線コネクタ 582"/>
        <xdr:cNvCxnSpPr/>
      </xdr:nvCxnSpPr>
      <xdr:spPr>
        <a:xfrm>
          <a:off x="14592300" y="9652726"/>
          <a:ext cx="8890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78305</xdr:rowOff>
    </xdr:from>
    <xdr:to>
      <xdr:col>76</xdr:col>
      <xdr:colOff>114300</xdr:colOff>
      <xdr:row>56</xdr:row>
      <xdr:rowOff>51526</xdr:rowOff>
    </xdr:to>
    <xdr:cxnSp macro="">
      <xdr:nvCxnSpPr>
        <xdr:cNvPr id="586" name="直線コネクタ 585"/>
        <xdr:cNvCxnSpPr/>
      </xdr:nvCxnSpPr>
      <xdr:spPr>
        <a:xfrm>
          <a:off x="13703300" y="8993705"/>
          <a:ext cx="889000" cy="6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78305</xdr:rowOff>
    </xdr:from>
    <xdr:to>
      <xdr:col>71</xdr:col>
      <xdr:colOff>177800</xdr:colOff>
      <xdr:row>53</xdr:row>
      <xdr:rowOff>149007</xdr:rowOff>
    </xdr:to>
    <xdr:cxnSp macro="">
      <xdr:nvCxnSpPr>
        <xdr:cNvPr id="589" name="直線コネクタ 588"/>
        <xdr:cNvCxnSpPr/>
      </xdr:nvCxnSpPr>
      <xdr:spPr>
        <a:xfrm flipV="1">
          <a:off x="12814300" y="8993705"/>
          <a:ext cx="889000" cy="2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41580</xdr:rowOff>
    </xdr:from>
    <xdr:to>
      <xdr:col>85</xdr:col>
      <xdr:colOff>177800</xdr:colOff>
      <xdr:row>57</xdr:row>
      <xdr:rowOff>143180</xdr:rowOff>
    </xdr:to>
    <xdr:sp macro="" textlink="">
      <xdr:nvSpPr>
        <xdr:cNvPr id="599" name="楕円 598"/>
        <xdr:cNvSpPr/>
      </xdr:nvSpPr>
      <xdr:spPr>
        <a:xfrm>
          <a:off x="16268700" y="98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20007</xdr:rowOff>
    </xdr:from>
    <xdr:ext cx="534377" cy="259045"/>
    <xdr:sp macro="" textlink="">
      <xdr:nvSpPr>
        <xdr:cNvPr id="600" name="教育費該当値テキスト"/>
        <xdr:cNvSpPr txBox="1"/>
      </xdr:nvSpPr>
      <xdr:spPr>
        <a:xfrm>
          <a:off x="16370300"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147487</xdr:rowOff>
    </xdr:from>
    <xdr:to>
      <xdr:col>81</xdr:col>
      <xdr:colOff>101600</xdr:colOff>
      <xdr:row>57</xdr:row>
      <xdr:rowOff>77637</xdr:rowOff>
    </xdr:to>
    <xdr:sp macro="" textlink="">
      <xdr:nvSpPr>
        <xdr:cNvPr id="601" name="楕円 600"/>
        <xdr:cNvSpPr/>
      </xdr:nvSpPr>
      <xdr:spPr>
        <a:xfrm>
          <a:off x="15430500" y="97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68764</xdr:rowOff>
    </xdr:from>
    <xdr:ext cx="534377" cy="259045"/>
    <xdr:sp macro="" textlink="">
      <xdr:nvSpPr>
        <xdr:cNvPr id="602" name="テキスト ボックス 601"/>
        <xdr:cNvSpPr txBox="1"/>
      </xdr:nvSpPr>
      <xdr:spPr>
        <a:xfrm>
          <a:off x="15214111" y="98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726</xdr:rowOff>
    </xdr:from>
    <xdr:to>
      <xdr:col>76</xdr:col>
      <xdr:colOff>165100</xdr:colOff>
      <xdr:row>56</xdr:row>
      <xdr:rowOff>102326</xdr:rowOff>
    </xdr:to>
    <xdr:sp macro="" textlink="">
      <xdr:nvSpPr>
        <xdr:cNvPr id="603" name="楕円 602"/>
        <xdr:cNvSpPr/>
      </xdr:nvSpPr>
      <xdr:spPr>
        <a:xfrm>
          <a:off x="14541500" y="96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93453</xdr:rowOff>
    </xdr:from>
    <xdr:ext cx="534377" cy="259045"/>
    <xdr:sp macro="" textlink="">
      <xdr:nvSpPr>
        <xdr:cNvPr id="604" name="テキスト ボックス 603"/>
        <xdr:cNvSpPr txBox="1"/>
      </xdr:nvSpPr>
      <xdr:spPr>
        <a:xfrm>
          <a:off x="14325111" y="96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27505</xdr:rowOff>
    </xdr:from>
    <xdr:to>
      <xdr:col>72</xdr:col>
      <xdr:colOff>38100</xdr:colOff>
      <xdr:row>52</xdr:row>
      <xdr:rowOff>129105</xdr:rowOff>
    </xdr:to>
    <xdr:sp macro="" textlink="">
      <xdr:nvSpPr>
        <xdr:cNvPr id="605" name="楕円 604"/>
        <xdr:cNvSpPr/>
      </xdr:nvSpPr>
      <xdr:spPr>
        <a:xfrm>
          <a:off x="13652500" y="8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145632</xdr:rowOff>
    </xdr:from>
    <xdr:ext cx="534377" cy="259045"/>
    <xdr:sp macro="" textlink="">
      <xdr:nvSpPr>
        <xdr:cNvPr id="606" name="テキスト ボックス 605"/>
        <xdr:cNvSpPr txBox="1"/>
      </xdr:nvSpPr>
      <xdr:spPr>
        <a:xfrm>
          <a:off x="13436111" y="87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98207</xdr:rowOff>
    </xdr:from>
    <xdr:to>
      <xdr:col>67</xdr:col>
      <xdr:colOff>101600</xdr:colOff>
      <xdr:row>54</xdr:row>
      <xdr:rowOff>28357</xdr:rowOff>
    </xdr:to>
    <xdr:sp macro="" textlink="">
      <xdr:nvSpPr>
        <xdr:cNvPr id="607" name="楕円 606"/>
        <xdr:cNvSpPr/>
      </xdr:nvSpPr>
      <xdr:spPr>
        <a:xfrm>
          <a:off x="12763500" y="91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44884</xdr:rowOff>
    </xdr:from>
    <xdr:ext cx="534377" cy="259045"/>
    <xdr:sp macro="" textlink="">
      <xdr:nvSpPr>
        <xdr:cNvPr id="608" name="テキスト ボックス 607"/>
        <xdr:cNvSpPr txBox="1"/>
      </xdr:nvSpPr>
      <xdr:spPr>
        <a:xfrm>
          <a:off x="12547111" y="89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27267</xdr:rowOff>
    </xdr:from>
    <xdr:to>
      <xdr:col>85</xdr:col>
      <xdr:colOff>127000</xdr:colOff>
      <xdr:row>79</xdr:row>
      <xdr:rowOff>44450</xdr:rowOff>
    </xdr:to>
    <xdr:cxnSp macro="">
      <xdr:nvCxnSpPr>
        <xdr:cNvPr id="637" name="直線コネクタ 636"/>
        <xdr:cNvCxnSpPr/>
      </xdr:nvCxnSpPr>
      <xdr:spPr>
        <a:xfrm flipV="1">
          <a:off x="15481300" y="13571817"/>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147917</xdr:rowOff>
    </xdr:from>
    <xdr:to>
      <xdr:col>85</xdr:col>
      <xdr:colOff>177800</xdr:colOff>
      <xdr:row>79</xdr:row>
      <xdr:rowOff>78067</xdr:rowOff>
    </xdr:to>
    <xdr:sp macro="" textlink="">
      <xdr:nvSpPr>
        <xdr:cNvPr id="656" name="楕円 655"/>
        <xdr:cNvSpPr/>
      </xdr:nvSpPr>
      <xdr:spPr>
        <a:xfrm>
          <a:off x="162687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62844</xdr:rowOff>
    </xdr:from>
    <xdr:ext cx="378565" cy="259045"/>
    <xdr:sp macro="" textlink="">
      <xdr:nvSpPr>
        <xdr:cNvPr id="657" name="災害復旧費該当値テキスト"/>
        <xdr:cNvSpPr txBox="1"/>
      </xdr:nvSpPr>
      <xdr:spPr>
        <a:xfrm>
          <a:off x="16370300" y="13435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28800</xdr:rowOff>
    </xdr:from>
    <xdr:to>
      <xdr:col>85</xdr:col>
      <xdr:colOff>127000</xdr:colOff>
      <xdr:row>95</xdr:row>
      <xdr:rowOff>165046</xdr:rowOff>
    </xdr:to>
    <xdr:cxnSp macro="">
      <xdr:nvCxnSpPr>
        <xdr:cNvPr id="691" name="直線コネクタ 690"/>
        <xdr:cNvCxnSpPr/>
      </xdr:nvCxnSpPr>
      <xdr:spPr>
        <a:xfrm flipV="1">
          <a:off x="15481300" y="16316550"/>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165046</xdr:rowOff>
    </xdr:from>
    <xdr:to>
      <xdr:col>81</xdr:col>
      <xdr:colOff>50800</xdr:colOff>
      <xdr:row>96</xdr:row>
      <xdr:rowOff>597</xdr:rowOff>
    </xdr:to>
    <xdr:cxnSp macro="">
      <xdr:nvCxnSpPr>
        <xdr:cNvPr id="694" name="直線コネクタ 693"/>
        <xdr:cNvCxnSpPr/>
      </xdr:nvCxnSpPr>
      <xdr:spPr>
        <a:xfrm flipV="1">
          <a:off x="14592300" y="1645279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155160</xdr:rowOff>
    </xdr:from>
    <xdr:to>
      <xdr:col>76</xdr:col>
      <xdr:colOff>114300</xdr:colOff>
      <xdr:row>96</xdr:row>
      <xdr:rowOff>597</xdr:rowOff>
    </xdr:to>
    <xdr:cxnSp macro="">
      <xdr:nvCxnSpPr>
        <xdr:cNvPr id="697" name="直線コネクタ 696"/>
        <xdr:cNvCxnSpPr/>
      </xdr:nvCxnSpPr>
      <xdr:spPr>
        <a:xfrm>
          <a:off x="13703300" y="16442910"/>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96095</xdr:rowOff>
    </xdr:from>
    <xdr:to>
      <xdr:col>71</xdr:col>
      <xdr:colOff>177800</xdr:colOff>
      <xdr:row>95</xdr:row>
      <xdr:rowOff>155160</xdr:rowOff>
    </xdr:to>
    <xdr:cxnSp macro="">
      <xdr:nvCxnSpPr>
        <xdr:cNvPr id="700" name="直線コネクタ 699"/>
        <xdr:cNvCxnSpPr/>
      </xdr:nvCxnSpPr>
      <xdr:spPr>
        <a:xfrm>
          <a:off x="12814300" y="16383845"/>
          <a:ext cx="889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149450</xdr:rowOff>
    </xdr:from>
    <xdr:to>
      <xdr:col>85</xdr:col>
      <xdr:colOff>177800</xdr:colOff>
      <xdr:row>95</xdr:row>
      <xdr:rowOff>79600</xdr:rowOff>
    </xdr:to>
    <xdr:sp macro="" textlink="">
      <xdr:nvSpPr>
        <xdr:cNvPr id="710" name="楕円 709"/>
        <xdr:cNvSpPr/>
      </xdr:nvSpPr>
      <xdr:spPr>
        <a:xfrm>
          <a:off x="16268700" y="162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127877</xdr:rowOff>
    </xdr:from>
    <xdr:ext cx="534377" cy="259045"/>
    <xdr:sp macro="" textlink="">
      <xdr:nvSpPr>
        <xdr:cNvPr id="711" name="公債費該当値テキスト"/>
        <xdr:cNvSpPr txBox="1"/>
      </xdr:nvSpPr>
      <xdr:spPr>
        <a:xfrm>
          <a:off x="16370300" y="162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114246</xdr:rowOff>
    </xdr:from>
    <xdr:to>
      <xdr:col>81</xdr:col>
      <xdr:colOff>101600</xdr:colOff>
      <xdr:row>96</xdr:row>
      <xdr:rowOff>44396</xdr:rowOff>
    </xdr:to>
    <xdr:sp macro="" textlink="">
      <xdr:nvSpPr>
        <xdr:cNvPr id="712" name="楕円 711"/>
        <xdr:cNvSpPr/>
      </xdr:nvSpPr>
      <xdr:spPr>
        <a:xfrm>
          <a:off x="15430500" y="164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35523</xdr:rowOff>
    </xdr:from>
    <xdr:ext cx="534377" cy="259045"/>
    <xdr:sp macro="" textlink="">
      <xdr:nvSpPr>
        <xdr:cNvPr id="713" name="テキスト ボックス 712"/>
        <xdr:cNvSpPr txBox="1"/>
      </xdr:nvSpPr>
      <xdr:spPr>
        <a:xfrm>
          <a:off x="15214111" y="16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121247</xdr:rowOff>
    </xdr:from>
    <xdr:to>
      <xdr:col>76</xdr:col>
      <xdr:colOff>165100</xdr:colOff>
      <xdr:row>96</xdr:row>
      <xdr:rowOff>51397</xdr:rowOff>
    </xdr:to>
    <xdr:sp macro="" textlink="">
      <xdr:nvSpPr>
        <xdr:cNvPr id="714" name="楕円 713"/>
        <xdr:cNvSpPr/>
      </xdr:nvSpPr>
      <xdr:spPr>
        <a:xfrm>
          <a:off x="145415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42524</xdr:rowOff>
    </xdr:from>
    <xdr:ext cx="534377" cy="259045"/>
    <xdr:sp macro="" textlink="">
      <xdr:nvSpPr>
        <xdr:cNvPr id="715" name="テキスト ボックス 714"/>
        <xdr:cNvSpPr txBox="1"/>
      </xdr:nvSpPr>
      <xdr:spPr>
        <a:xfrm>
          <a:off x="14325111" y="165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104360</xdr:rowOff>
    </xdr:from>
    <xdr:to>
      <xdr:col>72</xdr:col>
      <xdr:colOff>38100</xdr:colOff>
      <xdr:row>96</xdr:row>
      <xdr:rowOff>34510</xdr:rowOff>
    </xdr:to>
    <xdr:sp macro="" textlink="">
      <xdr:nvSpPr>
        <xdr:cNvPr id="716" name="楕円 715"/>
        <xdr:cNvSpPr/>
      </xdr:nvSpPr>
      <xdr:spPr>
        <a:xfrm>
          <a:off x="13652500" y="16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25637</xdr:rowOff>
    </xdr:from>
    <xdr:ext cx="534377" cy="259045"/>
    <xdr:sp macro="" textlink="">
      <xdr:nvSpPr>
        <xdr:cNvPr id="717" name="テキスト ボックス 716"/>
        <xdr:cNvSpPr txBox="1"/>
      </xdr:nvSpPr>
      <xdr:spPr>
        <a:xfrm>
          <a:off x="13436111" y="164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45295</xdr:rowOff>
    </xdr:from>
    <xdr:to>
      <xdr:col>67</xdr:col>
      <xdr:colOff>101600</xdr:colOff>
      <xdr:row>95</xdr:row>
      <xdr:rowOff>146895</xdr:rowOff>
    </xdr:to>
    <xdr:sp macro="" textlink="">
      <xdr:nvSpPr>
        <xdr:cNvPr id="718" name="楕円 717"/>
        <xdr:cNvSpPr/>
      </xdr:nvSpPr>
      <xdr:spPr>
        <a:xfrm>
          <a:off x="12763500" y="163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138022</xdr:rowOff>
    </xdr:from>
    <xdr:ext cx="534377" cy="259045"/>
    <xdr:sp macro="" textlink="">
      <xdr:nvSpPr>
        <xdr:cNvPr id="719" name="テキスト ボックス 718"/>
        <xdr:cNvSpPr txBox="1"/>
      </xdr:nvSpPr>
      <xdr:spPr>
        <a:xfrm>
          <a:off x="12547111" y="164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住民一人当たりの議会費については、議員人件費の減少や政務活動交付金の見直しの影響により年々減少しており、平成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1,583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総務費は増加し、類似団体内平均値より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8,675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円高い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44,408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円となっており、花園ラグビー場の整備事業や文化創造館の建設事業が要因になっている。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民生費は平成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度は前年度から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4,461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207,992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生活保護費が減少し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たことが主な要因であるが、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類似団体内平均値と比べると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依然</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高い水準となっている</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の増加は、東</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大阪都市清掃施設組合第五工場の</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公債費の償還が始まったことに伴う、施設組合への負担金が増加したことが主な</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b="0">
              <a:solidFill>
                <a:schemeClr val="tx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消防費は、平成</a:t>
          </a:r>
          <a:r>
            <a:rPr kumimoji="1" lang="en-US" altLang="ja-JP" sz="1300" b="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a:solidFill>
                <a:schemeClr val="tx1"/>
              </a:solidFill>
              <a:effectLst/>
              <a:latin typeface="ＭＳ Ｐゴシック" panose="020B0600070205080204" pitchFamily="50" charset="-128"/>
              <a:ea typeface="ＭＳ Ｐゴシック" panose="020B0600070205080204" pitchFamily="50" charset="-128"/>
              <a:cs typeface="+mn-cs"/>
            </a:rPr>
            <a:t>年度で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10,358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円となり、類似団体内平均値の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11,974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消防局高機能消防司令センターの整備が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終了したことが減少の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教育費については義務教育施設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耐震化事業や学校トイレ</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洋式</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化事業の終了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した平成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年度以降減少傾向となり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年度は類似団体内平均値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39,984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30,699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年度の標準財政規模に占める財政調整基金の残高は、平成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15.11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ラグビーワールドカップ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の花園開催に向け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て改修をおこなった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花園ラグビー場や文化創造館の建設など、大規模修繕等に備えて積み立て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を行ってきた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年度における実質収支については、市税収入の増加が黒字の要因となっており、実質単年度収支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年度以来黒字となった。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今後もより一層健全な財政運営に努め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連結実質赤字比率について対象となる一般会計等及び公営企業会計の実質収支額及び資金余剰額（不足額）は全会計で黒字となっている。平成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年間をみても、連結実質収支額は黒字である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また恒常的な赤字となっていた国民健康保険事業についても、収納確保対策による保険料収納率の向上などにより、平成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年度から黒字に転じ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。今後も市全体として健全な財政運営に努</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205185448</v>
      </c>
      <c r="BO4" s="423"/>
      <c r="BP4" s="423"/>
      <c r="BQ4" s="423"/>
      <c r="BR4" s="423"/>
      <c r="BS4" s="423"/>
      <c r="BT4" s="423"/>
      <c r="BU4" s="424"/>
      <c r="BV4" s="422">
        <v>201299196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2.4</v>
      </c>
      <c r="CU4" s="604"/>
      <c r="CV4" s="604"/>
      <c r="CW4" s="604"/>
      <c r="CX4" s="604"/>
      <c r="CY4" s="604"/>
      <c r="CZ4" s="604"/>
      <c r="DA4" s="605"/>
      <c r="DB4" s="603">
        <v>1.9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202490237</v>
      </c>
      <c r="BO5" s="428"/>
      <c r="BP5" s="428"/>
      <c r="BQ5" s="428"/>
      <c r="BR5" s="428"/>
      <c r="BS5" s="428"/>
      <c r="BT5" s="428"/>
      <c r="BU5" s="429"/>
      <c r="BV5" s="427">
        <v>199148850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94.9</v>
      </c>
      <c r="CU5" s="398"/>
      <c r="CV5" s="398"/>
      <c r="CW5" s="398"/>
      <c r="CX5" s="398"/>
      <c r="CY5" s="398"/>
      <c r="CZ5" s="398"/>
      <c r="DA5" s="399"/>
      <c r="DB5" s="397">
        <v>95</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2695211</v>
      </c>
      <c r="BO6" s="428"/>
      <c r="BP6" s="428"/>
      <c r="BQ6" s="428"/>
      <c r="BR6" s="428"/>
      <c r="BS6" s="428"/>
      <c r="BT6" s="428"/>
      <c r="BU6" s="429"/>
      <c r="BV6" s="427">
        <v>2150346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103.6</v>
      </c>
      <c r="CU6" s="578"/>
      <c r="CV6" s="578"/>
      <c r="CW6" s="578"/>
      <c r="CX6" s="578"/>
      <c r="CY6" s="578"/>
      <c r="CZ6" s="578"/>
      <c r="DA6" s="579"/>
      <c r="DB6" s="577">
        <v>103.1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116556</v>
      </c>
      <c r="BO7" s="428"/>
      <c r="BP7" s="428"/>
      <c r="BQ7" s="428"/>
      <c r="BR7" s="428"/>
      <c r="BS7" s="428"/>
      <c r="BT7" s="428"/>
      <c r="BU7" s="429"/>
      <c r="BV7" s="427">
        <v>145767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108825402</v>
      </c>
      <c r="CU7" s="428"/>
      <c r="CV7" s="428"/>
      <c r="CW7" s="428"/>
      <c r="CX7" s="428"/>
      <c r="CY7" s="428"/>
      <c r="CZ7" s="428"/>
      <c r="DA7" s="429"/>
      <c r="DB7" s="427">
        <v>107081810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2578655</v>
      </c>
      <c r="BO8" s="428"/>
      <c r="BP8" s="428"/>
      <c r="BQ8" s="428"/>
      <c r="BR8" s="428"/>
      <c r="BS8" s="428"/>
      <c r="BT8" s="428"/>
      <c r="BU8" s="429"/>
      <c r="BV8" s="427">
        <v>2004579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0.76</v>
      </c>
      <c r="CU8" s="541"/>
      <c r="CV8" s="541"/>
      <c r="CW8" s="541"/>
      <c r="CX8" s="541"/>
      <c r="CY8" s="541"/>
      <c r="CZ8" s="541"/>
      <c r="DA8" s="542"/>
      <c r="DB8" s="540">
        <v>0.76</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502784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574076</v>
      </c>
      <c r="BO9" s="428"/>
      <c r="BP9" s="428"/>
      <c r="BQ9" s="428"/>
      <c r="BR9" s="428"/>
      <c r="BS9" s="428"/>
      <c r="BT9" s="428"/>
      <c r="BU9" s="429"/>
      <c r="BV9" s="427">
        <v>413382</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15</v>
      </c>
      <c r="CU9" s="398"/>
      <c r="CV9" s="398"/>
      <c r="CW9" s="398"/>
      <c r="CX9" s="398"/>
      <c r="CY9" s="398"/>
      <c r="CZ9" s="398"/>
      <c r="DA9" s="399"/>
      <c r="DB9" s="397">
        <v>13.3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509533</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116</v>
      </c>
      <c r="AV10" s="485"/>
      <c r="AW10" s="485"/>
      <c r="AX10" s="485"/>
      <c r="AY10" s="407" t="s">
        <v>121</v>
      </c>
      <c r="AZ10" s="408"/>
      <c r="BA10" s="408"/>
      <c r="BB10" s="408"/>
      <c r="BC10" s="408"/>
      <c r="BD10" s="408"/>
      <c r="BE10" s="408"/>
      <c r="BF10" s="408"/>
      <c r="BG10" s="408"/>
      <c r="BH10" s="408"/>
      <c r="BI10" s="408"/>
      <c r="BJ10" s="408"/>
      <c r="BK10" s="408"/>
      <c r="BL10" s="408"/>
      <c r="BM10" s="409"/>
      <c r="BN10" s="427">
        <v>2238500</v>
      </c>
      <c r="BO10" s="428"/>
      <c r="BP10" s="428"/>
      <c r="BQ10" s="428"/>
      <c r="BR10" s="428"/>
      <c r="BS10" s="428"/>
      <c r="BT10" s="428"/>
      <c r="BU10" s="429"/>
      <c r="BV10" s="427">
        <v>2082352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130</v>
      </c>
      <c r="BO11" s="428"/>
      <c r="BP11" s="428"/>
      <c r="BQ11" s="428"/>
      <c r="BR11" s="428"/>
      <c r="BS11" s="428"/>
      <c r="BT11" s="428"/>
      <c r="BU11" s="429"/>
      <c r="BV11" s="427">
        <v>56</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490217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1000000</v>
      </c>
      <c r="BO12" s="428"/>
      <c r="BP12" s="428"/>
      <c r="BQ12" s="428"/>
      <c r="BR12" s="428"/>
      <c r="BS12" s="428"/>
      <c r="BT12" s="428"/>
      <c r="BU12" s="429"/>
      <c r="BV12" s="427">
        <v>2500000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472246</v>
      </c>
      <c r="S13" s="531"/>
      <c r="T13" s="531"/>
      <c r="U13" s="531"/>
      <c r="V13" s="532"/>
      <c r="W13" s="518" t="s">
        <v>140</v>
      </c>
      <c r="X13" s="440"/>
      <c r="Y13" s="440"/>
      <c r="Z13" s="440"/>
      <c r="AA13" s="440"/>
      <c r="AB13" s="441"/>
      <c r="AC13" s="403">
        <v>591</v>
      </c>
      <c r="AD13" s="404"/>
      <c r="AE13" s="404"/>
      <c r="AF13" s="404"/>
      <c r="AG13" s="405"/>
      <c r="AH13" s="403">
        <v>665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1812706</v>
      </c>
      <c r="BO13" s="428"/>
      <c r="BP13" s="428"/>
      <c r="BQ13" s="428"/>
      <c r="BR13" s="428"/>
      <c r="BS13" s="428"/>
      <c r="BT13" s="428"/>
      <c r="BU13" s="429"/>
      <c r="BV13" s="427">
        <v>-4210</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5</v>
      </c>
      <c r="CU13" s="398"/>
      <c r="CV13" s="398"/>
      <c r="CW13" s="398"/>
      <c r="CX13" s="398"/>
      <c r="CY13" s="398"/>
      <c r="CZ13" s="398"/>
      <c r="DA13" s="399"/>
      <c r="DB13" s="397">
        <v>4.4000000000000004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491939</v>
      </c>
      <c r="S14" s="531"/>
      <c r="T14" s="531"/>
      <c r="U14" s="531"/>
      <c r="V14" s="532"/>
      <c r="W14" s="533"/>
      <c r="X14" s="443"/>
      <c r="Y14" s="443"/>
      <c r="Z14" s="443"/>
      <c r="AA14" s="443"/>
      <c r="AB14" s="444"/>
      <c r="AC14" s="523">
        <v>0.3</v>
      </c>
      <c r="AD14" s="524"/>
      <c r="AE14" s="524"/>
      <c r="AF14" s="524"/>
      <c r="AG14" s="525"/>
      <c r="AH14" s="523">
        <v>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6.9</v>
      </c>
      <c r="CU14" s="535"/>
      <c r="CV14" s="535"/>
      <c r="CW14" s="535"/>
      <c r="CX14" s="535"/>
      <c r="CY14" s="535"/>
      <c r="CZ14" s="535"/>
      <c r="DA14" s="536"/>
      <c r="DB14" s="534">
        <v>8.6999999999999993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474549</v>
      </c>
      <c r="S15" s="531"/>
      <c r="T15" s="531"/>
      <c r="U15" s="531"/>
      <c r="V15" s="532"/>
      <c r="W15" s="518" t="s">
        <v>147</v>
      </c>
      <c r="X15" s="440"/>
      <c r="Y15" s="440"/>
      <c r="Z15" s="440"/>
      <c r="AA15" s="440"/>
      <c r="AB15" s="441"/>
      <c r="AC15" s="403">
        <v>58967</v>
      </c>
      <c r="AD15" s="404"/>
      <c r="AE15" s="404"/>
      <c r="AF15" s="404"/>
      <c r="AG15" s="405"/>
      <c r="AH15" s="403">
        <v>63144</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62147584</v>
      </c>
      <c r="BO15" s="423"/>
      <c r="BP15" s="423"/>
      <c r="BQ15" s="423"/>
      <c r="BR15" s="423"/>
      <c r="BS15" s="423"/>
      <c r="BT15" s="423"/>
      <c r="BU15" s="424"/>
      <c r="BV15" s="422">
        <v>62002162</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30.7</v>
      </c>
      <c r="AD16" s="524"/>
      <c r="AE16" s="524"/>
      <c r="AF16" s="524"/>
      <c r="AG16" s="525"/>
      <c r="AH16" s="523">
        <v>31.5</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81554758</v>
      </c>
      <c r="BO16" s="428"/>
      <c r="BP16" s="428"/>
      <c r="BQ16" s="428"/>
      <c r="BR16" s="428"/>
      <c r="BS16" s="428"/>
      <c r="BT16" s="428"/>
      <c r="BU16" s="429"/>
      <c r="BV16" s="427">
        <v>80777221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132312</v>
      </c>
      <c r="AD17" s="404"/>
      <c r="AE17" s="404"/>
      <c r="AF17" s="404"/>
      <c r="AG17" s="405"/>
      <c r="AH17" s="403">
        <v>136962</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80022408</v>
      </c>
      <c r="BO17" s="428"/>
      <c r="BP17" s="428"/>
      <c r="BQ17" s="428"/>
      <c r="BR17" s="428"/>
      <c r="BS17" s="428"/>
      <c r="BT17" s="428"/>
      <c r="BU17" s="429"/>
      <c r="BV17" s="427">
        <v>79800516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61.78</v>
      </c>
      <c r="M18" s="492"/>
      <c r="N18" s="492"/>
      <c r="O18" s="492"/>
      <c r="P18" s="492"/>
      <c r="Q18" s="492"/>
      <c r="R18" s="493"/>
      <c r="S18" s="493"/>
      <c r="T18" s="493"/>
      <c r="U18" s="493"/>
      <c r="V18" s="494"/>
      <c r="W18" s="508"/>
      <c r="X18" s="509"/>
      <c r="Y18" s="509"/>
      <c r="Z18" s="509"/>
      <c r="AA18" s="509"/>
      <c r="AB18" s="519"/>
      <c r="AC18" s="391">
        <v>69</v>
      </c>
      <c r="AD18" s="392"/>
      <c r="AE18" s="392"/>
      <c r="AF18" s="392"/>
      <c r="AG18" s="495"/>
      <c r="AH18" s="391">
        <v>68.2</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105804457</v>
      </c>
      <c r="BO18" s="428"/>
      <c r="BP18" s="428"/>
      <c r="BQ18" s="428"/>
      <c r="BR18" s="428"/>
      <c r="BS18" s="428"/>
      <c r="BT18" s="428"/>
      <c r="BU18" s="429"/>
      <c r="BV18" s="427">
        <v>103858584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8138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123874456</v>
      </c>
      <c r="BO19" s="428"/>
      <c r="BP19" s="428"/>
      <c r="BQ19" s="428"/>
      <c r="BR19" s="428"/>
      <c r="BS19" s="428"/>
      <c r="BT19" s="428"/>
      <c r="BU19" s="429"/>
      <c r="BV19" s="427">
        <v>122292555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223485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192809036</v>
      </c>
      <c r="BO23" s="428"/>
      <c r="BP23" s="428"/>
      <c r="BQ23" s="428"/>
      <c r="BR23" s="428"/>
      <c r="BS23" s="428"/>
      <c r="BT23" s="428"/>
      <c r="BU23" s="429"/>
      <c r="BV23" s="427">
        <v>190510688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10300</v>
      </c>
      <c r="R24" s="404"/>
      <c r="S24" s="404"/>
      <c r="T24" s="404"/>
      <c r="U24" s="404"/>
      <c r="V24" s="405"/>
      <c r="W24" s="469"/>
      <c r="X24" s="460"/>
      <c r="Y24" s="461"/>
      <c r="Z24" s="400" t="s">
        <v>171</v>
      </c>
      <c r="AA24" s="401"/>
      <c r="AB24" s="401"/>
      <c r="AC24" s="401"/>
      <c r="AD24" s="401"/>
      <c r="AE24" s="401"/>
      <c r="AF24" s="401"/>
      <c r="AG24" s="402"/>
      <c r="AH24" s="403">
        <v>2452</v>
      </c>
      <c r="AI24" s="404"/>
      <c r="AJ24" s="404"/>
      <c r="AK24" s="404"/>
      <c r="AL24" s="405"/>
      <c r="AM24" s="403">
        <v>7517832</v>
      </c>
      <c r="AN24" s="404"/>
      <c r="AO24" s="404"/>
      <c r="AP24" s="404"/>
      <c r="AQ24" s="404"/>
      <c r="AR24" s="405"/>
      <c r="AS24" s="403">
        <v>3066</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134046252</v>
      </c>
      <c r="BO24" s="428"/>
      <c r="BP24" s="428"/>
      <c r="BQ24" s="428"/>
      <c r="BR24" s="428"/>
      <c r="BS24" s="428"/>
      <c r="BT24" s="428"/>
      <c r="BU24" s="429"/>
      <c r="BV24" s="427">
        <v>131927896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3</v>
      </c>
      <c r="M25" s="404"/>
      <c r="N25" s="404"/>
      <c r="O25" s="404"/>
      <c r="P25" s="405"/>
      <c r="Q25" s="403">
        <v>8700</v>
      </c>
      <c r="R25" s="404"/>
      <c r="S25" s="404"/>
      <c r="T25" s="404"/>
      <c r="U25" s="404"/>
      <c r="V25" s="405"/>
      <c r="W25" s="469"/>
      <c r="X25" s="460"/>
      <c r="Y25" s="461"/>
      <c r="Z25" s="400" t="s">
        <v>174</v>
      </c>
      <c r="AA25" s="401"/>
      <c r="AB25" s="401"/>
      <c r="AC25" s="401"/>
      <c r="AD25" s="401"/>
      <c r="AE25" s="401"/>
      <c r="AF25" s="401"/>
      <c r="AG25" s="402"/>
      <c r="AH25" s="403">
        <v>510</v>
      </c>
      <c r="AI25" s="404"/>
      <c r="AJ25" s="404"/>
      <c r="AK25" s="404"/>
      <c r="AL25" s="405"/>
      <c r="AM25" s="403">
        <v>1440240</v>
      </c>
      <c r="AN25" s="404"/>
      <c r="AO25" s="404"/>
      <c r="AP25" s="404"/>
      <c r="AQ25" s="404"/>
      <c r="AR25" s="405"/>
      <c r="AS25" s="403">
        <v>2824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31049547</v>
      </c>
      <c r="BO25" s="423"/>
      <c r="BP25" s="423"/>
      <c r="BQ25" s="423"/>
      <c r="BR25" s="423"/>
      <c r="BS25" s="423"/>
      <c r="BT25" s="423"/>
      <c r="BU25" s="424"/>
      <c r="BV25" s="422">
        <v>40780126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7600</v>
      </c>
      <c r="R26" s="404"/>
      <c r="S26" s="404"/>
      <c r="T26" s="404"/>
      <c r="U26" s="404"/>
      <c r="V26" s="405"/>
      <c r="W26" s="469"/>
      <c r="X26" s="460"/>
      <c r="Y26" s="461"/>
      <c r="Z26" s="400" t="s">
        <v>177</v>
      </c>
      <c r="AA26" s="482"/>
      <c r="AB26" s="482"/>
      <c r="AC26" s="482"/>
      <c r="AD26" s="482"/>
      <c r="AE26" s="482"/>
      <c r="AF26" s="482"/>
      <c r="AG26" s="483"/>
      <c r="AH26" s="403">
        <v>5</v>
      </c>
      <c r="AI26" s="404"/>
      <c r="AJ26" s="404"/>
      <c r="AK26" s="404"/>
      <c r="AL26" s="405"/>
      <c r="AM26" s="403">
        <v>18315</v>
      </c>
      <c r="AN26" s="404"/>
      <c r="AO26" s="404"/>
      <c r="AP26" s="404"/>
      <c r="AQ26" s="404"/>
      <c r="AR26" s="405"/>
      <c r="AS26" s="403">
        <v>3663</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140289</v>
      </c>
      <c r="BO26" s="428"/>
      <c r="BP26" s="428"/>
      <c r="BQ26" s="428"/>
      <c r="BR26" s="428"/>
      <c r="BS26" s="428"/>
      <c r="BT26" s="428"/>
      <c r="BU26" s="429"/>
      <c r="BV26" s="427">
        <v>133308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8000</v>
      </c>
      <c r="R27" s="404"/>
      <c r="S27" s="404"/>
      <c r="T27" s="404"/>
      <c r="U27" s="404"/>
      <c r="V27" s="405"/>
      <c r="W27" s="469"/>
      <c r="X27" s="460"/>
      <c r="Y27" s="461"/>
      <c r="Z27" s="400" t="s">
        <v>180</v>
      </c>
      <c r="AA27" s="401"/>
      <c r="AB27" s="401"/>
      <c r="AC27" s="401"/>
      <c r="AD27" s="401"/>
      <c r="AE27" s="401"/>
      <c r="AF27" s="401"/>
      <c r="AG27" s="402"/>
      <c r="AH27" s="403">
        <v>209</v>
      </c>
      <c r="AI27" s="404"/>
      <c r="AJ27" s="404"/>
      <c r="AK27" s="404"/>
      <c r="AL27" s="405"/>
      <c r="AM27" s="403">
        <v>686581</v>
      </c>
      <c r="AN27" s="404"/>
      <c r="AO27" s="404"/>
      <c r="AP27" s="404"/>
      <c r="AQ27" s="404"/>
      <c r="AR27" s="405"/>
      <c r="AS27" s="403">
        <v>3285</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1911000</v>
      </c>
      <c r="BO27" s="431"/>
      <c r="BP27" s="431"/>
      <c r="BQ27" s="431"/>
      <c r="BR27" s="431"/>
      <c r="BS27" s="431"/>
      <c r="BT27" s="431"/>
      <c r="BU27" s="432"/>
      <c r="BV27" s="430">
        <v>1911000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7400</v>
      </c>
      <c r="R28" s="404"/>
      <c r="S28" s="404"/>
      <c r="T28" s="404"/>
      <c r="U28" s="404"/>
      <c r="V28" s="405"/>
      <c r="W28" s="469"/>
      <c r="X28" s="460"/>
      <c r="Y28" s="461"/>
      <c r="Z28" s="400" t="s">
        <v>183</v>
      </c>
      <c r="AA28" s="401"/>
      <c r="AB28" s="401"/>
      <c r="AC28" s="401"/>
      <c r="AD28" s="401"/>
      <c r="AE28" s="401"/>
      <c r="AF28" s="401"/>
      <c r="AG28" s="402"/>
      <c r="AH28" s="403" t="s">
        <v>184</v>
      </c>
      <c r="AI28" s="404"/>
      <c r="AJ28" s="404"/>
      <c r="AK28" s="404"/>
      <c r="AL28" s="405"/>
      <c r="AM28" s="403" t="s">
        <v>185</v>
      </c>
      <c r="AN28" s="404"/>
      <c r="AO28" s="404"/>
      <c r="AP28" s="404"/>
      <c r="AQ28" s="404"/>
      <c r="AR28" s="405"/>
      <c r="AS28" s="403" t="s">
        <v>184</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16439720</v>
      </c>
      <c r="BO28" s="423"/>
      <c r="BP28" s="423"/>
      <c r="BQ28" s="423"/>
      <c r="BR28" s="423"/>
      <c r="BS28" s="423"/>
      <c r="BT28" s="423"/>
      <c r="BU28" s="424"/>
      <c r="BV28" s="422">
        <v>15201220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36</v>
      </c>
      <c r="M29" s="404"/>
      <c r="N29" s="404"/>
      <c r="O29" s="404"/>
      <c r="P29" s="405"/>
      <c r="Q29" s="403">
        <v>7000</v>
      </c>
      <c r="R29" s="404"/>
      <c r="S29" s="404"/>
      <c r="T29" s="404"/>
      <c r="U29" s="404"/>
      <c r="V29" s="405"/>
      <c r="W29" s="470"/>
      <c r="X29" s="471"/>
      <c r="Y29" s="472"/>
      <c r="Z29" s="400" t="s">
        <v>188</v>
      </c>
      <c r="AA29" s="401"/>
      <c r="AB29" s="401"/>
      <c r="AC29" s="401"/>
      <c r="AD29" s="401"/>
      <c r="AE29" s="401"/>
      <c r="AF29" s="401"/>
      <c r="AG29" s="402"/>
      <c r="AH29" s="403">
        <v>2661</v>
      </c>
      <c r="AI29" s="404"/>
      <c r="AJ29" s="404"/>
      <c r="AK29" s="404"/>
      <c r="AL29" s="405"/>
      <c r="AM29" s="403">
        <v>8204413</v>
      </c>
      <c r="AN29" s="404"/>
      <c r="AO29" s="404"/>
      <c r="AP29" s="404"/>
      <c r="AQ29" s="404"/>
      <c r="AR29" s="405"/>
      <c r="AS29" s="403">
        <v>3083</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4130300</v>
      </c>
      <c r="BO29" s="428"/>
      <c r="BP29" s="428"/>
      <c r="BQ29" s="428"/>
      <c r="BR29" s="428"/>
      <c r="BS29" s="428"/>
      <c r="BT29" s="428"/>
      <c r="BU29" s="429"/>
      <c r="BV29" s="427">
        <v>4017000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102.2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3473651</v>
      </c>
      <c r="BO30" s="431"/>
      <c r="BP30" s="431"/>
      <c r="BQ30" s="431"/>
      <c r="BR30" s="431"/>
      <c r="BS30" s="431"/>
      <c r="BT30" s="431"/>
      <c r="BU30" s="432"/>
      <c r="BV30" s="430">
        <v>3608665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199</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7</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11</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東大阪都市清掃施設組合（一般会計）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（公財）東大阪市公園環境協会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奨学事業特別会計</v>
      </c>
      <c r="F35" s="385"/>
      <c r="G35" s="385"/>
      <c r="H35" s="385"/>
      <c r="I35" s="385"/>
      <c r="J35" s="385"/>
      <c r="K35" s="385"/>
      <c r="L35" s="385"/>
      <c r="M35" s="385"/>
      <c r="N35" s="385"/>
      <c r="O35" s="385"/>
      <c r="P35" s="385"/>
      <c r="Q35" s="385"/>
      <c r="R35" s="385"/>
      <c r="S35" s="385"/>
      <c r="T35" s="213"/>
      <c r="U35" s="386">
        <f>IF(W35="","",U34+1)</f>
        <v>8</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12</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恩智川水防事務組合（一般会計）</v>
      </c>
      <c r="BZ35" s="385"/>
      <c r="CA35" s="385"/>
      <c r="CB35" s="385"/>
      <c r="CC35" s="385"/>
      <c r="CD35" s="385"/>
      <c r="CE35" s="385"/>
      <c r="CF35" s="385"/>
      <c r="CG35" s="385"/>
      <c r="CH35" s="385"/>
      <c r="CI35" s="385"/>
      <c r="CJ35" s="385"/>
      <c r="CK35" s="385"/>
      <c r="CL35" s="385"/>
      <c r="CM35" s="385"/>
      <c r="CN35" s="213"/>
      <c r="CO35" s="386">
        <f t="shared" ref="CO35:CO43" si="3">IF(CQ35="","",CO34+1)</f>
        <v>23</v>
      </c>
      <c r="CP35" s="386"/>
      <c r="CQ35" s="385" t="str">
        <f>IF('各会計、関係団体の財政状況及び健全化判断比率'!BS8="","",'各会計、関係団体の財政状況及び健全化判断比率'!BS8)</f>
        <v>（公財）東大阪市学校給食会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公共用地先行取得事業特別会計</v>
      </c>
      <c r="F36" s="385"/>
      <c r="G36" s="385"/>
      <c r="H36" s="385"/>
      <c r="I36" s="385"/>
      <c r="J36" s="385"/>
      <c r="K36" s="385"/>
      <c r="L36" s="385"/>
      <c r="M36" s="385"/>
      <c r="N36" s="385"/>
      <c r="O36" s="385"/>
      <c r="P36" s="385"/>
      <c r="Q36" s="385"/>
      <c r="R36" s="385"/>
      <c r="S36" s="385"/>
      <c r="T36" s="213"/>
      <c r="U36" s="386">
        <f t="shared" ref="U36:U43" si="4">IF(W36="","",U35+1)</f>
        <v>9</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淀川左岸水防事務組合（一般会計）</v>
      </c>
      <c r="BZ36" s="385"/>
      <c r="CA36" s="385"/>
      <c r="CB36" s="385"/>
      <c r="CC36" s="385"/>
      <c r="CD36" s="385"/>
      <c r="CE36" s="385"/>
      <c r="CF36" s="385"/>
      <c r="CG36" s="385"/>
      <c r="CH36" s="385"/>
      <c r="CI36" s="385"/>
      <c r="CJ36" s="385"/>
      <c r="CK36" s="385"/>
      <c r="CL36" s="385"/>
      <c r="CM36" s="385"/>
      <c r="CN36" s="213"/>
      <c r="CO36" s="386">
        <f t="shared" si="3"/>
        <v>24</v>
      </c>
      <c r="CP36" s="386"/>
      <c r="CQ36" s="385" t="str">
        <f>IF('各会計、関係団体の財政状況及び健全化判断比率'!BS9="","",'各会計、関係団体の財政状況及び健全化判断比率'!BS9)</f>
        <v>（公財）東大阪市文化振興協会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火災共済事業特別会計</v>
      </c>
      <c r="F37" s="385"/>
      <c r="G37" s="385"/>
      <c r="H37" s="385"/>
      <c r="I37" s="385"/>
      <c r="J37" s="385"/>
      <c r="K37" s="385"/>
      <c r="L37" s="385"/>
      <c r="M37" s="385"/>
      <c r="N37" s="385"/>
      <c r="O37" s="385"/>
      <c r="P37" s="385"/>
      <c r="Q37" s="385"/>
      <c r="R37" s="385"/>
      <c r="S37" s="385"/>
      <c r="T37" s="213"/>
      <c r="U37" s="386">
        <f t="shared" si="4"/>
        <v>10</v>
      </c>
      <c r="V37" s="386"/>
      <c r="W37" s="385" t="str">
        <f>IF('各会計、関係団体の財政状況及び健全化判断比率'!B31="","",'各会計、関係団体の財政状況及び健全化判断比率'!B31)</f>
        <v>交通災害共済事業特別会計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大和川右岸水防事務組合（一般会計）</v>
      </c>
      <c r="BZ37" s="385"/>
      <c r="CA37" s="385"/>
      <c r="CB37" s="385"/>
      <c r="CC37" s="385"/>
      <c r="CD37" s="385"/>
      <c r="CE37" s="385"/>
      <c r="CF37" s="385"/>
      <c r="CG37" s="385"/>
      <c r="CH37" s="385"/>
      <c r="CI37" s="385"/>
      <c r="CJ37" s="385"/>
      <c r="CK37" s="385"/>
      <c r="CL37" s="385"/>
      <c r="CM37" s="385"/>
      <c r="CN37" s="213"/>
      <c r="CO37" s="386">
        <f t="shared" si="3"/>
        <v>25</v>
      </c>
      <c r="CP37" s="386"/>
      <c r="CQ37" s="385" t="str">
        <f>IF('各会計、関係団体の財政状況及び健全化判断比率'!BS10="","",'各会計、関係団体の財政状況及び健全化判断比率'!BS10)</f>
        <v>東大阪再開発（株）</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母子父子寡婦福祉資金貸付事業特別会計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大阪府後期高齢者医療広域連合（一般会計）</v>
      </c>
      <c r="BZ38" s="385"/>
      <c r="CA38" s="385"/>
      <c r="CB38" s="385"/>
      <c r="CC38" s="385"/>
      <c r="CD38" s="385"/>
      <c r="CE38" s="385"/>
      <c r="CF38" s="385"/>
      <c r="CG38" s="385"/>
      <c r="CH38" s="385"/>
      <c r="CI38" s="385"/>
      <c r="CJ38" s="385"/>
      <c r="CK38" s="385"/>
      <c r="CL38" s="385"/>
      <c r="CM38" s="385"/>
      <c r="CN38" s="213"/>
      <c r="CO38" s="386">
        <f t="shared" si="3"/>
        <v>26</v>
      </c>
      <c r="CP38" s="386"/>
      <c r="CQ38" s="385" t="str">
        <f>IF('各会計、関係団体の財政状況及び健全化判断比率'!BS11="","",'各会計、関係団体の財政状況及び健全化判断比率'!BS11)</f>
        <v>（公財）東大阪市産業創造勤労者支援機構</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f t="shared" si="5"/>
        <v>6</v>
      </c>
      <c r="D39" s="386"/>
      <c r="E39" s="385" t="str">
        <f>IF('各会計、関係団体の財政状況及び健全化判断比率'!B12="","",'各会計、関係団体の財政状況及び健全化判断比率'!B12)</f>
        <v>病院事業債管理特別会計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大阪府後期高齢者医療広域連合（後期高齢者医療特別会計）</v>
      </c>
      <c r="BZ39" s="385"/>
      <c r="CA39" s="385"/>
      <c r="CB39" s="385"/>
      <c r="CC39" s="385"/>
      <c r="CD39" s="385"/>
      <c r="CE39" s="385"/>
      <c r="CF39" s="385"/>
      <c r="CG39" s="385"/>
      <c r="CH39" s="385"/>
      <c r="CI39" s="385"/>
      <c r="CJ39" s="385"/>
      <c r="CK39" s="385"/>
      <c r="CL39" s="385"/>
      <c r="CM39" s="385"/>
      <c r="CN39" s="213"/>
      <c r="CO39" s="386">
        <f t="shared" si="3"/>
        <v>27</v>
      </c>
      <c r="CP39" s="386"/>
      <c r="CQ39" s="385" t="str">
        <f>IF('各会計、関係団体の財政状況及び健全化判断比率'!BS12="","",'各会計、関係団体の財政状況及び健全化判断比率'!BS12)</f>
        <v>市立東大阪医療センター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大阪広域水道企業団（水道事業会計）</v>
      </c>
      <c r="BZ40" s="385"/>
      <c r="CA40" s="385"/>
      <c r="CB40" s="385"/>
      <c r="CC40" s="385"/>
      <c r="CD40" s="385"/>
      <c r="CE40" s="385"/>
      <c r="CF40" s="385"/>
      <c r="CG40" s="385"/>
      <c r="CH40" s="385"/>
      <c r="CI40" s="385"/>
      <c r="CJ40" s="385"/>
      <c r="CK40" s="385"/>
      <c r="CL40" s="385"/>
      <c r="CM40" s="385"/>
      <c r="CN40" s="213"/>
      <c r="CO40" s="386">
        <f t="shared" si="3"/>
        <v>28</v>
      </c>
      <c r="CP40" s="386"/>
      <c r="CQ40" s="385" t="str">
        <f>IF('各会計、関係団体の財政状況及び健全化判断比率'!BS13="","",'各会計、関係団体の財政状況及び健全化判断比率'!BS13)</f>
        <v>大阪外環状線鉄道</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大阪広域水道企業団（工業用水道事業会計）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21</v>
      </c>
      <c r="BX42" s="386"/>
      <c r="BY42" s="385" t="str">
        <f>IF('各会計、関係団体の財政状況及び健全化判断比率'!B76="","",'各会計、関係団体の財政状況及び健全化判断比率'!B76)</f>
        <v>大阪府都市競艇企業団（モーターボート競走事業会計）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du2iLLITBvxEKaOmITyJr/VCibe7aOr0yo/3WQGsrCb4QzOZjCsMWuSWecsUSXQV3S28MyPNTGNqusdoNSQVw==" saltValue="qoUt5yCstaK2R3xWR9Lp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559</v>
      </c>
      <c r="D34" s="1206"/>
      <c r="E34" s="1207"/>
      <c r="F34" s="32">
        <v>3.5</v>
      </c>
      <c r="G34" s="33">
        <v>3.8</v>
      </c>
      <c r="H34" s="33">
        <v>4.72</v>
      </c>
      <c r="I34" s="33">
        <v>5.35</v>
      </c>
      <c r="J34" s="34">
        <v>6.08</v>
      </c>
      <c r="K34" s="22"/>
      <c r="L34" s="22"/>
      <c r="M34" s="22"/>
      <c r="N34" s="22"/>
      <c r="O34" s="22"/>
      <c r="P34" s="22"/>
    </row>
    <row r="35" spans="1:16" ht="39" customHeight="1" x14ac:dyDescent="0.15">
      <c r="A35" s="22"/>
      <c r="B35" s="35"/>
      <c r="C35" s="1200" t="s">
        <v>560</v>
      </c>
      <c r="D35" s="1201"/>
      <c r="E35" s="1202"/>
      <c r="F35" s="36">
        <v>5.58</v>
      </c>
      <c r="G35" s="37">
        <v>5.26</v>
      </c>
      <c r="H35" s="37">
        <v>5.42</v>
      </c>
      <c r="I35" s="37">
        <v>4.87</v>
      </c>
      <c r="J35" s="38">
        <v>4.6100000000000003</v>
      </c>
      <c r="K35" s="22"/>
      <c r="L35" s="22"/>
      <c r="M35" s="22"/>
      <c r="N35" s="22"/>
      <c r="O35" s="22"/>
      <c r="P35" s="22"/>
    </row>
    <row r="36" spans="1:16" ht="39" customHeight="1" x14ac:dyDescent="0.15">
      <c r="A36" s="22"/>
      <c r="B36" s="35"/>
      <c r="C36" s="1200" t="s">
        <v>561</v>
      </c>
      <c r="D36" s="1201"/>
      <c r="E36" s="1202"/>
      <c r="F36" s="36">
        <v>0.33</v>
      </c>
      <c r="G36" s="37">
        <v>1.21</v>
      </c>
      <c r="H36" s="37">
        <v>1.05</v>
      </c>
      <c r="I36" s="37">
        <v>1.38</v>
      </c>
      <c r="J36" s="38">
        <v>1.81</v>
      </c>
      <c r="K36" s="22"/>
      <c r="L36" s="22"/>
      <c r="M36" s="22"/>
      <c r="N36" s="22"/>
      <c r="O36" s="22"/>
      <c r="P36" s="22"/>
    </row>
    <row r="37" spans="1:16" ht="39" customHeight="1" x14ac:dyDescent="0.15">
      <c r="A37" s="22"/>
      <c r="B37" s="35"/>
      <c r="C37" s="1200" t="s">
        <v>562</v>
      </c>
      <c r="D37" s="1201"/>
      <c r="E37" s="1202"/>
      <c r="F37" s="36">
        <v>0.41</v>
      </c>
      <c r="G37" s="37">
        <v>0.72</v>
      </c>
      <c r="H37" s="37">
        <v>0.64</v>
      </c>
      <c r="I37" s="37">
        <v>0.49</v>
      </c>
      <c r="J37" s="38">
        <v>0.95</v>
      </c>
      <c r="K37" s="22"/>
      <c r="L37" s="22"/>
      <c r="M37" s="22"/>
      <c r="N37" s="22"/>
      <c r="O37" s="22"/>
      <c r="P37" s="22"/>
    </row>
    <row r="38" spans="1:16" ht="39" customHeight="1" x14ac:dyDescent="0.15">
      <c r="A38" s="22"/>
      <c r="B38" s="35"/>
      <c r="C38" s="1200" t="s">
        <v>563</v>
      </c>
      <c r="D38" s="1201"/>
      <c r="E38" s="1202"/>
      <c r="F38" s="36">
        <v>0.78</v>
      </c>
      <c r="G38" s="37">
        <v>0.92</v>
      </c>
      <c r="H38" s="37">
        <v>1.54</v>
      </c>
      <c r="I38" s="37">
        <v>1.71</v>
      </c>
      <c r="J38" s="38">
        <v>0.37</v>
      </c>
      <c r="K38" s="22"/>
      <c r="L38" s="22"/>
      <c r="M38" s="22"/>
      <c r="N38" s="22"/>
      <c r="O38" s="22"/>
      <c r="P38" s="22"/>
    </row>
    <row r="39" spans="1:16" ht="39" customHeight="1" x14ac:dyDescent="0.15">
      <c r="A39" s="22"/>
      <c r="B39" s="35"/>
      <c r="C39" s="1200" t="s">
        <v>564</v>
      </c>
      <c r="D39" s="1201"/>
      <c r="E39" s="1202"/>
      <c r="F39" s="36">
        <v>0.28000000000000003</v>
      </c>
      <c r="G39" s="37">
        <v>0.28999999999999998</v>
      </c>
      <c r="H39" s="37">
        <v>0.35</v>
      </c>
      <c r="I39" s="37">
        <v>0.23</v>
      </c>
      <c r="J39" s="38">
        <v>0.3</v>
      </c>
      <c r="K39" s="22"/>
      <c r="L39" s="22"/>
      <c r="M39" s="22"/>
      <c r="N39" s="22"/>
      <c r="O39" s="22"/>
      <c r="P39" s="22"/>
    </row>
    <row r="40" spans="1:16" ht="39" customHeight="1" x14ac:dyDescent="0.15">
      <c r="A40" s="22"/>
      <c r="B40" s="35"/>
      <c r="C40" s="1200" t="s">
        <v>565</v>
      </c>
      <c r="D40" s="1201"/>
      <c r="E40" s="1202"/>
      <c r="F40" s="36">
        <v>0.26</v>
      </c>
      <c r="G40" s="37">
        <v>0.27</v>
      </c>
      <c r="H40" s="37">
        <v>0.28999999999999998</v>
      </c>
      <c r="I40" s="37">
        <v>0.3</v>
      </c>
      <c r="J40" s="38">
        <v>0.3</v>
      </c>
      <c r="K40" s="22"/>
      <c r="L40" s="22"/>
      <c r="M40" s="22"/>
      <c r="N40" s="22"/>
      <c r="O40" s="22"/>
      <c r="P40" s="22"/>
    </row>
    <row r="41" spans="1:16" ht="39" customHeight="1" x14ac:dyDescent="0.15">
      <c r="A41" s="22"/>
      <c r="B41" s="35"/>
      <c r="C41" s="1200" t="s">
        <v>566</v>
      </c>
      <c r="D41" s="1201"/>
      <c r="E41" s="1202"/>
      <c r="F41" s="36">
        <v>0.16</v>
      </c>
      <c r="G41" s="37">
        <v>0.18</v>
      </c>
      <c r="H41" s="37">
        <v>0.18</v>
      </c>
      <c r="I41" s="37">
        <v>0.18</v>
      </c>
      <c r="J41" s="38">
        <v>0.18</v>
      </c>
      <c r="K41" s="22"/>
      <c r="L41" s="22"/>
      <c r="M41" s="22"/>
      <c r="N41" s="22"/>
      <c r="O41" s="22"/>
      <c r="P41" s="22"/>
    </row>
    <row r="42" spans="1:16" ht="39" customHeight="1" x14ac:dyDescent="0.15">
      <c r="A42" s="22"/>
      <c r="B42" s="39"/>
      <c r="C42" s="1200" t="s">
        <v>567</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568</v>
      </c>
      <c r="D43" s="1204"/>
      <c r="E43" s="1205"/>
      <c r="F43" s="41">
        <v>4.17</v>
      </c>
      <c r="G43" s="42">
        <v>3.3</v>
      </c>
      <c r="H43" s="42">
        <v>0.14000000000000001</v>
      </c>
      <c r="I43" s="42">
        <v>0.18</v>
      </c>
      <c r="J43" s="43">
        <v>0.24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vP757lGkQxmiY3wVbhwEvK3ptuJmGqn/pAgljFRdT7soGEQcF1SMI2kQg5mAcGE5VI7pu+GpUlAXTgJmJhW0A==" saltValue="VDdcQ7NJSi6Dtinjy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17721</v>
      </c>
      <c r="L45" s="60">
        <v>16571</v>
      </c>
      <c r="M45" s="60">
        <v>17993</v>
      </c>
      <c r="N45" s="60">
        <v>17793</v>
      </c>
      <c r="O45" s="61">
        <v>20049</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15</v>
      </c>
      <c r="F48" s="1210"/>
      <c r="G48" s="1210"/>
      <c r="H48" s="1210"/>
      <c r="I48" s="1210"/>
      <c r="J48" s="1211"/>
      <c r="K48" s="63">
        <v>7446</v>
      </c>
      <c r="L48" s="64">
        <v>7675</v>
      </c>
      <c r="M48" s="64">
        <v>6925</v>
      </c>
      <c r="N48" s="64">
        <v>7016</v>
      </c>
      <c r="O48" s="65">
        <v>6873</v>
      </c>
      <c r="P48" s="48"/>
      <c r="Q48" s="48"/>
      <c r="R48" s="48"/>
      <c r="S48" s="48"/>
      <c r="T48" s="48"/>
      <c r="U48" s="48"/>
    </row>
    <row r="49" spans="1:21" ht="30.75" customHeight="1" x14ac:dyDescent="0.15">
      <c r="A49" s="48"/>
      <c r="B49" s="1228"/>
      <c r="C49" s="1229"/>
      <c r="D49" s="62"/>
      <c r="E49" s="1210" t="s">
        <v>16</v>
      </c>
      <c r="F49" s="1210"/>
      <c r="G49" s="1210"/>
      <c r="H49" s="1210"/>
      <c r="I49" s="1210"/>
      <c r="J49" s="1211"/>
      <c r="K49" s="63">
        <v>44</v>
      </c>
      <c r="L49" s="64">
        <v>48</v>
      </c>
      <c r="M49" s="64">
        <v>56</v>
      </c>
      <c r="N49" s="64">
        <v>83</v>
      </c>
      <c r="O49" s="65">
        <v>193</v>
      </c>
      <c r="P49" s="48"/>
      <c r="Q49" s="48"/>
      <c r="R49" s="48"/>
      <c r="S49" s="48"/>
      <c r="T49" s="48"/>
      <c r="U49" s="48"/>
    </row>
    <row r="50" spans="1:21" ht="30.75" customHeight="1" x14ac:dyDescent="0.15">
      <c r="A50" s="48"/>
      <c r="B50" s="1228"/>
      <c r="C50" s="1229"/>
      <c r="D50" s="62"/>
      <c r="E50" s="1210" t="s">
        <v>17</v>
      </c>
      <c r="F50" s="1210"/>
      <c r="G50" s="1210"/>
      <c r="H50" s="1210"/>
      <c r="I50" s="1210"/>
      <c r="J50" s="1211"/>
      <c r="K50" s="63">
        <v>394</v>
      </c>
      <c r="L50" s="64">
        <v>434</v>
      </c>
      <c r="M50" s="64">
        <v>398</v>
      </c>
      <c r="N50" s="64">
        <v>400</v>
      </c>
      <c r="O50" s="65">
        <v>207</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0</v>
      </c>
      <c r="M51" s="64" t="s">
        <v>511</v>
      </c>
      <c r="N51" s="64" t="s">
        <v>511</v>
      </c>
      <c r="O51" s="65" t="s">
        <v>511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20938</v>
      </c>
      <c r="L52" s="64">
        <v>20369</v>
      </c>
      <c r="M52" s="64">
        <v>20985</v>
      </c>
      <c r="N52" s="64">
        <v>21356</v>
      </c>
      <c r="O52" s="65">
        <v>21402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4668</v>
      </c>
      <c r="L53" s="69">
        <v>4359</v>
      </c>
      <c r="M53" s="69">
        <v>4387</v>
      </c>
      <c r="N53" s="69">
        <v>3936</v>
      </c>
      <c r="O53" s="70">
        <v>5920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593</v>
      </c>
      <c r="L57" s="83" t="s">
        <v>593</v>
      </c>
      <c r="M57" s="83" t="s">
        <v>593</v>
      </c>
      <c r="N57" s="83" t="s">
        <v>593</v>
      </c>
      <c r="O57" s="84" t="s">
        <v>593</v>
      </c>
    </row>
    <row r="58" spans="1:21" ht="31.5" customHeight="1" thickBot="1" x14ac:dyDescent="0.2">
      <c r="B58" s="1218"/>
      <c r="C58" s="1219"/>
      <c r="D58" s="1223" t="s">
        <v>27</v>
      </c>
      <c r="E58" s="1224"/>
      <c r="F58" s="1224"/>
      <c r="G58" s="1224"/>
      <c r="H58" s="1224"/>
      <c r="I58" s="1224"/>
      <c r="J58" s="1225"/>
      <c r="K58" s="85" t="s">
        <v>593</v>
      </c>
      <c r="L58" s="86" t="s">
        <v>593</v>
      </c>
      <c r="M58" s="86" t="s">
        <v>593</v>
      </c>
      <c r="N58" s="86" t="s">
        <v>594</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6u8REBKTDyprD2d39H5Zy7Tgrbj/cIt9eNQMwP7xpspfj+39GSRQeg4yLoam95DxF/o+BaL0nbLlpkYUk2lnA==" saltValue="Zav16BOxjTF+kuIVyvvj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46" t="s">
        <v>30</v>
      </c>
      <c r="C41" s="1247"/>
      <c r="D41" s="101"/>
      <c r="E41" s="1248" t="s">
        <v>31</v>
      </c>
      <c r="F41" s="1248"/>
      <c r="G41" s="1248"/>
      <c r="H41" s="1249"/>
      <c r="I41" s="102">
        <v>177633</v>
      </c>
      <c r="J41" s="103">
        <v>187119</v>
      </c>
      <c r="K41" s="103">
        <v>201700</v>
      </c>
      <c r="L41" s="103">
        <v>201474</v>
      </c>
      <c r="M41" s="104">
        <v>204848</v>
      </c>
    </row>
    <row r="42" spans="2:13" ht="27.75" customHeight="1" x14ac:dyDescent="0.15">
      <c r="B42" s="1236"/>
      <c r="C42" s="1237"/>
      <c r="D42" s="105"/>
      <c r="E42" s="1240" t="s">
        <v>32</v>
      </c>
      <c r="F42" s="1240"/>
      <c r="G42" s="1240"/>
      <c r="H42" s="1241"/>
      <c r="I42" s="106">
        <v>2586</v>
      </c>
      <c r="J42" s="107">
        <v>2403</v>
      </c>
      <c r="K42" s="107">
        <v>2193</v>
      </c>
      <c r="L42" s="107">
        <v>1712</v>
      </c>
      <c r="M42" s="108">
        <v>1515</v>
      </c>
    </row>
    <row r="43" spans="2:13" ht="27.75" customHeight="1" x14ac:dyDescent="0.15">
      <c r="B43" s="1236"/>
      <c r="C43" s="1237"/>
      <c r="D43" s="105"/>
      <c r="E43" s="1240" t="s">
        <v>33</v>
      </c>
      <c r="F43" s="1240"/>
      <c r="G43" s="1240"/>
      <c r="H43" s="1241"/>
      <c r="I43" s="106">
        <v>112531</v>
      </c>
      <c r="J43" s="107">
        <v>109318</v>
      </c>
      <c r="K43" s="107">
        <v>101394</v>
      </c>
      <c r="L43" s="107">
        <v>101380</v>
      </c>
      <c r="M43" s="108">
        <v>99758</v>
      </c>
    </row>
    <row r="44" spans="2:13" ht="27.75" customHeight="1" x14ac:dyDescent="0.15">
      <c r="B44" s="1236"/>
      <c r="C44" s="1237"/>
      <c r="D44" s="105"/>
      <c r="E44" s="1240" t="s">
        <v>34</v>
      </c>
      <c r="F44" s="1240"/>
      <c r="G44" s="1240"/>
      <c r="H44" s="1241"/>
      <c r="I44" s="106">
        <v>1909</v>
      </c>
      <c r="J44" s="107">
        <v>3717</v>
      </c>
      <c r="K44" s="107">
        <v>7346</v>
      </c>
      <c r="L44" s="107">
        <v>7361</v>
      </c>
      <c r="M44" s="108">
        <v>7315</v>
      </c>
    </row>
    <row r="45" spans="2:13" ht="27.75" customHeight="1" x14ac:dyDescent="0.15">
      <c r="B45" s="1236"/>
      <c r="C45" s="1237"/>
      <c r="D45" s="105"/>
      <c r="E45" s="1240" t="s">
        <v>35</v>
      </c>
      <c r="F45" s="1240"/>
      <c r="G45" s="1240"/>
      <c r="H45" s="1241"/>
      <c r="I45" s="106">
        <v>17721</v>
      </c>
      <c r="J45" s="107">
        <v>16588</v>
      </c>
      <c r="K45" s="107">
        <v>16506</v>
      </c>
      <c r="L45" s="107">
        <v>16149</v>
      </c>
      <c r="M45" s="108">
        <v>15436</v>
      </c>
    </row>
    <row r="46" spans="2:13" ht="27.75" customHeight="1" x14ac:dyDescent="0.15">
      <c r="B46" s="1236"/>
      <c r="C46" s="1237"/>
      <c r="D46" s="109"/>
      <c r="E46" s="1240" t="s">
        <v>36</v>
      </c>
      <c r="F46" s="1240"/>
      <c r="G46" s="1240"/>
      <c r="H46" s="1241"/>
      <c r="I46" s="106">
        <v>1397</v>
      </c>
      <c r="J46" s="107">
        <v>1329</v>
      </c>
      <c r="K46" s="107">
        <v>468</v>
      </c>
      <c r="L46" s="107">
        <v>1282</v>
      </c>
      <c r="M46" s="108">
        <v>1170</v>
      </c>
    </row>
    <row r="47" spans="2:13" ht="27.75" customHeight="1" x14ac:dyDescent="0.15">
      <c r="B47" s="1236"/>
      <c r="C47" s="1237"/>
      <c r="D47" s="110"/>
      <c r="E47" s="1250" t="s">
        <v>37</v>
      </c>
      <c r="F47" s="1251"/>
      <c r="G47" s="1251"/>
      <c r="H47" s="1252"/>
      <c r="I47" s="106" t="s">
        <v>511</v>
      </c>
      <c r="J47" s="107" t="s">
        <v>511</v>
      </c>
      <c r="K47" s="107" t="s">
        <v>511</v>
      </c>
      <c r="L47" s="107" t="s">
        <v>511</v>
      </c>
      <c r="M47" s="108" t="s">
        <v>511</v>
      </c>
    </row>
    <row r="48" spans="2:13" ht="27.75" customHeight="1" x14ac:dyDescent="0.15">
      <c r="B48" s="1236"/>
      <c r="C48" s="1237"/>
      <c r="D48" s="105"/>
      <c r="E48" s="1240" t="s">
        <v>38</v>
      </c>
      <c r="F48" s="1240"/>
      <c r="G48" s="1240"/>
      <c r="H48" s="1241"/>
      <c r="I48" s="106" t="s">
        <v>511</v>
      </c>
      <c r="J48" s="107" t="s">
        <v>511</v>
      </c>
      <c r="K48" s="107" t="s">
        <v>511</v>
      </c>
      <c r="L48" s="107" t="s">
        <v>511</v>
      </c>
      <c r="M48" s="108" t="s">
        <v>511</v>
      </c>
    </row>
    <row r="49" spans="2:13" ht="27.75" customHeight="1" x14ac:dyDescent="0.15">
      <c r="B49" s="1238"/>
      <c r="C49" s="1239"/>
      <c r="D49" s="105"/>
      <c r="E49" s="1240" t="s">
        <v>39</v>
      </c>
      <c r="F49" s="1240"/>
      <c r="G49" s="1240"/>
      <c r="H49" s="1241"/>
      <c r="I49" s="106" t="s">
        <v>511</v>
      </c>
      <c r="J49" s="107" t="s">
        <v>511</v>
      </c>
      <c r="K49" s="107" t="s">
        <v>511</v>
      </c>
      <c r="L49" s="107" t="s">
        <v>511</v>
      </c>
      <c r="M49" s="108" t="s">
        <v>511</v>
      </c>
    </row>
    <row r="50" spans="2:13" ht="27.75" customHeight="1" x14ac:dyDescent="0.15">
      <c r="B50" s="1234" t="s">
        <v>40</v>
      </c>
      <c r="C50" s="1235"/>
      <c r="D50" s="111"/>
      <c r="E50" s="1240" t="s">
        <v>41</v>
      </c>
      <c r="F50" s="1240"/>
      <c r="G50" s="1240"/>
      <c r="H50" s="1241"/>
      <c r="I50" s="106">
        <v>24365</v>
      </c>
      <c r="J50" s="107">
        <v>26397</v>
      </c>
      <c r="K50" s="107">
        <v>25170</v>
      </c>
      <c r="L50" s="107">
        <v>26996</v>
      </c>
      <c r="M50" s="108">
        <v>29156</v>
      </c>
    </row>
    <row r="51" spans="2:13" ht="27.75" customHeight="1" x14ac:dyDescent="0.15">
      <c r="B51" s="1236"/>
      <c r="C51" s="1237"/>
      <c r="D51" s="105"/>
      <c r="E51" s="1240" t="s">
        <v>42</v>
      </c>
      <c r="F51" s="1240"/>
      <c r="G51" s="1240"/>
      <c r="H51" s="1241"/>
      <c r="I51" s="106">
        <v>94341</v>
      </c>
      <c r="J51" s="107">
        <v>92005</v>
      </c>
      <c r="K51" s="107">
        <v>94267</v>
      </c>
      <c r="L51" s="107">
        <v>92394</v>
      </c>
      <c r="M51" s="108">
        <v>90988</v>
      </c>
    </row>
    <row r="52" spans="2:13" ht="27.75" customHeight="1" x14ac:dyDescent="0.15">
      <c r="B52" s="1238"/>
      <c r="C52" s="1239"/>
      <c r="D52" s="105"/>
      <c r="E52" s="1240" t="s">
        <v>43</v>
      </c>
      <c r="F52" s="1240"/>
      <c r="G52" s="1240"/>
      <c r="H52" s="1241"/>
      <c r="I52" s="106">
        <v>190291</v>
      </c>
      <c r="J52" s="107">
        <v>199720</v>
      </c>
      <c r="K52" s="107">
        <v>202243</v>
      </c>
      <c r="L52" s="107">
        <v>201787</v>
      </c>
      <c r="M52" s="108">
        <v>203324</v>
      </c>
    </row>
    <row r="53" spans="2:13" ht="27.75" customHeight="1" thickBot="1" x14ac:dyDescent="0.2">
      <c r="B53" s="1242" t="s">
        <v>44</v>
      </c>
      <c r="C53" s="1243"/>
      <c r="D53" s="112"/>
      <c r="E53" s="1244" t="s">
        <v>45</v>
      </c>
      <c r="F53" s="1244"/>
      <c r="G53" s="1244"/>
      <c r="H53" s="1245"/>
      <c r="I53" s="113">
        <v>4780</v>
      </c>
      <c r="J53" s="114">
        <v>2352</v>
      </c>
      <c r="K53" s="114">
        <v>7928</v>
      </c>
      <c r="L53" s="114">
        <v>8180</v>
      </c>
      <c r="M53" s="115">
        <v>6574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84gBvRYmFF01UaOt+cXPc9h6XzacJamLK4flp98oqg48T1HGW7V8FO23vIU/g7C/Tr3d9NpVwMcBFjkgKdVPg==" saltValue="L7AkUwRQXfgfRNOeY/Oo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15619</v>
      </c>
      <c r="G55" s="127">
        <v>15201</v>
      </c>
      <c r="H55" s="128">
        <v>16440</v>
      </c>
    </row>
    <row r="56" spans="2:8" ht="52.5" customHeight="1" x14ac:dyDescent="0.15">
      <c r="B56" s="129"/>
      <c r="C56" s="1263" t="s">
        <v>49</v>
      </c>
      <c r="D56" s="1263"/>
      <c r="E56" s="1264"/>
      <c r="F56" s="130">
        <v>4010</v>
      </c>
      <c r="G56" s="130">
        <v>4017</v>
      </c>
      <c r="H56" s="131">
        <v>4130</v>
      </c>
    </row>
    <row r="57" spans="2:8" ht="53.25" customHeight="1" x14ac:dyDescent="0.15">
      <c r="B57" s="129"/>
      <c r="C57" s="1265" t="s">
        <v>50</v>
      </c>
      <c r="D57" s="1265"/>
      <c r="E57" s="1266"/>
      <c r="F57" s="132">
        <v>2446</v>
      </c>
      <c r="G57" s="132">
        <v>3609</v>
      </c>
      <c r="H57" s="133">
        <v>3474</v>
      </c>
    </row>
    <row r="58" spans="2:8" ht="45.75" customHeight="1" x14ac:dyDescent="0.15">
      <c r="B58" s="134"/>
      <c r="C58" s="1253" t="s">
        <v>589</v>
      </c>
      <c r="D58" s="1254"/>
      <c r="E58" s="1255"/>
      <c r="F58" s="135">
        <v>939</v>
      </c>
      <c r="G58" s="135">
        <v>2035</v>
      </c>
      <c r="H58" s="136">
        <v>1647</v>
      </c>
    </row>
    <row r="59" spans="2:8" ht="45.75" customHeight="1" x14ac:dyDescent="0.15">
      <c r="B59" s="134"/>
      <c r="C59" s="1253" t="s">
        <v>590</v>
      </c>
      <c r="D59" s="1254"/>
      <c r="E59" s="1255"/>
      <c r="F59" s="135">
        <v>24</v>
      </c>
      <c r="G59" s="135">
        <v>324</v>
      </c>
      <c r="H59" s="136">
        <v>655</v>
      </c>
    </row>
    <row r="60" spans="2:8" ht="45.75" customHeight="1" x14ac:dyDescent="0.15">
      <c r="B60" s="134"/>
      <c r="C60" s="1253" t="s">
        <v>591</v>
      </c>
      <c r="D60" s="1254"/>
      <c r="E60" s="1255"/>
      <c r="F60" s="135">
        <v>334</v>
      </c>
      <c r="G60" s="135">
        <v>286</v>
      </c>
      <c r="H60" s="136">
        <v>287</v>
      </c>
    </row>
    <row r="61" spans="2:8" ht="45.75" customHeight="1" x14ac:dyDescent="0.15">
      <c r="B61" s="134"/>
      <c r="C61" s="1253" t="s">
        <v>592</v>
      </c>
      <c r="D61" s="1254"/>
      <c r="E61" s="1255"/>
      <c r="F61" s="135">
        <v>195</v>
      </c>
      <c r="G61" s="135">
        <v>202</v>
      </c>
      <c r="H61" s="136">
        <v>213</v>
      </c>
    </row>
    <row r="62" spans="2:8" ht="45.75" customHeight="1" thickBot="1" x14ac:dyDescent="0.2">
      <c r="B62" s="137"/>
      <c r="C62" s="1256" t="s">
        <v>605</v>
      </c>
      <c r="D62" s="1257"/>
      <c r="E62" s="1258"/>
      <c r="F62" s="138">
        <v>114</v>
      </c>
      <c r="G62" s="138">
        <v>183</v>
      </c>
      <c r="H62" s="139">
        <v>127</v>
      </c>
    </row>
    <row r="63" spans="2:8" ht="52.5" customHeight="1" thickBot="1" x14ac:dyDescent="0.2">
      <c r="B63" s="140"/>
      <c r="C63" s="1259" t="s">
        <v>51</v>
      </c>
      <c r="D63" s="1259"/>
      <c r="E63" s="1260"/>
      <c r="F63" s="141">
        <v>22075</v>
      </c>
      <c r="G63" s="141">
        <v>22827</v>
      </c>
      <c r="H63" s="142">
        <v>24044</v>
      </c>
    </row>
    <row r="64" spans="2:8" ht="15" customHeight="1" x14ac:dyDescent="0.15"/>
    <row r="65" ht="0" hidden="1" customHeight="1" x14ac:dyDescent="0.15"/>
    <row r="66" ht="0" hidden="1" customHeight="1" x14ac:dyDescent="0.15"/>
  </sheetData>
  <sheetProtection algorithmName="SHA-512" hashValue="MLLE/YCzzJk/0cBnspYmJCTo2hJ0q8dMdYLfM4+jZj3YkzmHEEJD+lFer15kEraCWtbl1mocVVj9ykF23Ocf2A==" saltValue="ZVD9S2brOcBqHVDko0u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38898</v>
      </c>
      <c r="E3" s="161"/>
      <c r="F3" s="162">
        <v>51613</v>
      </c>
      <c r="G3" s="163"/>
      <c r="H3" s="164"/>
    </row>
    <row r="4" spans="1:8" x14ac:dyDescent="0.15">
      <c r="A4" s="165"/>
      <c r="B4" s="166"/>
      <c r="C4" s="167"/>
      <c r="D4" s="168">
        <v>16482</v>
      </c>
      <c r="E4" s="169"/>
      <c r="F4" s="170">
        <v>25872</v>
      </c>
      <c r="G4" s="171"/>
      <c r="H4" s="172"/>
    </row>
    <row r="5" spans="1:8" x14ac:dyDescent="0.15">
      <c r="A5" s="153" t="s">
        <v>544</v>
      </c>
      <c r="B5" s="158"/>
      <c r="C5" s="159"/>
      <c r="D5" s="160">
        <v>49387</v>
      </c>
      <c r="E5" s="161"/>
      <c r="F5" s="162">
        <v>50880</v>
      </c>
      <c r="G5" s="163"/>
      <c r="H5" s="164"/>
    </row>
    <row r="6" spans="1:8" x14ac:dyDescent="0.15">
      <c r="A6" s="165"/>
      <c r="B6" s="166"/>
      <c r="C6" s="167"/>
      <c r="D6" s="168">
        <v>28963</v>
      </c>
      <c r="E6" s="169"/>
      <c r="F6" s="170">
        <v>27819</v>
      </c>
      <c r="G6" s="171"/>
      <c r="H6" s="172"/>
    </row>
    <row r="7" spans="1:8" x14ac:dyDescent="0.15">
      <c r="A7" s="153" t="s">
        <v>545</v>
      </c>
      <c r="B7" s="158"/>
      <c r="C7" s="159"/>
      <c r="D7" s="160">
        <v>34802</v>
      </c>
      <c r="E7" s="161"/>
      <c r="F7" s="162">
        <v>46395</v>
      </c>
      <c r="G7" s="163"/>
      <c r="H7" s="164"/>
    </row>
    <row r="8" spans="1:8" x14ac:dyDescent="0.15">
      <c r="A8" s="165"/>
      <c r="B8" s="166"/>
      <c r="C8" s="167"/>
      <c r="D8" s="168">
        <v>26355</v>
      </c>
      <c r="E8" s="169"/>
      <c r="F8" s="170">
        <v>26304</v>
      </c>
      <c r="G8" s="171"/>
      <c r="H8" s="172"/>
    </row>
    <row r="9" spans="1:8" x14ac:dyDescent="0.15">
      <c r="A9" s="153" t="s">
        <v>546</v>
      </c>
      <c r="B9" s="158"/>
      <c r="C9" s="159"/>
      <c r="D9" s="160">
        <v>35695</v>
      </c>
      <c r="E9" s="161"/>
      <c r="F9" s="162">
        <v>48088</v>
      </c>
      <c r="G9" s="163"/>
      <c r="H9" s="164"/>
    </row>
    <row r="10" spans="1:8" x14ac:dyDescent="0.15">
      <c r="A10" s="165"/>
      <c r="B10" s="166"/>
      <c r="C10" s="167"/>
      <c r="D10" s="168">
        <v>20620</v>
      </c>
      <c r="E10" s="169"/>
      <c r="F10" s="170">
        <v>25183</v>
      </c>
      <c r="G10" s="171"/>
      <c r="H10" s="172"/>
    </row>
    <row r="11" spans="1:8" x14ac:dyDescent="0.15">
      <c r="A11" s="153" t="s">
        <v>547</v>
      </c>
      <c r="B11" s="158"/>
      <c r="C11" s="159"/>
      <c r="D11" s="160">
        <v>45089</v>
      </c>
      <c r="E11" s="161"/>
      <c r="F11" s="162">
        <v>46457</v>
      </c>
      <c r="G11" s="163"/>
      <c r="H11" s="164"/>
    </row>
    <row r="12" spans="1:8" x14ac:dyDescent="0.15">
      <c r="A12" s="165"/>
      <c r="B12" s="166"/>
      <c r="C12" s="173"/>
      <c r="D12" s="168">
        <v>25936</v>
      </c>
      <c r="E12" s="169"/>
      <c r="F12" s="170">
        <v>24020</v>
      </c>
      <c r="G12" s="171"/>
      <c r="H12" s="172"/>
    </row>
    <row r="13" spans="1:8" x14ac:dyDescent="0.15">
      <c r="A13" s="153"/>
      <c r="B13" s="158"/>
      <c r="C13" s="174"/>
      <c r="D13" s="175">
        <v>40774</v>
      </c>
      <c r="E13" s="176"/>
      <c r="F13" s="177">
        <v>48687</v>
      </c>
      <c r="G13" s="178"/>
      <c r="H13" s="164"/>
    </row>
    <row r="14" spans="1:8" x14ac:dyDescent="0.15">
      <c r="A14" s="165"/>
      <c r="B14" s="166"/>
      <c r="C14" s="167"/>
      <c r="D14" s="168">
        <v>23671</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1.0900000000000001</v>
      </c>
      <c r="C19" s="179">
        <f>ROUND(VALUE(SUBSTITUTE(実質収支比率等に係る経年分析!G$48,"▲","-")),2)</f>
        <v>1.59</v>
      </c>
      <c r="D19" s="179">
        <f>ROUND(VALUE(SUBSTITUTE(実質収支比率等に係る経年分析!H$48,"▲","-")),2)</f>
        <v>1.5</v>
      </c>
      <c r="E19" s="179">
        <f>ROUND(VALUE(SUBSTITUTE(実質収支比率等に係る経年分析!I$48,"▲","-")),2)</f>
        <v>1.87</v>
      </c>
      <c r="F19" s="179">
        <f>ROUND(VALUE(SUBSTITUTE(実質収支比率等に係る経年分析!J$48,"▲","-")),2)</f>
        <v>2.37</v>
      </c>
    </row>
    <row r="20" spans="1:11" x14ac:dyDescent="0.15">
      <c r="A20" s="179" t="s">
        <v>55</v>
      </c>
      <c r="B20" s="179">
        <f>ROUND(VALUE(SUBSTITUTE(実質収支比率等に係る経年分析!F$47,"▲","-")),2)</f>
        <v>14.99</v>
      </c>
      <c r="C20" s="179">
        <f>ROUND(VALUE(SUBSTITUTE(実質収支比率等に係る経年分析!G$47,"▲","-")),2)</f>
        <v>15.98</v>
      </c>
      <c r="D20" s="179">
        <f>ROUND(VALUE(SUBSTITUTE(実質収支比率等に係る経年分析!H$47,"▲","-")),2)</f>
        <v>14.67</v>
      </c>
      <c r="E20" s="179">
        <f>ROUND(VALUE(SUBSTITUTE(実質収支比率等に係る経年分析!I$47,"▲","-")),2)</f>
        <v>14.2</v>
      </c>
      <c r="F20" s="179">
        <f>ROUND(VALUE(SUBSTITUTE(実質収支比率等に係る経年分析!J$47,"▲","-")),2)</f>
        <v>15.11</v>
      </c>
    </row>
    <row r="21" spans="1:11" x14ac:dyDescent="0.15">
      <c r="A21" s="179" t="s">
        <v>56</v>
      </c>
      <c r="B21" s="179">
        <f>IF(ISNUMBER(VALUE(SUBSTITUTE(実質収支比率等に係る経年分析!F$49,"▲","-"))),ROUND(VALUE(SUBSTITUTE(実質収支比率等に係る経年分析!F$49,"▲","-")),2),NA())</f>
        <v>1.1599999999999999</v>
      </c>
      <c r="C21" s="179">
        <f>IF(ISNUMBER(VALUE(SUBSTITUTE(実質収支比率等に係る経年分析!G$49,"▲","-"))),ROUND(VALUE(SUBSTITUTE(実質収支比率等に係る経年分析!G$49,"▲","-")),2),NA())</f>
        <v>1.41</v>
      </c>
      <c r="D21" s="179">
        <f>IF(ISNUMBER(VALUE(SUBSTITUTE(実質収支比率等に係る経年分析!H$49,"▲","-"))),ROUND(VALUE(SUBSTITUTE(実質収支比率等に係る経年分析!H$49,"▲","-")),2),NA())</f>
        <v>-1.51</v>
      </c>
      <c r="E21" s="179">
        <f>IF(ISNUMBER(VALUE(SUBSTITUTE(実質収支比率等に係る経年分析!I$49,"▲","-"))),ROUND(VALUE(SUBSTITUTE(実質収支比率等に係る経年分析!I$49,"▲","-")),2),NA())</f>
        <v>0</v>
      </c>
      <c r="F21" s="179">
        <f>IF(ISNUMBER(VALUE(SUBSTITUTE(実質収支比率等に係る経年分析!J$49,"▲","-"))),ROUND(VALUE(SUBSTITUTE(実質収支比率等に係る経年分析!J$49,"▲","-")),2),NA())</f>
        <v>1.67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交通災害共済事業特別会計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0.18</v>
      </c>
    </row>
    <row r="30" spans="1:11" x14ac:dyDescent="0.15">
      <c r="A30" s="180" t="str">
        <f>IF(連結実質赤字比率に係る赤字・黒字の構成分析!C$40="",NA(),連結実質赤字比率に係る赤字・黒字の構成分析!C$40)</f>
        <v>火災共済事業特別会計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0.28999999999999998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0.28999999999999998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4.6100000000000003</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20938</v>
      </c>
      <c r="E42" s="181"/>
      <c r="F42" s="181"/>
      <c r="G42" s="181">
        <f>'実質公債費比率（分子）の構造'!L$52</f>
        <v>20369</v>
      </c>
      <c r="H42" s="181"/>
      <c r="I42" s="181"/>
      <c r="J42" s="181">
        <f>'実質公債費比率（分子）の構造'!M$52</f>
        <v>20985</v>
      </c>
      <c r="K42" s="181"/>
      <c r="L42" s="181"/>
      <c r="M42" s="181">
        <f>'実質公債費比率（分子）の構造'!N$52</f>
        <v>21356</v>
      </c>
      <c r="N42" s="181"/>
      <c r="O42" s="181"/>
      <c r="P42" s="181">
        <f>'実質公債費比率（分子）の構造'!O$52</f>
        <v>21402</v>
      </c>
    </row>
    <row r="43" spans="1:16" x14ac:dyDescent="0.15">
      <c r="A43" s="181" t="s">
        <v>64</v>
      </c>
      <c r="B43" s="181">
        <f>'実質公債費比率（分子）の構造'!K$51</f>
        <v>1</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394</v>
      </c>
      <c r="C44" s="181"/>
      <c r="D44" s="181"/>
      <c r="E44" s="181">
        <f>'実質公債費比率（分子）の構造'!L$50</f>
        <v>434</v>
      </c>
      <c r="F44" s="181"/>
      <c r="G44" s="181"/>
      <c r="H44" s="181">
        <f>'実質公債費比率（分子）の構造'!M$50</f>
        <v>398</v>
      </c>
      <c r="I44" s="181"/>
      <c r="J44" s="181"/>
      <c r="K44" s="181">
        <f>'実質公債費比率（分子）の構造'!N$50</f>
        <v>400</v>
      </c>
      <c r="L44" s="181"/>
      <c r="M44" s="181"/>
      <c r="N44" s="181">
        <f>'実質公債費比率（分子）の構造'!O$50</f>
        <v>207</v>
      </c>
      <c r="O44" s="181"/>
      <c r="P44" s="181"/>
    </row>
    <row r="45" spans="1:16" x14ac:dyDescent="0.15">
      <c r="A45" s="181" t="s">
        <v>66</v>
      </c>
      <c r="B45" s="181">
        <f>'実質公債費比率（分子）の構造'!K$49</f>
        <v>44</v>
      </c>
      <c r="C45" s="181"/>
      <c r="D45" s="181"/>
      <c r="E45" s="181">
        <f>'実質公債費比率（分子）の構造'!L$49</f>
        <v>48</v>
      </c>
      <c r="F45" s="181"/>
      <c r="G45" s="181"/>
      <c r="H45" s="181">
        <f>'実質公債費比率（分子）の構造'!M$49</f>
        <v>56</v>
      </c>
      <c r="I45" s="181"/>
      <c r="J45" s="181"/>
      <c r="K45" s="181">
        <f>'実質公債費比率（分子）の構造'!N$49</f>
        <v>83</v>
      </c>
      <c r="L45" s="181"/>
      <c r="M45" s="181"/>
      <c r="N45" s="181">
        <f>'実質公債費比率（分子）の構造'!O$49</f>
        <v>193</v>
      </c>
      <c r="O45" s="181"/>
      <c r="P45" s="181"/>
    </row>
    <row r="46" spans="1:16" x14ac:dyDescent="0.15">
      <c r="A46" s="181" t="s">
        <v>67</v>
      </c>
      <c r="B46" s="181">
        <f>'実質公債費比率（分子）の構造'!K$48</f>
        <v>7446</v>
      </c>
      <c r="C46" s="181"/>
      <c r="D46" s="181"/>
      <c r="E46" s="181">
        <f>'実質公債費比率（分子）の構造'!L$48</f>
        <v>7675</v>
      </c>
      <c r="F46" s="181"/>
      <c r="G46" s="181"/>
      <c r="H46" s="181">
        <f>'実質公債費比率（分子）の構造'!M$48</f>
        <v>6925</v>
      </c>
      <c r="I46" s="181"/>
      <c r="J46" s="181"/>
      <c r="K46" s="181">
        <f>'実質公債費比率（分子）の構造'!N$48</f>
        <v>7016</v>
      </c>
      <c r="L46" s="181"/>
      <c r="M46" s="181"/>
      <c r="N46" s="181">
        <f>'実質公債費比率（分子）の構造'!O$48</f>
        <v>6873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17721</v>
      </c>
      <c r="C49" s="181"/>
      <c r="D49" s="181"/>
      <c r="E49" s="181">
        <f>'実質公債費比率（分子）の構造'!L$45</f>
        <v>16571</v>
      </c>
      <c r="F49" s="181"/>
      <c r="G49" s="181"/>
      <c r="H49" s="181">
        <f>'実質公債費比率（分子）の構造'!M$45</f>
        <v>17993</v>
      </c>
      <c r="I49" s="181"/>
      <c r="J49" s="181"/>
      <c r="K49" s="181">
        <f>'実質公債費比率（分子）の構造'!N$45</f>
        <v>17793</v>
      </c>
      <c r="L49" s="181"/>
      <c r="M49" s="181"/>
      <c r="N49" s="181">
        <f>'実質公債費比率（分子）の構造'!O$45</f>
        <v>20049</v>
      </c>
      <c r="O49" s="181"/>
      <c r="P49" s="181"/>
    </row>
    <row r="50" spans="1:16" x14ac:dyDescent="0.15">
      <c r="A50" s="181" t="s">
        <v>71</v>
      </c>
      <c r="B50" s="181" t="e">
        <f>NA()</f>
        <v>#N/A</v>
      </c>
      <c r="C50" s="181">
        <f>IF(ISNUMBER('実質公債費比率（分子）の構造'!K$53),'実質公債費比率（分子）の構造'!K$53,NA())</f>
        <v>4668</v>
      </c>
      <c r="D50" s="181" t="e">
        <f>NA()</f>
        <v>#N/A</v>
      </c>
      <c r="E50" s="181" t="e">
        <f>NA()</f>
        <v>#N/A</v>
      </c>
      <c r="F50" s="181">
        <f>IF(ISNUMBER('実質公債費比率（分子）の構造'!L$53),'実質公債費比率（分子）の構造'!L$53,NA())</f>
        <v>4359</v>
      </c>
      <c r="G50" s="181" t="e">
        <f>NA()</f>
        <v>#N/A</v>
      </c>
      <c r="H50" s="181" t="e">
        <f>NA()</f>
        <v>#N/A</v>
      </c>
      <c r="I50" s="181">
        <f>IF(ISNUMBER('実質公債費比率（分子）の構造'!M$53),'実質公債費比率（分子）の構造'!M$53,NA())</f>
        <v>4387</v>
      </c>
      <c r="J50" s="181" t="e">
        <f>NA()</f>
        <v>#N/A</v>
      </c>
      <c r="K50" s="181" t="e">
        <f>NA()</f>
        <v>#N/A</v>
      </c>
      <c r="L50" s="181">
        <f>IF(ISNUMBER('実質公債費比率（分子）の構造'!N$53),'実質公債費比率（分子）の構造'!N$53,NA())</f>
        <v>3936</v>
      </c>
      <c r="M50" s="181" t="e">
        <f>NA()</f>
        <v>#N/A</v>
      </c>
      <c r="N50" s="181" t="e">
        <f>NA()</f>
        <v>#N/A</v>
      </c>
      <c r="O50" s="181">
        <f>IF(ISNUMBER('実質公債費比率（分子）の構造'!O$53),'実質公債費比率（分子）の構造'!O$53,NA())</f>
        <v>5920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190291</v>
      </c>
      <c r="E56" s="180"/>
      <c r="F56" s="180"/>
      <c r="G56" s="180">
        <f>'将来負担比率（分子）の構造'!J$52</f>
        <v>199720</v>
      </c>
      <c r="H56" s="180"/>
      <c r="I56" s="180"/>
      <c r="J56" s="180">
        <f>'将来負担比率（分子）の構造'!K$52</f>
        <v>202243</v>
      </c>
      <c r="K56" s="180"/>
      <c r="L56" s="180"/>
      <c r="M56" s="180">
        <f>'将来負担比率（分子）の構造'!L$52</f>
        <v>201787</v>
      </c>
      <c r="N56" s="180"/>
      <c r="O56" s="180"/>
      <c r="P56" s="180">
        <f>'将来負担比率（分子）の構造'!M$52</f>
        <v>203324</v>
      </c>
    </row>
    <row r="57" spans="1:16" x14ac:dyDescent="0.15">
      <c r="A57" s="180" t="s">
        <v>42</v>
      </c>
      <c r="B57" s="180"/>
      <c r="C57" s="180"/>
      <c r="D57" s="180">
        <f>'将来負担比率（分子）の構造'!I$51</f>
        <v>94341</v>
      </c>
      <c r="E57" s="180"/>
      <c r="F57" s="180"/>
      <c r="G57" s="180">
        <f>'将来負担比率（分子）の構造'!J$51</f>
        <v>92005</v>
      </c>
      <c r="H57" s="180"/>
      <c r="I57" s="180"/>
      <c r="J57" s="180">
        <f>'将来負担比率（分子）の構造'!K$51</f>
        <v>94267</v>
      </c>
      <c r="K57" s="180"/>
      <c r="L57" s="180"/>
      <c r="M57" s="180">
        <f>'将来負担比率（分子）の構造'!L$51</f>
        <v>92394</v>
      </c>
      <c r="N57" s="180"/>
      <c r="O57" s="180"/>
      <c r="P57" s="180">
        <f>'将来負担比率（分子）の構造'!M$51</f>
        <v>90988</v>
      </c>
    </row>
    <row r="58" spans="1:16" x14ac:dyDescent="0.15">
      <c r="A58" s="180" t="s">
        <v>41</v>
      </c>
      <c r="B58" s="180"/>
      <c r="C58" s="180"/>
      <c r="D58" s="180">
        <f>'将来負担比率（分子）の構造'!I$50</f>
        <v>24365</v>
      </c>
      <c r="E58" s="180"/>
      <c r="F58" s="180"/>
      <c r="G58" s="180">
        <f>'将来負担比率（分子）の構造'!J$50</f>
        <v>26397</v>
      </c>
      <c r="H58" s="180"/>
      <c r="I58" s="180"/>
      <c r="J58" s="180">
        <f>'将来負担比率（分子）の構造'!K$50</f>
        <v>25170</v>
      </c>
      <c r="K58" s="180"/>
      <c r="L58" s="180"/>
      <c r="M58" s="180">
        <f>'将来負担比率（分子）の構造'!L$50</f>
        <v>26996</v>
      </c>
      <c r="N58" s="180"/>
      <c r="O58" s="180"/>
      <c r="P58" s="180">
        <f>'将来負担比率（分子）の構造'!M$50</f>
        <v>29156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1397</v>
      </c>
      <c r="C61" s="180"/>
      <c r="D61" s="180"/>
      <c r="E61" s="180">
        <f>'将来負担比率（分子）の構造'!J$46</f>
        <v>1329</v>
      </c>
      <c r="F61" s="180"/>
      <c r="G61" s="180"/>
      <c r="H61" s="180">
        <f>'将来負担比率（分子）の構造'!K$46</f>
        <v>468</v>
      </c>
      <c r="I61" s="180"/>
      <c r="J61" s="180"/>
      <c r="K61" s="180">
        <f>'将来負担比率（分子）の構造'!L$46</f>
        <v>1282</v>
      </c>
      <c r="L61" s="180"/>
      <c r="M61" s="180"/>
      <c r="N61" s="180">
        <f>'将来負担比率（分子）の構造'!M$46</f>
        <v>1170</v>
      </c>
      <c r="O61" s="180"/>
      <c r="P61" s="180"/>
    </row>
    <row r="62" spans="1:16" x14ac:dyDescent="0.15">
      <c r="A62" s="180" t="s">
        <v>35</v>
      </c>
      <c r="B62" s="180">
        <f>'将来負担比率（分子）の構造'!I$45</f>
        <v>17721</v>
      </c>
      <c r="C62" s="180"/>
      <c r="D62" s="180"/>
      <c r="E62" s="180">
        <f>'将来負担比率（分子）の構造'!J$45</f>
        <v>16588</v>
      </c>
      <c r="F62" s="180"/>
      <c r="G62" s="180"/>
      <c r="H62" s="180">
        <f>'将来負担比率（分子）の構造'!K$45</f>
        <v>16506</v>
      </c>
      <c r="I62" s="180"/>
      <c r="J62" s="180"/>
      <c r="K62" s="180">
        <f>'将来負担比率（分子）の構造'!L$45</f>
        <v>16149</v>
      </c>
      <c r="L62" s="180"/>
      <c r="M62" s="180"/>
      <c r="N62" s="180">
        <f>'将来負担比率（分子）の構造'!M$45</f>
        <v>15436</v>
      </c>
      <c r="O62" s="180"/>
      <c r="P62" s="180"/>
    </row>
    <row r="63" spans="1:16" x14ac:dyDescent="0.15">
      <c r="A63" s="180" t="s">
        <v>34</v>
      </c>
      <c r="B63" s="180">
        <f>'将来負担比率（分子）の構造'!I$44</f>
        <v>1909</v>
      </c>
      <c r="C63" s="180"/>
      <c r="D63" s="180"/>
      <c r="E63" s="180">
        <f>'将来負担比率（分子）の構造'!J$44</f>
        <v>3717</v>
      </c>
      <c r="F63" s="180"/>
      <c r="G63" s="180"/>
      <c r="H63" s="180">
        <f>'将来負担比率（分子）の構造'!K$44</f>
        <v>7346</v>
      </c>
      <c r="I63" s="180"/>
      <c r="J63" s="180"/>
      <c r="K63" s="180">
        <f>'将来負担比率（分子）の構造'!L$44</f>
        <v>7361</v>
      </c>
      <c r="L63" s="180"/>
      <c r="M63" s="180"/>
      <c r="N63" s="180">
        <f>'将来負担比率（分子）の構造'!M$44</f>
        <v>7315</v>
      </c>
      <c r="O63" s="180"/>
      <c r="P63" s="180"/>
    </row>
    <row r="64" spans="1:16" x14ac:dyDescent="0.15">
      <c r="A64" s="180" t="s">
        <v>33</v>
      </c>
      <c r="B64" s="180">
        <f>'将来負担比率（分子）の構造'!I$43</f>
        <v>112531</v>
      </c>
      <c r="C64" s="180"/>
      <c r="D64" s="180"/>
      <c r="E64" s="180">
        <f>'将来負担比率（分子）の構造'!J$43</f>
        <v>109318</v>
      </c>
      <c r="F64" s="180"/>
      <c r="G64" s="180"/>
      <c r="H64" s="180">
        <f>'将来負担比率（分子）の構造'!K$43</f>
        <v>101394</v>
      </c>
      <c r="I64" s="180"/>
      <c r="J64" s="180"/>
      <c r="K64" s="180">
        <f>'将来負担比率（分子）の構造'!L$43</f>
        <v>101380</v>
      </c>
      <c r="L64" s="180"/>
      <c r="M64" s="180"/>
      <c r="N64" s="180">
        <f>'将来負担比率（分子）の構造'!M$43</f>
        <v>99758</v>
      </c>
      <c r="O64" s="180"/>
      <c r="P64" s="180"/>
    </row>
    <row r="65" spans="1:16" x14ac:dyDescent="0.15">
      <c r="A65" s="180" t="s">
        <v>32</v>
      </c>
      <c r="B65" s="180">
        <f>'将来負担比率（分子）の構造'!I$42</f>
        <v>2586</v>
      </c>
      <c r="C65" s="180"/>
      <c r="D65" s="180"/>
      <c r="E65" s="180">
        <f>'将来負担比率（分子）の構造'!J$42</f>
        <v>2403</v>
      </c>
      <c r="F65" s="180"/>
      <c r="G65" s="180"/>
      <c r="H65" s="180">
        <f>'将来負担比率（分子）の構造'!K$42</f>
        <v>2193</v>
      </c>
      <c r="I65" s="180"/>
      <c r="J65" s="180"/>
      <c r="K65" s="180">
        <f>'将来負担比率（分子）の構造'!L$42</f>
        <v>1712</v>
      </c>
      <c r="L65" s="180"/>
      <c r="M65" s="180"/>
      <c r="N65" s="180">
        <f>'将来負担比率（分子）の構造'!M$42</f>
        <v>1515</v>
      </c>
      <c r="O65" s="180"/>
      <c r="P65" s="180"/>
    </row>
    <row r="66" spans="1:16" x14ac:dyDescent="0.15">
      <c r="A66" s="180" t="s">
        <v>31</v>
      </c>
      <c r="B66" s="180">
        <f>'将来負担比率（分子）の構造'!I$41</f>
        <v>177633</v>
      </c>
      <c r="C66" s="180"/>
      <c r="D66" s="180"/>
      <c r="E66" s="180">
        <f>'将来負担比率（分子）の構造'!J$41</f>
        <v>187119</v>
      </c>
      <c r="F66" s="180"/>
      <c r="G66" s="180"/>
      <c r="H66" s="180">
        <f>'将来負担比率（分子）の構造'!K$41</f>
        <v>201700</v>
      </c>
      <c r="I66" s="180"/>
      <c r="J66" s="180"/>
      <c r="K66" s="180">
        <f>'将来負担比率（分子）の構造'!L$41</f>
        <v>201474</v>
      </c>
      <c r="L66" s="180"/>
      <c r="M66" s="180"/>
      <c r="N66" s="180">
        <f>'将来負担比率（分子）の構造'!M$41</f>
        <v>204848</v>
      </c>
      <c r="O66" s="180"/>
      <c r="P66" s="180"/>
    </row>
    <row r="67" spans="1:16" x14ac:dyDescent="0.15">
      <c r="A67" s="180" t="s">
        <v>75</v>
      </c>
      <c r="B67" s="180" t="e">
        <f>NA()</f>
        <v>#N/A</v>
      </c>
      <c r="C67" s="180">
        <f>IF(ISNUMBER('将来負担比率（分子）の構造'!I$53), IF('将来負担比率（分子）の構造'!I$53 &lt; 0, 0, '将来負担比率（分子）の構造'!I$53), NA())</f>
        <v>4780</v>
      </c>
      <c r="D67" s="180" t="e">
        <f>NA()</f>
        <v>#N/A</v>
      </c>
      <c r="E67" s="180" t="e">
        <f>NA()</f>
        <v>#N/A</v>
      </c>
      <c r="F67" s="180">
        <f>IF(ISNUMBER('将来負担比率（分子）の構造'!J$53), IF('将来負担比率（分子）の構造'!J$53 &lt; 0, 0, '将来負担比率（分子）の構造'!J$53), NA())</f>
        <v>2352</v>
      </c>
      <c r="G67" s="180" t="e">
        <f>NA()</f>
        <v>#N/A</v>
      </c>
      <c r="H67" s="180" t="e">
        <f>NA()</f>
        <v>#N/A</v>
      </c>
      <c r="I67" s="180">
        <f>IF(ISNUMBER('将来負担比率（分子）の構造'!K$53), IF('将来負担比率（分子）の構造'!K$53 &lt; 0, 0, '将来負担比率（分子）の構造'!K$53), NA())</f>
        <v>7928</v>
      </c>
      <c r="J67" s="180" t="e">
        <f>NA()</f>
        <v>#N/A</v>
      </c>
      <c r="K67" s="180" t="e">
        <f>NA()</f>
        <v>#N/A</v>
      </c>
      <c r="L67" s="180">
        <f>IF(ISNUMBER('将来負担比率（分子）の構造'!L$53), IF('将来負担比率（分子）の構造'!L$53 &lt; 0, 0, '将来負担比率（分子）の構造'!L$53), NA())</f>
        <v>8180</v>
      </c>
      <c r="M67" s="180" t="e">
        <f>NA()</f>
        <v>#N/A</v>
      </c>
      <c r="N67" s="180" t="e">
        <f>NA()</f>
        <v>#N/A</v>
      </c>
      <c r="O67" s="180">
        <f>IF(ISNUMBER('将来負担比率（分子）の構造'!M$53), IF('将来負担比率（分子）の構造'!M$53 &lt; 0, 0, '将来負担比率（分子）の構造'!M$53), NA())</f>
        <v>6574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15619</v>
      </c>
      <c r="C72" s="184">
        <f>基金残高に係る経年分析!G55</f>
        <v>15201</v>
      </c>
      <c r="D72" s="184">
        <f>基金残高に係る経年分析!H55</f>
        <v>16440</v>
      </c>
    </row>
    <row r="73" spans="1:16" x14ac:dyDescent="0.15">
      <c r="A73" s="183" t="s">
        <v>78</v>
      </c>
      <c r="B73" s="184">
        <f>基金残高に係る経年分析!F56</f>
        <v>4010</v>
      </c>
      <c r="C73" s="184">
        <f>基金残高に係る経年分析!G56</f>
        <v>4017</v>
      </c>
      <c r="D73" s="184">
        <f>基金残高に係る経年分析!H56</f>
        <v>4130</v>
      </c>
    </row>
    <row r="74" spans="1:16" x14ac:dyDescent="0.15">
      <c r="A74" s="183" t="s">
        <v>79</v>
      </c>
      <c r="B74" s="184">
        <f>基金残高に係る経年分析!F57</f>
        <v>2446</v>
      </c>
      <c r="C74" s="184">
        <f>基金残高に係る経年分析!G57</f>
        <v>3609</v>
      </c>
      <c r="D74" s="184">
        <f>基金残高に係る経年分析!H57</f>
        <v>3474</v>
      </c>
    </row>
  </sheetData>
  <sheetProtection algorithmName="SHA-512" hashValue="x+aQJbbsrfqLeMe/xiPg5Nkr3CAQ0Yfc10lxeHXOYRSJqnJV1Zuls3wnLnu2vOGONHbq6cReyx9vyB8wbla65w==" saltValue="XsQsg6tCFmBhGULJi6Hk0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AQ40" sqref="AQ40:AY4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77047930</v>
      </c>
      <c r="S5" s="689"/>
      <c r="T5" s="689"/>
      <c r="U5" s="689"/>
      <c r="V5" s="689"/>
      <c r="W5" s="689"/>
      <c r="X5" s="689"/>
      <c r="Y5" s="735"/>
      <c r="Z5" s="753">
        <v>37.6</v>
      </c>
      <c r="AA5" s="753"/>
      <c r="AB5" s="753"/>
      <c r="AC5" s="753"/>
      <c r="AD5" s="754">
        <v>70195437</v>
      </c>
      <c r="AE5" s="754"/>
      <c r="AF5" s="754"/>
      <c r="AG5" s="754"/>
      <c r="AH5" s="754"/>
      <c r="AI5" s="754"/>
      <c r="AJ5" s="754"/>
      <c r="AK5" s="754"/>
      <c r="AL5" s="736">
        <v>68.8</v>
      </c>
      <c r="AM5" s="705"/>
      <c r="AN5" s="705"/>
      <c r="AO5" s="737"/>
      <c r="AP5" s="722" t="s">
        <v>228</v>
      </c>
      <c r="AQ5" s="723"/>
      <c r="AR5" s="723"/>
      <c r="AS5" s="723"/>
      <c r="AT5" s="723"/>
      <c r="AU5" s="723"/>
      <c r="AV5" s="723"/>
      <c r="AW5" s="723"/>
      <c r="AX5" s="723"/>
      <c r="AY5" s="723"/>
      <c r="AZ5" s="723"/>
      <c r="BA5" s="723"/>
      <c r="BB5" s="723"/>
      <c r="BC5" s="723"/>
      <c r="BD5" s="723"/>
      <c r="BE5" s="723"/>
      <c r="BF5" s="724"/>
      <c r="BG5" s="623">
        <v>67965292</v>
      </c>
      <c r="BH5" s="626"/>
      <c r="BI5" s="626"/>
      <c r="BJ5" s="626"/>
      <c r="BK5" s="626"/>
      <c r="BL5" s="626"/>
      <c r="BM5" s="626"/>
      <c r="BN5" s="627"/>
      <c r="BO5" s="685">
        <v>88.2</v>
      </c>
      <c r="BP5" s="685"/>
      <c r="BQ5" s="685"/>
      <c r="BR5" s="685"/>
      <c r="BS5" s="686">
        <v>924281</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756054</v>
      </c>
      <c r="S6" s="626"/>
      <c r="T6" s="626"/>
      <c r="U6" s="626"/>
      <c r="V6" s="626"/>
      <c r="W6" s="626"/>
      <c r="X6" s="626"/>
      <c r="Y6" s="627"/>
      <c r="Z6" s="685">
        <v>0.4</v>
      </c>
      <c r="AA6" s="685"/>
      <c r="AB6" s="685"/>
      <c r="AC6" s="685"/>
      <c r="AD6" s="686">
        <v>756054</v>
      </c>
      <c r="AE6" s="686"/>
      <c r="AF6" s="686"/>
      <c r="AG6" s="686"/>
      <c r="AH6" s="686"/>
      <c r="AI6" s="686"/>
      <c r="AJ6" s="686"/>
      <c r="AK6" s="686"/>
      <c r="AL6" s="628">
        <v>0.7</v>
      </c>
      <c r="AM6" s="629"/>
      <c r="AN6" s="629"/>
      <c r="AO6" s="687"/>
      <c r="AP6" s="620" t="s">
        <v>233</v>
      </c>
      <c r="AQ6" s="621"/>
      <c r="AR6" s="621"/>
      <c r="AS6" s="621"/>
      <c r="AT6" s="621"/>
      <c r="AU6" s="621"/>
      <c r="AV6" s="621"/>
      <c r="AW6" s="621"/>
      <c r="AX6" s="621"/>
      <c r="AY6" s="621"/>
      <c r="AZ6" s="621"/>
      <c r="BA6" s="621"/>
      <c r="BB6" s="621"/>
      <c r="BC6" s="621"/>
      <c r="BD6" s="621"/>
      <c r="BE6" s="621"/>
      <c r="BF6" s="622"/>
      <c r="BG6" s="623">
        <v>67965292</v>
      </c>
      <c r="BH6" s="626"/>
      <c r="BI6" s="626"/>
      <c r="BJ6" s="626"/>
      <c r="BK6" s="626"/>
      <c r="BL6" s="626"/>
      <c r="BM6" s="626"/>
      <c r="BN6" s="627"/>
      <c r="BO6" s="685">
        <v>88.2</v>
      </c>
      <c r="BP6" s="685"/>
      <c r="BQ6" s="685"/>
      <c r="BR6" s="685"/>
      <c r="BS6" s="686">
        <v>924281</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775769</v>
      </c>
      <c r="CS6" s="626"/>
      <c r="CT6" s="626"/>
      <c r="CU6" s="626"/>
      <c r="CV6" s="626"/>
      <c r="CW6" s="626"/>
      <c r="CX6" s="626"/>
      <c r="CY6" s="627"/>
      <c r="CZ6" s="736">
        <v>0.4</v>
      </c>
      <c r="DA6" s="705"/>
      <c r="DB6" s="705"/>
      <c r="DC6" s="739"/>
      <c r="DD6" s="631" t="s">
        <v>185</v>
      </c>
      <c r="DE6" s="626"/>
      <c r="DF6" s="626"/>
      <c r="DG6" s="626"/>
      <c r="DH6" s="626"/>
      <c r="DI6" s="626"/>
      <c r="DJ6" s="626"/>
      <c r="DK6" s="626"/>
      <c r="DL6" s="626"/>
      <c r="DM6" s="626"/>
      <c r="DN6" s="626"/>
      <c r="DO6" s="626"/>
      <c r="DP6" s="627"/>
      <c r="DQ6" s="631">
        <v>775769</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146239</v>
      </c>
      <c r="S7" s="626"/>
      <c r="T7" s="626"/>
      <c r="U7" s="626"/>
      <c r="V7" s="626"/>
      <c r="W7" s="626"/>
      <c r="X7" s="626"/>
      <c r="Y7" s="627"/>
      <c r="Z7" s="685">
        <v>0.1</v>
      </c>
      <c r="AA7" s="685"/>
      <c r="AB7" s="685"/>
      <c r="AC7" s="685"/>
      <c r="AD7" s="686">
        <v>146239</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31130365</v>
      </c>
      <c r="BH7" s="626"/>
      <c r="BI7" s="626"/>
      <c r="BJ7" s="626"/>
      <c r="BK7" s="626"/>
      <c r="BL7" s="626"/>
      <c r="BM7" s="626"/>
      <c r="BN7" s="627"/>
      <c r="BO7" s="685">
        <v>40.4</v>
      </c>
      <c r="BP7" s="685"/>
      <c r="BQ7" s="685"/>
      <c r="BR7" s="685"/>
      <c r="BS7" s="686">
        <v>924281</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21769551</v>
      </c>
      <c r="CS7" s="626"/>
      <c r="CT7" s="626"/>
      <c r="CU7" s="626"/>
      <c r="CV7" s="626"/>
      <c r="CW7" s="626"/>
      <c r="CX7" s="626"/>
      <c r="CY7" s="627"/>
      <c r="CZ7" s="685">
        <v>10.8</v>
      </c>
      <c r="DA7" s="685"/>
      <c r="DB7" s="685"/>
      <c r="DC7" s="685"/>
      <c r="DD7" s="631">
        <v>8983842</v>
      </c>
      <c r="DE7" s="626"/>
      <c r="DF7" s="626"/>
      <c r="DG7" s="626"/>
      <c r="DH7" s="626"/>
      <c r="DI7" s="626"/>
      <c r="DJ7" s="626"/>
      <c r="DK7" s="626"/>
      <c r="DL7" s="626"/>
      <c r="DM7" s="626"/>
      <c r="DN7" s="626"/>
      <c r="DO7" s="626"/>
      <c r="DP7" s="627"/>
      <c r="DQ7" s="631">
        <v>12553698</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348152</v>
      </c>
      <c r="S8" s="626"/>
      <c r="T8" s="626"/>
      <c r="U8" s="626"/>
      <c r="V8" s="626"/>
      <c r="W8" s="626"/>
      <c r="X8" s="626"/>
      <c r="Y8" s="627"/>
      <c r="Z8" s="685">
        <v>0.2</v>
      </c>
      <c r="AA8" s="685"/>
      <c r="AB8" s="685"/>
      <c r="AC8" s="685"/>
      <c r="AD8" s="686">
        <v>348152</v>
      </c>
      <c r="AE8" s="686"/>
      <c r="AF8" s="686"/>
      <c r="AG8" s="686"/>
      <c r="AH8" s="686"/>
      <c r="AI8" s="686"/>
      <c r="AJ8" s="686"/>
      <c r="AK8" s="686"/>
      <c r="AL8" s="628">
        <v>0.3</v>
      </c>
      <c r="AM8" s="629"/>
      <c r="AN8" s="629"/>
      <c r="AO8" s="687"/>
      <c r="AP8" s="620" t="s">
        <v>239</v>
      </c>
      <c r="AQ8" s="621"/>
      <c r="AR8" s="621"/>
      <c r="AS8" s="621"/>
      <c r="AT8" s="621"/>
      <c r="AU8" s="621"/>
      <c r="AV8" s="621"/>
      <c r="AW8" s="621"/>
      <c r="AX8" s="621"/>
      <c r="AY8" s="621"/>
      <c r="AZ8" s="621"/>
      <c r="BA8" s="621"/>
      <c r="BB8" s="621"/>
      <c r="BC8" s="621"/>
      <c r="BD8" s="621"/>
      <c r="BE8" s="621"/>
      <c r="BF8" s="622"/>
      <c r="BG8" s="623">
        <v>766656</v>
      </c>
      <c r="BH8" s="626"/>
      <c r="BI8" s="626"/>
      <c r="BJ8" s="626"/>
      <c r="BK8" s="626"/>
      <c r="BL8" s="626"/>
      <c r="BM8" s="626"/>
      <c r="BN8" s="627"/>
      <c r="BO8" s="685">
        <v>1</v>
      </c>
      <c r="BP8" s="685"/>
      <c r="BQ8" s="685"/>
      <c r="BR8" s="685"/>
      <c r="BS8" s="631" t="s">
        <v>185</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101961242</v>
      </c>
      <c r="CS8" s="626"/>
      <c r="CT8" s="626"/>
      <c r="CU8" s="626"/>
      <c r="CV8" s="626"/>
      <c r="CW8" s="626"/>
      <c r="CX8" s="626"/>
      <c r="CY8" s="627"/>
      <c r="CZ8" s="685">
        <v>50.4</v>
      </c>
      <c r="DA8" s="685"/>
      <c r="DB8" s="685"/>
      <c r="DC8" s="685"/>
      <c r="DD8" s="631">
        <v>1662695</v>
      </c>
      <c r="DE8" s="626"/>
      <c r="DF8" s="626"/>
      <c r="DG8" s="626"/>
      <c r="DH8" s="626"/>
      <c r="DI8" s="626"/>
      <c r="DJ8" s="626"/>
      <c r="DK8" s="626"/>
      <c r="DL8" s="626"/>
      <c r="DM8" s="626"/>
      <c r="DN8" s="626"/>
      <c r="DO8" s="626"/>
      <c r="DP8" s="627"/>
      <c r="DQ8" s="631">
        <v>44782663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295244</v>
      </c>
      <c r="S9" s="626"/>
      <c r="T9" s="626"/>
      <c r="U9" s="626"/>
      <c r="V9" s="626"/>
      <c r="W9" s="626"/>
      <c r="X9" s="626"/>
      <c r="Y9" s="627"/>
      <c r="Z9" s="685">
        <v>0.1</v>
      </c>
      <c r="AA9" s="685"/>
      <c r="AB9" s="685"/>
      <c r="AC9" s="685"/>
      <c r="AD9" s="686">
        <v>295244</v>
      </c>
      <c r="AE9" s="686"/>
      <c r="AF9" s="686"/>
      <c r="AG9" s="686"/>
      <c r="AH9" s="686"/>
      <c r="AI9" s="686"/>
      <c r="AJ9" s="686"/>
      <c r="AK9" s="686"/>
      <c r="AL9" s="628">
        <v>0.3</v>
      </c>
      <c r="AM9" s="629"/>
      <c r="AN9" s="629"/>
      <c r="AO9" s="687"/>
      <c r="AP9" s="620" t="s">
        <v>242</v>
      </c>
      <c r="AQ9" s="621"/>
      <c r="AR9" s="621"/>
      <c r="AS9" s="621"/>
      <c r="AT9" s="621"/>
      <c r="AU9" s="621"/>
      <c r="AV9" s="621"/>
      <c r="AW9" s="621"/>
      <c r="AX9" s="621"/>
      <c r="AY9" s="621"/>
      <c r="AZ9" s="621"/>
      <c r="BA9" s="621"/>
      <c r="BB9" s="621"/>
      <c r="BC9" s="621"/>
      <c r="BD9" s="621"/>
      <c r="BE9" s="621"/>
      <c r="BF9" s="622"/>
      <c r="BG9" s="623">
        <v>23609307</v>
      </c>
      <c r="BH9" s="626"/>
      <c r="BI9" s="626"/>
      <c r="BJ9" s="626"/>
      <c r="BK9" s="626"/>
      <c r="BL9" s="626"/>
      <c r="BM9" s="626"/>
      <c r="BN9" s="627"/>
      <c r="BO9" s="685">
        <v>30.6</v>
      </c>
      <c r="BP9" s="685"/>
      <c r="BQ9" s="685"/>
      <c r="BR9" s="685"/>
      <c r="BS9" s="631" t="s">
        <v>185</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13299983</v>
      </c>
      <c r="CS9" s="626"/>
      <c r="CT9" s="626"/>
      <c r="CU9" s="626"/>
      <c r="CV9" s="626"/>
      <c r="CW9" s="626"/>
      <c r="CX9" s="626"/>
      <c r="CY9" s="627"/>
      <c r="CZ9" s="685">
        <v>6.6</v>
      </c>
      <c r="DA9" s="685"/>
      <c r="DB9" s="685"/>
      <c r="DC9" s="685"/>
      <c r="DD9" s="631">
        <v>168685</v>
      </c>
      <c r="DE9" s="626"/>
      <c r="DF9" s="626"/>
      <c r="DG9" s="626"/>
      <c r="DH9" s="626"/>
      <c r="DI9" s="626"/>
      <c r="DJ9" s="626"/>
      <c r="DK9" s="626"/>
      <c r="DL9" s="626"/>
      <c r="DM9" s="626"/>
      <c r="DN9" s="626"/>
      <c r="DO9" s="626"/>
      <c r="DP9" s="627"/>
      <c r="DQ9" s="631">
        <v>11388898</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185</v>
      </c>
      <c r="S10" s="626"/>
      <c r="T10" s="626"/>
      <c r="U10" s="626"/>
      <c r="V10" s="626"/>
      <c r="W10" s="626"/>
      <c r="X10" s="626"/>
      <c r="Y10" s="627"/>
      <c r="Z10" s="685" t="s">
        <v>245</v>
      </c>
      <c r="AA10" s="685"/>
      <c r="AB10" s="685"/>
      <c r="AC10" s="685"/>
      <c r="AD10" s="686" t="s">
        <v>185</v>
      </c>
      <c r="AE10" s="686"/>
      <c r="AF10" s="686"/>
      <c r="AG10" s="686"/>
      <c r="AH10" s="686"/>
      <c r="AI10" s="686"/>
      <c r="AJ10" s="686"/>
      <c r="AK10" s="686"/>
      <c r="AL10" s="628" t="s">
        <v>185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1566183</v>
      </c>
      <c r="BH10" s="626"/>
      <c r="BI10" s="626"/>
      <c r="BJ10" s="626"/>
      <c r="BK10" s="626"/>
      <c r="BL10" s="626"/>
      <c r="BM10" s="626"/>
      <c r="BN10" s="627"/>
      <c r="BO10" s="685">
        <v>2</v>
      </c>
      <c r="BP10" s="685"/>
      <c r="BQ10" s="685"/>
      <c r="BR10" s="685"/>
      <c r="BS10" s="631" t="s">
        <v>185</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245529</v>
      </c>
      <c r="CS10" s="626"/>
      <c r="CT10" s="626"/>
      <c r="CU10" s="626"/>
      <c r="CV10" s="626"/>
      <c r="CW10" s="626"/>
      <c r="CX10" s="626"/>
      <c r="CY10" s="627"/>
      <c r="CZ10" s="685">
        <v>0.1</v>
      </c>
      <c r="DA10" s="685"/>
      <c r="DB10" s="685"/>
      <c r="DC10" s="685"/>
      <c r="DD10" s="631">
        <v>1650</v>
      </c>
      <c r="DE10" s="626"/>
      <c r="DF10" s="626"/>
      <c r="DG10" s="626"/>
      <c r="DH10" s="626"/>
      <c r="DI10" s="626"/>
      <c r="DJ10" s="626"/>
      <c r="DK10" s="626"/>
      <c r="DL10" s="626"/>
      <c r="DM10" s="626"/>
      <c r="DN10" s="626"/>
      <c r="DO10" s="626"/>
      <c r="DP10" s="627"/>
      <c r="DQ10" s="631">
        <v>220875</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185</v>
      </c>
      <c r="S11" s="626"/>
      <c r="T11" s="626"/>
      <c r="U11" s="626"/>
      <c r="V11" s="626"/>
      <c r="W11" s="626"/>
      <c r="X11" s="626"/>
      <c r="Y11" s="627"/>
      <c r="Z11" s="685" t="s">
        <v>245</v>
      </c>
      <c r="AA11" s="685"/>
      <c r="AB11" s="685"/>
      <c r="AC11" s="685"/>
      <c r="AD11" s="686" t="s">
        <v>185</v>
      </c>
      <c r="AE11" s="686"/>
      <c r="AF11" s="686"/>
      <c r="AG11" s="686"/>
      <c r="AH11" s="686"/>
      <c r="AI11" s="686"/>
      <c r="AJ11" s="686"/>
      <c r="AK11" s="686"/>
      <c r="AL11" s="628" t="s">
        <v>185</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5188219</v>
      </c>
      <c r="BH11" s="626"/>
      <c r="BI11" s="626"/>
      <c r="BJ11" s="626"/>
      <c r="BK11" s="626"/>
      <c r="BL11" s="626"/>
      <c r="BM11" s="626"/>
      <c r="BN11" s="627"/>
      <c r="BO11" s="685">
        <v>6.7</v>
      </c>
      <c r="BP11" s="685"/>
      <c r="BQ11" s="685"/>
      <c r="BR11" s="685"/>
      <c r="BS11" s="631">
        <v>924281</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150803</v>
      </c>
      <c r="CS11" s="626"/>
      <c r="CT11" s="626"/>
      <c r="CU11" s="626"/>
      <c r="CV11" s="626"/>
      <c r="CW11" s="626"/>
      <c r="CX11" s="626"/>
      <c r="CY11" s="627"/>
      <c r="CZ11" s="685">
        <v>0.1</v>
      </c>
      <c r="DA11" s="685"/>
      <c r="DB11" s="685"/>
      <c r="DC11" s="685"/>
      <c r="DD11" s="631">
        <v>9945</v>
      </c>
      <c r="DE11" s="626"/>
      <c r="DF11" s="626"/>
      <c r="DG11" s="626"/>
      <c r="DH11" s="626"/>
      <c r="DI11" s="626"/>
      <c r="DJ11" s="626"/>
      <c r="DK11" s="626"/>
      <c r="DL11" s="626"/>
      <c r="DM11" s="626"/>
      <c r="DN11" s="626"/>
      <c r="DO11" s="626"/>
      <c r="DP11" s="627"/>
      <c r="DQ11" s="631">
        <v>127074</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9098982</v>
      </c>
      <c r="S12" s="626"/>
      <c r="T12" s="626"/>
      <c r="U12" s="626"/>
      <c r="V12" s="626"/>
      <c r="W12" s="626"/>
      <c r="X12" s="626"/>
      <c r="Y12" s="627"/>
      <c r="Z12" s="685">
        <v>4.4000000000000004</v>
      </c>
      <c r="AA12" s="685"/>
      <c r="AB12" s="685"/>
      <c r="AC12" s="685"/>
      <c r="AD12" s="686">
        <v>9098982</v>
      </c>
      <c r="AE12" s="686"/>
      <c r="AF12" s="686"/>
      <c r="AG12" s="686"/>
      <c r="AH12" s="686"/>
      <c r="AI12" s="686"/>
      <c r="AJ12" s="686"/>
      <c r="AK12" s="686"/>
      <c r="AL12" s="628">
        <v>8.9</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31767515</v>
      </c>
      <c r="BH12" s="626"/>
      <c r="BI12" s="626"/>
      <c r="BJ12" s="626"/>
      <c r="BK12" s="626"/>
      <c r="BL12" s="626"/>
      <c r="BM12" s="626"/>
      <c r="BN12" s="627"/>
      <c r="BO12" s="685">
        <v>41.2</v>
      </c>
      <c r="BP12" s="685"/>
      <c r="BQ12" s="685"/>
      <c r="BR12" s="685"/>
      <c r="BS12" s="631" t="s">
        <v>185</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2426595</v>
      </c>
      <c r="CS12" s="626"/>
      <c r="CT12" s="626"/>
      <c r="CU12" s="626"/>
      <c r="CV12" s="626"/>
      <c r="CW12" s="626"/>
      <c r="CX12" s="626"/>
      <c r="CY12" s="627"/>
      <c r="CZ12" s="685">
        <v>1.2</v>
      </c>
      <c r="DA12" s="685"/>
      <c r="DB12" s="685"/>
      <c r="DC12" s="685"/>
      <c r="DD12" s="631">
        <v>34094</v>
      </c>
      <c r="DE12" s="626"/>
      <c r="DF12" s="626"/>
      <c r="DG12" s="626"/>
      <c r="DH12" s="626"/>
      <c r="DI12" s="626"/>
      <c r="DJ12" s="626"/>
      <c r="DK12" s="626"/>
      <c r="DL12" s="626"/>
      <c r="DM12" s="626"/>
      <c r="DN12" s="626"/>
      <c r="DO12" s="626"/>
      <c r="DP12" s="627"/>
      <c r="DQ12" s="631">
        <v>745652</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185</v>
      </c>
      <c r="S13" s="626"/>
      <c r="T13" s="626"/>
      <c r="U13" s="626"/>
      <c r="V13" s="626"/>
      <c r="W13" s="626"/>
      <c r="X13" s="626"/>
      <c r="Y13" s="627"/>
      <c r="Z13" s="685" t="s">
        <v>185</v>
      </c>
      <c r="AA13" s="685"/>
      <c r="AB13" s="685"/>
      <c r="AC13" s="685"/>
      <c r="AD13" s="686" t="s">
        <v>185</v>
      </c>
      <c r="AE13" s="686"/>
      <c r="AF13" s="686"/>
      <c r="AG13" s="686"/>
      <c r="AH13" s="686"/>
      <c r="AI13" s="686"/>
      <c r="AJ13" s="686"/>
      <c r="AK13" s="686"/>
      <c r="AL13" s="628" t="s">
        <v>185</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31436368</v>
      </c>
      <c r="BH13" s="626"/>
      <c r="BI13" s="626"/>
      <c r="BJ13" s="626"/>
      <c r="BK13" s="626"/>
      <c r="BL13" s="626"/>
      <c r="BM13" s="626"/>
      <c r="BN13" s="627"/>
      <c r="BO13" s="685">
        <v>40.799999999999997</v>
      </c>
      <c r="BP13" s="685"/>
      <c r="BQ13" s="685"/>
      <c r="BR13" s="685"/>
      <c r="BS13" s="631" t="s">
        <v>185</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22943120</v>
      </c>
      <c r="CS13" s="626"/>
      <c r="CT13" s="626"/>
      <c r="CU13" s="626"/>
      <c r="CV13" s="626"/>
      <c r="CW13" s="626"/>
      <c r="CX13" s="626"/>
      <c r="CY13" s="627"/>
      <c r="CZ13" s="685">
        <v>11.3</v>
      </c>
      <c r="DA13" s="685"/>
      <c r="DB13" s="685"/>
      <c r="DC13" s="685"/>
      <c r="DD13" s="631">
        <v>8881946</v>
      </c>
      <c r="DE13" s="626"/>
      <c r="DF13" s="626"/>
      <c r="DG13" s="626"/>
      <c r="DH13" s="626"/>
      <c r="DI13" s="626"/>
      <c r="DJ13" s="626"/>
      <c r="DK13" s="626"/>
      <c r="DL13" s="626"/>
      <c r="DM13" s="626"/>
      <c r="DN13" s="626"/>
      <c r="DO13" s="626"/>
      <c r="DP13" s="627"/>
      <c r="DQ13" s="631">
        <v>14415764</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185</v>
      </c>
      <c r="S14" s="626"/>
      <c r="T14" s="626"/>
      <c r="U14" s="626"/>
      <c r="V14" s="626"/>
      <c r="W14" s="626"/>
      <c r="X14" s="626"/>
      <c r="Y14" s="627"/>
      <c r="Z14" s="685" t="s">
        <v>185</v>
      </c>
      <c r="AA14" s="685"/>
      <c r="AB14" s="685"/>
      <c r="AC14" s="685"/>
      <c r="AD14" s="686" t="s">
        <v>185</v>
      </c>
      <c r="AE14" s="686"/>
      <c r="AF14" s="686"/>
      <c r="AG14" s="686"/>
      <c r="AH14" s="686"/>
      <c r="AI14" s="686"/>
      <c r="AJ14" s="686"/>
      <c r="AK14" s="686"/>
      <c r="AL14" s="628" t="s">
        <v>185</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605625</v>
      </c>
      <c r="BH14" s="626"/>
      <c r="BI14" s="626"/>
      <c r="BJ14" s="626"/>
      <c r="BK14" s="626"/>
      <c r="BL14" s="626"/>
      <c r="BM14" s="626"/>
      <c r="BN14" s="627"/>
      <c r="BO14" s="685">
        <v>0.8</v>
      </c>
      <c r="BP14" s="685"/>
      <c r="BQ14" s="685"/>
      <c r="BR14" s="685"/>
      <c r="BS14" s="631" t="s">
        <v>245</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5077638</v>
      </c>
      <c r="CS14" s="626"/>
      <c r="CT14" s="626"/>
      <c r="CU14" s="626"/>
      <c r="CV14" s="626"/>
      <c r="CW14" s="626"/>
      <c r="CX14" s="626"/>
      <c r="CY14" s="627"/>
      <c r="CZ14" s="685">
        <v>2.5</v>
      </c>
      <c r="DA14" s="685"/>
      <c r="DB14" s="685"/>
      <c r="DC14" s="685"/>
      <c r="DD14" s="631">
        <v>512271</v>
      </c>
      <c r="DE14" s="626"/>
      <c r="DF14" s="626"/>
      <c r="DG14" s="626"/>
      <c r="DH14" s="626"/>
      <c r="DI14" s="626"/>
      <c r="DJ14" s="626"/>
      <c r="DK14" s="626"/>
      <c r="DL14" s="626"/>
      <c r="DM14" s="626"/>
      <c r="DN14" s="626"/>
      <c r="DO14" s="626"/>
      <c r="DP14" s="627"/>
      <c r="DQ14" s="631">
        <v>4836749</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409207</v>
      </c>
      <c r="S15" s="626"/>
      <c r="T15" s="626"/>
      <c r="U15" s="626"/>
      <c r="V15" s="626"/>
      <c r="W15" s="626"/>
      <c r="X15" s="626"/>
      <c r="Y15" s="627"/>
      <c r="Z15" s="685">
        <v>0.2</v>
      </c>
      <c r="AA15" s="685"/>
      <c r="AB15" s="685"/>
      <c r="AC15" s="685"/>
      <c r="AD15" s="686">
        <v>409207</v>
      </c>
      <c r="AE15" s="686"/>
      <c r="AF15" s="686"/>
      <c r="AG15" s="686"/>
      <c r="AH15" s="686"/>
      <c r="AI15" s="686"/>
      <c r="AJ15" s="686"/>
      <c r="AK15" s="686"/>
      <c r="AL15" s="628">
        <v>0.4</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4461787</v>
      </c>
      <c r="BH15" s="626"/>
      <c r="BI15" s="626"/>
      <c r="BJ15" s="626"/>
      <c r="BK15" s="626"/>
      <c r="BL15" s="626"/>
      <c r="BM15" s="626"/>
      <c r="BN15" s="627"/>
      <c r="BO15" s="685">
        <v>5.8</v>
      </c>
      <c r="BP15" s="685"/>
      <c r="BQ15" s="685"/>
      <c r="BR15" s="685"/>
      <c r="BS15" s="631" t="s">
        <v>245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15049146</v>
      </c>
      <c r="CS15" s="626"/>
      <c r="CT15" s="626"/>
      <c r="CU15" s="626"/>
      <c r="CV15" s="626"/>
      <c r="CW15" s="626"/>
      <c r="CX15" s="626"/>
      <c r="CY15" s="627"/>
      <c r="CZ15" s="685">
        <v>7.4</v>
      </c>
      <c r="DA15" s="685"/>
      <c r="DB15" s="685"/>
      <c r="DC15" s="685"/>
      <c r="DD15" s="631">
        <v>1848374</v>
      </c>
      <c r="DE15" s="626"/>
      <c r="DF15" s="626"/>
      <c r="DG15" s="626"/>
      <c r="DH15" s="626"/>
      <c r="DI15" s="626"/>
      <c r="DJ15" s="626"/>
      <c r="DK15" s="626"/>
      <c r="DL15" s="626"/>
      <c r="DM15" s="626"/>
      <c r="DN15" s="626"/>
      <c r="DO15" s="626"/>
      <c r="DP15" s="627"/>
      <c r="DQ15" s="631">
        <v>12571796</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185</v>
      </c>
      <c r="S16" s="626"/>
      <c r="T16" s="626"/>
      <c r="U16" s="626"/>
      <c r="V16" s="626"/>
      <c r="W16" s="626"/>
      <c r="X16" s="626"/>
      <c r="Y16" s="627"/>
      <c r="Z16" s="685" t="s">
        <v>245</v>
      </c>
      <c r="AA16" s="685"/>
      <c r="AB16" s="685"/>
      <c r="AC16" s="685"/>
      <c r="AD16" s="686" t="s">
        <v>245</v>
      </c>
      <c r="AE16" s="686"/>
      <c r="AF16" s="686"/>
      <c r="AG16" s="686"/>
      <c r="AH16" s="686"/>
      <c r="AI16" s="686"/>
      <c r="AJ16" s="686"/>
      <c r="AK16" s="686"/>
      <c r="AL16" s="628" t="s">
        <v>245</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185</v>
      </c>
      <c r="BH16" s="626"/>
      <c r="BI16" s="626"/>
      <c r="BJ16" s="626"/>
      <c r="BK16" s="626"/>
      <c r="BL16" s="626"/>
      <c r="BM16" s="626"/>
      <c r="BN16" s="627"/>
      <c r="BO16" s="685" t="s">
        <v>185</v>
      </c>
      <c r="BP16" s="685"/>
      <c r="BQ16" s="685"/>
      <c r="BR16" s="685"/>
      <c r="BS16" s="631" t="s">
        <v>185</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221152</v>
      </c>
      <c r="CS16" s="626"/>
      <c r="CT16" s="626"/>
      <c r="CU16" s="626"/>
      <c r="CV16" s="626"/>
      <c r="CW16" s="626"/>
      <c r="CX16" s="626"/>
      <c r="CY16" s="627"/>
      <c r="CZ16" s="685">
        <v>0.1</v>
      </c>
      <c r="DA16" s="685"/>
      <c r="DB16" s="685"/>
      <c r="DC16" s="685"/>
      <c r="DD16" s="631" t="s">
        <v>245</v>
      </c>
      <c r="DE16" s="626"/>
      <c r="DF16" s="626"/>
      <c r="DG16" s="626"/>
      <c r="DH16" s="626"/>
      <c r="DI16" s="626"/>
      <c r="DJ16" s="626"/>
      <c r="DK16" s="626"/>
      <c r="DL16" s="626"/>
      <c r="DM16" s="626"/>
      <c r="DN16" s="626"/>
      <c r="DO16" s="626"/>
      <c r="DP16" s="627"/>
      <c r="DQ16" s="631">
        <v>190598</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404338</v>
      </c>
      <c r="S17" s="626"/>
      <c r="T17" s="626"/>
      <c r="U17" s="626"/>
      <c r="V17" s="626"/>
      <c r="W17" s="626"/>
      <c r="X17" s="626"/>
      <c r="Y17" s="627"/>
      <c r="Z17" s="685">
        <v>0.2</v>
      </c>
      <c r="AA17" s="685"/>
      <c r="AB17" s="685"/>
      <c r="AC17" s="685"/>
      <c r="AD17" s="686">
        <v>404338</v>
      </c>
      <c r="AE17" s="686"/>
      <c r="AF17" s="686"/>
      <c r="AG17" s="686"/>
      <c r="AH17" s="686"/>
      <c r="AI17" s="686"/>
      <c r="AJ17" s="686"/>
      <c r="AK17" s="686"/>
      <c r="AL17" s="628">
        <v>0.4</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185</v>
      </c>
      <c r="BH17" s="626"/>
      <c r="BI17" s="626"/>
      <c r="BJ17" s="626"/>
      <c r="BK17" s="626"/>
      <c r="BL17" s="626"/>
      <c r="BM17" s="626"/>
      <c r="BN17" s="627"/>
      <c r="BO17" s="685" t="s">
        <v>185</v>
      </c>
      <c r="BP17" s="685"/>
      <c r="BQ17" s="685"/>
      <c r="BR17" s="685"/>
      <c r="BS17" s="631" t="s">
        <v>245</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18569709</v>
      </c>
      <c r="CS17" s="626"/>
      <c r="CT17" s="626"/>
      <c r="CU17" s="626"/>
      <c r="CV17" s="626"/>
      <c r="CW17" s="626"/>
      <c r="CX17" s="626"/>
      <c r="CY17" s="627"/>
      <c r="CZ17" s="685">
        <v>9.1999999999999993</v>
      </c>
      <c r="DA17" s="685"/>
      <c r="DB17" s="685"/>
      <c r="DC17" s="685"/>
      <c r="DD17" s="631" t="s">
        <v>185</v>
      </c>
      <c r="DE17" s="626"/>
      <c r="DF17" s="626"/>
      <c r="DG17" s="626"/>
      <c r="DH17" s="626"/>
      <c r="DI17" s="626"/>
      <c r="DJ17" s="626"/>
      <c r="DK17" s="626"/>
      <c r="DL17" s="626"/>
      <c r="DM17" s="626"/>
      <c r="DN17" s="626"/>
      <c r="DO17" s="626"/>
      <c r="DP17" s="627"/>
      <c r="DQ17" s="631">
        <v>18569709</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20023576</v>
      </c>
      <c r="S18" s="626"/>
      <c r="T18" s="626"/>
      <c r="U18" s="626"/>
      <c r="V18" s="626"/>
      <c r="W18" s="626"/>
      <c r="X18" s="626"/>
      <c r="Y18" s="627"/>
      <c r="Z18" s="685">
        <v>9.8000000000000007</v>
      </c>
      <c r="AA18" s="685"/>
      <c r="AB18" s="685"/>
      <c r="AC18" s="685"/>
      <c r="AD18" s="686">
        <v>19425443</v>
      </c>
      <c r="AE18" s="686"/>
      <c r="AF18" s="686"/>
      <c r="AG18" s="686"/>
      <c r="AH18" s="686"/>
      <c r="AI18" s="686"/>
      <c r="AJ18" s="686"/>
      <c r="AK18" s="686"/>
      <c r="AL18" s="628">
        <v>19</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185</v>
      </c>
      <c r="BH18" s="626"/>
      <c r="BI18" s="626"/>
      <c r="BJ18" s="626"/>
      <c r="BK18" s="626"/>
      <c r="BL18" s="626"/>
      <c r="BM18" s="626"/>
      <c r="BN18" s="627"/>
      <c r="BO18" s="685" t="s">
        <v>185</v>
      </c>
      <c r="BP18" s="685"/>
      <c r="BQ18" s="685"/>
      <c r="BR18" s="685"/>
      <c r="BS18" s="631" t="s">
        <v>245</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185</v>
      </c>
      <c r="CS18" s="626"/>
      <c r="CT18" s="626"/>
      <c r="CU18" s="626"/>
      <c r="CV18" s="626"/>
      <c r="CW18" s="626"/>
      <c r="CX18" s="626"/>
      <c r="CY18" s="627"/>
      <c r="CZ18" s="685" t="s">
        <v>185</v>
      </c>
      <c r="DA18" s="685"/>
      <c r="DB18" s="685"/>
      <c r="DC18" s="685"/>
      <c r="DD18" s="631" t="s">
        <v>185</v>
      </c>
      <c r="DE18" s="626"/>
      <c r="DF18" s="626"/>
      <c r="DG18" s="626"/>
      <c r="DH18" s="626"/>
      <c r="DI18" s="626"/>
      <c r="DJ18" s="626"/>
      <c r="DK18" s="626"/>
      <c r="DL18" s="626"/>
      <c r="DM18" s="626"/>
      <c r="DN18" s="626"/>
      <c r="DO18" s="626"/>
      <c r="DP18" s="627"/>
      <c r="DQ18" s="631" t="s">
        <v>245</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19425443</v>
      </c>
      <c r="S19" s="626"/>
      <c r="T19" s="626"/>
      <c r="U19" s="626"/>
      <c r="V19" s="626"/>
      <c r="W19" s="626"/>
      <c r="X19" s="626"/>
      <c r="Y19" s="627"/>
      <c r="Z19" s="685">
        <v>9.5</v>
      </c>
      <c r="AA19" s="685"/>
      <c r="AB19" s="685"/>
      <c r="AC19" s="685"/>
      <c r="AD19" s="686">
        <v>19425443</v>
      </c>
      <c r="AE19" s="686"/>
      <c r="AF19" s="686"/>
      <c r="AG19" s="686"/>
      <c r="AH19" s="686"/>
      <c r="AI19" s="686"/>
      <c r="AJ19" s="686"/>
      <c r="AK19" s="686"/>
      <c r="AL19" s="628">
        <v>19</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9082638</v>
      </c>
      <c r="BH19" s="626"/>
      <c r="BI19" s="626"/>
      <c r="BJ19" s="626"/>
      <c r="BK19" s="626"/>
      <c r="BL19" s="626"/>
      <c r="BM19" s="626"/>
      <c r="BN19" s="627"/>
      <c r="BO19" s="685">
        <v>11.8</v>
      </c>
      <c r="BP19" s="685"/>
      <c r="BQ19" s="685"/>
      <c r="BR19" s="685"/>
      <c r="BS19" s="631" t="s">
        <v>185</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185</v>
      </c>
      <c r="CS19" s="626"/>
      <c r="CT19" s="626"/>
      <c r="CU19" s="626"/>
      <c r="CV19" s="626"/>
      <c r="CW19" s="626"/>
      <c r="CX19" s="626"/>
      <c r="CY19" s="627"/>
      <c r="CZ19" s="685" t="s">
        <v>185</v>
      </c>
      <c r="DA19" s="685"/>
      <c r="DB19" s="685"/>
      <c r="DC19" s="685"/>
      <c r="DD19" s="631" t="s">
        <v>185</v>
      </c>
      <c r="DE19" s="626"/>
      <c r="DF19" s="626"/>
      <c r="DG19" s="626"/>
      <c r="DH19" s="626"/>
      <c r="DI19" s="626"/>
      <c r="DJ19" s="626"/>
      <c r="DK19" s="626"/>
      <c r="DL19" s="626"/>
      <c r="DM19" s="626"/>
      <c r="DN19" s="626"/>
      <c r="DO19" s="626"/>
      <c r="DP19" s="627"/>
      <c r="DQ19" s="631" t="s">
        <v>185</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598114</v>
      </c>
      <c r="S20" s="626"/>
      <c r="T20" s="626"/>
      <c r="U20" s="626"/>
      <c r="V20" s="626"/>
      <c r="W20" s="626"/>
      <c r="X20" s="626"/>
      <c r="Y20" s="627"/>
      <c r="Z20" s="685">
        <v>0.3</v>
      </c>
      <c r="AA20" s="685"/>
      <c r="AB20" s="685"/>
      <c r="AC20" s="685"/>
      <c r="AD20" s="686" t="s">
        <v>185</v>
      </c>
      <c r="AE20" s="686"/>
      <c r="AF20" s="686"/>
      <c r="AG20" s="686"/>
      <c r="AH20" s="686"/>
      <c r="AI20" s="686"/>
      <c r="AJ20" s="686"/>
      <c r="AK20" s="686"/>
      <c r="AL20" s="628" t="s">
        <v>245</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9082638</v>
      </c>
      <c r="BH20" s="626"/>
      <c r="BI20" s="626"/>
      <c r="BJ20" s="626"/>
      <c r="BK20" s="626"/>
      <c r="BL20" s="626"/>
      <c r="BM20" s="626"/>
      <c r="BN20" s="627"/>
      <c r="BO20" s="685">
        <v>11.8</v>
      </c>
      <c r="BP20" s="685"/>
      <c r="BQ20" s="685"/>
      <c r="BR20" s="685"/>
      <c r="BS20" s="631" t="s">
        <v>185</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202490237</v>
      </c>
      <c r="CS20" s="626"/>
      <c r="CT20" s="626"/>
      <c r="CU20" s="626"/>
      <c r="CV20" s="626"/>
      <c r="CW20" s="626"/>
      <c r="CX20" s="626"/>
      <c r="CY20" s="627"/>
      <c r="CZ20" s="685">
        <v>100</v>
      </c>
      <c r="DA20" s="685"/>
      <c r="DB20" s="685"/>
      <c r="DC20" s="685"/>
      <c r="DD20" s="631">
        <v>22103502</v>
      </c>
      <c r="DE20" s="626"/>
      <c r="DF20" s="626"/>
      <c r="DG20" s="626"/>
      <c r="DH20" s="626"/>
      <c r="DI20" s="626"/>
      <c r="DJ20" s="626"/>
      <c r="DK20" s="626"/>
      <c r="DL20" s="626"/>
      <c r="DM20" s="626"/>
      <c r="DN20" s="626"/>
      <c r="DO20" s="626"/>
      <c r="DP20" s="627"/>
      <c r="DQ20" s="631">
        <v>121179245</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19</v>
      </c>
      <c r="S21" s="626"/>
      <c r="T21" s="626"/>
      <c r="U21" s="626"/>
      <c r="V21" s="626"/>
      <c r="W21" s="626"/>
      <c r="X21" s="626"/>
      <c r="Y21" s="627"/>
      <c r="Z21" s="685">
        <v>0</v>
      </c>
      <c r="AA21" s="685"/>
      <c r="AB21" s="685"/>
      <c r="AC21" s="685"/>
      <c r="AD21" s="686" t="s">
        <v>185</v>
      </c>
      <c r="AE21" s="686"/>
      <c r="AF21" s="686"/>
      <c r="AG21" s="686"/>
      <c r="AH21" s="686"/>
      <c r="AI21" s="686"/>
      <c r="AJ21" s="686"/>
      <c r="AK21" s="686"/>
      <c r="AL21" s="628" t="s">
        <v>185</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1709</v>
      </c>
      <c r="BH21" s="626"/>
      <c r="BI21" s="626"/>
      <c r="BJ21" s="626"/>
      <c r="BK21" s="626"/>
      <c r="BL21" s="626"/>
      <c r="BM21" s="626"/>
      <c r="BN21" s="627"/>
      <c r="BO21" s="685">
        <v>0</v>
      </c>
      <c r="BP21" s="685"/>
      <c r="BQ21" s="685"/>
      <c r="BR21" s="685"/>
      <c r="BS21" s="631" t="s">
        <v>185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108529722</v>
      </c>
      <c r="S22" s="626"/>
      <c r="T22" s="626"/>
      <c r="U22" s="626"/>
      <c r="V22" s="626"/>
      <c r="W22" s="626"/>
      <c r="X22" s="626"/>
      <c r="Y22" s="627"/>
      <c r="Z22" s="685">
        <v>52.9</v>
      </c>
      <c r="AA22" s="685"/>
      <c r="AB22" s="685"/>
      <c r="AC22" s="685"/>
      <c r="AD22" s="686">
        <v>101079096</v>
      </c>
      <c r="AE22" s="686"/>
      <c r="AF22" s="686"/>
      <c r="AG22" s="686"/>
      <c r="AH22" s="686"/>
      <c r="AI22" s="686"/>
      <c r="AJ22" s="686"/>
      <c r="AK22" s="686"/>
      <c r="AL22" s="628">
        <v>99</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v>2228436</v>
      </c>
      <c r="BH22" s="626"/>
      <c r="BI22" s="626"/>
      <c r="BJ22" s="626"/>
      <c r="BK22" s="626"/>
      <c r="BL22" s="626"/>
      <c r="BM22" s="626"/>
      <c r="BN22" s="627"/>
      <c r="BO22" s="685">
        <v>2.9</v>
      </c>
      <c r="BP22" s="685"/>
      <c r="BQ22" s="685"/>
      <c r="BR22" s="685"/>
      <c r="BS22" s="631" t="s">
        <v>138</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65428</v>
      </c>
      <c r="S23" s="626"/>
      <c r="T23" s="626"/>
      <c r="U23" s="626"/>
      <c r="V23" s="626"/>
      <c r="W23" s="626"/>
      <c r="X23" s="626"/>
      <c r="Y23" s="627"/>
      <c r="Z23" s="685">
        <v>0</v>
      </c>
      <c r="AA23" s="685"/>
      <c r="AB23" s="685"/>
      <c r="AC23" s="685"/>
      <c r="AD23" s="686">
        <v>65428</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6852493</v>
      </c>
      <c r="BH23" s="626"/>
      <c r="BI23" s="626"/>
      <c r="BJ23" s="626"/>
      <c r="BK23" s="626"/>
      <c r="BL23" s="626"/>
      <c r="BM23" s="626"/>
      <c r="BN23" s="627"/>
      <c r="BO23" s="685">
        <v>8.9</v>
      </c>
      <c r="BP23" s="685"/>
      <c r="BQ23" s="685"/>
      <c r="BR23" s="685"/>
      <c r="BS23" s="631" t="s">
        <v>185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2325392</v>
      </c>
      <c r="S24" s="626"/>
      <c r="T24" s="626"/>
      <c r="U24" s="626"/>
      <c r="V24" s="626"/>
      <c r="W24" s="626"/>
      <c r="X24" s="626"/>
      <c r="Y24" s="627"/>
      <c r="Z24" s="685">
        <v>1.1000000000000001</v>
      </c>
      <c r="AA24" s="685"/>
      <c r="AB24" s="685"/>
      <c r="AC24" s="685"/>
      <c r="AD24" s="686" t="s">
        <v>185</v>
      </c>
      <c r="AE24" s="686"/>
      <c r="AF24" s="686"/>
      <c r="AG24" s="686"/>
      <c r="AH24" s="686"/>
      <c r="AI24" s="686"/>
      <c r="AJ24" s="686"/>
      <c r="AK24" s="686"/>
      <c r="AL24" s="628" t="s">
        <v>245</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245</v>
      </c>
      <c r="BH24" s="626"/>
      <c r="BI24" s="626"/>
      <c r="BJ24" s="626"/>
      <c r="BK24" s="626"/>
      <c r="BL24" s="626"/>
      <c r="BM24" s="626"/>
      <c r="BN24" s="627"/>
      <c r="BO24" s="685" t="s">
        <v>245</v>
      </c>
      <c r="BP24" s="685"/>
      <c r="BQ24" s="685"/>
      <c r="BR24" s="685"/>
      <c r="BS24" s="631" t="s">
        <v>245</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118756925</v>
      </c>
      <c r="CS24" s="689"/>
      <c r="CT24" s="689"/>
      <c r="CU24" s="689"/>
      <c r="CV24" s="689"/>
      <c r="CW24" s="689"/>
      <c r="CX24" s="689"/>
      <c r="CY24" s="735"/>
      <c r="CZ24" s="736">
        <v>58.6</v>
      </c>
      <c r="DA24" s="705"/>
      <c r="DB24" s="705"/>
      <c r="DC24" s="739"/>
      <c r="DD24" s="734">
        <v>64620494</v>
      </c>
      <c r="DE24" s="689"/>
      <c r="DF24" s="689"/>
      <c r="DG24" s="689"/>
      <c r="DH24" s="689"/>
      <c r="DI24" s="689"/>
      <c r="DJ24" s="689"/>
      <c r="DK24" s="735"/>
      <c r="DL24" s="734">
        <v>64520228</v>
      </c>
      <c r="DM24" s="689"/>
      <c r="DN24" s="689"/>
      <c r="DO24" s="689"/>
      <c r="DP24" s="689"/>
      <c r="DQ24" s="689"/>
      <c r="DR24" s="689"/>
      <c r="DS24" s="689"/>
      <c r="DT24" s="689"/>
      <c r="DU24" s="689"/>
      <c r="DV24" s="735"/>
      <c r="DW24" s="736">
        <v>57.9</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2246068</v>
      </c>
      <c r="S25" s="626"/>
      <c r="T25" s="626"/>
      <c r="U25" s="626"/>
      <c r="V25" s="626"/>
      <c r="W25" s="626"/>
      <c r="X25" s="626"/>
      <c r="Y25" s="627"/>
      <c r="Z25" s="685">
        <v>1.1000000000000001</v>
      </c>
      <c r="AA25" s="685"/>
      <c r="AB25" s="685"/>
      <c r="AC25" s="685"/>
      <c r="AD25" s="686">
        <v>633410</v>
      </c>
      <c r="AE25" s="686"/>
      <c r="AF25" s="686"/>
      <c r="AG25" s="686"/>
      <c r="AH25" s="686"/>
      <c r="AI25" s="686"/>
      <c r="AJ25" s="686"/>
      <c r="AK25" s="686"/>
      <c r="AL25" s="628">
        <v>0.6</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185</v>
      </c>
      <c r="BH25" s="626"/>
      <c r="BI25" s="626"/>
      <c r="BJ25" s="626"/>
      <c r="BK25" s="626"/>
      <c r="BL25" s="626"/>
      <c r="BM25" s="626"/>
      <c r="BN25" s="627"/>
      <c r="BO25" s="685" t="s">
        <v>185</v>
      </c>
      <c r="BP25" s="685"/>
      <c r="BQ25" s="685"/>
      <c r="BR25" s="685"/>
      <c r="BS25" s="631" t="s">
        <v>185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26511105</v>
      </c>
      <c r="CS25" s="624"/>
      <c r="CT25" s="624"/>
      <c r="CU25" s="624"/>
      <c r="CV25" s="624"/>
      <c r="CW25" s="624"/>
      <c r="CX25" s="624"/>
      <c r="CY25" s="625"/>
      <c r="CZ25" s="628">
        <v>13.1</v>
      </c>
      <c r="DA25" s="657"/>
      <c r="DB25" s="657"/>
      <c r="DC25" s="658"/>
      <c r="DD25" s="631">
        <v>25025614</v>
      </c>
      <c r="DE25" s="624"/>
      <c r="DF25" s="624"/>
      <c r="DG25" s="624"/>
      <c r="DH25" s="624"/>
      <c r="DI25" s="624"/>
      <c r="DJ25" s="624"/>
      <c r="DK25" s="625"/>
      <c r="DL25" s="631">
        <v>24925748</v>
      </c>
      <c r="DM25" s="624"/>
      <c r="DN25" s="624"/>
      <c r="DO25" s="624"/>
      <c r="DP25" s="624"/>
      <c r="DQ25" s="624"/>
      <c r="DR25" s="624"/>
      <c r="DS25" s="624"/>
      <c r="DT25" s="624"/>
      <c r="DU25" s="624"/>
      <c r="DV25" s="625"/>
      <c r="DW25" s="628">
        <v>22.4</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339764</v>
      </c>
      <c r="S26" s="626"/>
      <c r="T26" s="626"/>
      <c r="U26" s="626"/>
      <c r="V26" s="626"/>
      <c r="W26" s="626"/>
      <c r="X26" s="626"/>
      <c r="Y26" s="627"/>
      <c r="Z26" s="685">
        <v>0.2</v>
      </c>
      <c r="AA26" s="685"/>
      <c r="AB26" s="685"/>
      <c r="AC26" s="685"/>
      <c r="AD26" s="686" t="s">
        <v>185</v>
      </c>
      <c r="AE26" s="686"/>
      <c r="AF26" s="686"/>
      <c r="AG26" s="686"/>
      <c r="AH26" s="686"/>
      <c r="AI26" s="686"/>
      <c r="AJ26" s="686"/>
      <c r="AK26" s="686"/>
      <c r="AL26" s="628" t="s">
        <v>185</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245</v>
      </c>
      <c r="BH26" s="626"/>
      <c r="BI26" s="626"/>
      <c r="BJ26" s="626"/>
      <c r="BK26" s="626"/>
      <c r="BL26" s="626"/>
      <c r="BM26" s="626"/>
      <c r="BN26" s="627"/>
      <c r="BO26" s="685" t="s">
        <v>185</v>
      </c>
      <c r="BP26" s="685"/>
      <c r="BQ26" s="685"/>
      <c r="BR26" s="685"/>
      <c r="BS26" s="631" t="s">
        <v>185</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17645606</v>
      </c>
      <c r="CS26" s="626"/>
      <c r="CT26" s="626"/>
      <c r="CU26" s="626"/>
      <c r="CV26" s="626"/>
      <c r="CW26" s="626"/>
      <c r="CX26" s="626"/>
      <c r="CY26" s="627"/>
      <c r="CZ26" s="628">
        <v>8.6999999999999993</v>
      </c>
      <c r="DA26" s="657"/>
      <c r="DB26" s="657"/>
      <c r="DC26" s="658"/>
      <c r="DD26" s="631">
        <v>16327717</v>
      </c>
      <c r="DE26" s="626"/>
      <c r="DF26" s="626"/>
      <c r="DG26" s="626"/>
      <c r="DH26" s="626"/>
      <c r="DI26" s="626"/>
      <c r="DJ26" s="626"/>
      <c r="DK26" s="627"/>
      <c r="DL26" s="631" t="s">
        <v>185</v>
      </c>
      <c r="DM26" s="626"/>
      <c r="DN26" s="626"/>
      <c r="DO26" s="626"/>
      <c r="DP26" s="626"/>
      <c r="DQ26" s="626"/>
      <c r="DR26" s="626"/>
      <c r="DS26" s="626"/>
      <c r="DT26" s="626"/>
      <c r="DU26" s="626"/>
      <c r="DV26" s="627"/>
      <c r="DW26" s="628" t="s">
        <v>185</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49042291</v>
      </c>
      <c r="S27" s="626"/>
      <c r="T27" s="626"/>
      <c r="U27" s="626"/>
      <c r="V27" s="626"/>
      <c r="W27" s="626"/>
      <c r="X27" s="626"/>
      <c r="Y27" s="627"/>
      <c r="Z27" s="685">
        <v>23.9</v>
      </c>
      <c r="AA27" s="685"/>
      <c r="AB27" s="685"/>
      <c r="AC27" s="685"/>
      <c r="AD27" s="686" t="s">
        <v>245</v>
      </c>
      <c r="AE27" s="686"/>
      <c r="AF27" s="686"/>
      <c r="AG27" s="686"/>
      <c r="AH27" s="686"/>
      <c r="AI27" s="686"/>
      <c r="AJ27" s="686"/>
      <c r="AK27" s="686"/>
      <c r="AL27" s="628" t="s">
        <v>185</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77047930</v>
      </c>
      <c r="BH27" s="626"/>
      <c r="BI27" s="626"/>
      <c r="BJ27" s="626"/>
      <c r="BK27" s="626"/>
      <c r="BL27" s="626"/>
      <c r="BM27" s="626"/>
      <c r="BN27" s="627"/>
      <c r="BO27" s="685">
        <v>100</v>
      </c>
      <c r="BP27" s="685"/>
      <c r="BQ27" s="685"/>
      <c r="BR27" s="685"/>
      <c r="BS27" s="631">
        <v>924281</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73676111</v>
      </c>
      <c r="CS27" s="624"/>
      <c r="CT27" s="624"/>
      <c r="CU27" s="624"/>
      <c r="CV27" s="624"/>
      <c r="CW27" s="624"/>
      <c r="CX27" s="624"/>
      <c r="CY27" s="625"/>
      <c r="CZ27" s="628">
        <v>36.4</v>
      </c>
      <c r="DA27" s="657"/>
      <c r="DB27" s="657"/>
      <c r="DC27" s="658"/>
      <c r="DD27" s="631">
        <v>21025171</v>
      </c>
      <c r="DE27" s="624"/>
      <c r="DF27" s="624"/>
      <c r="DG27" s="624"/>
      <c r="DH27" s="624"/>
      <c r="DI27" s="624"/>
      <c r="DJ27" s="624"/>
      <c r="DK27" s="625"/>
      <c r="DL27" s="631">
        <v>21024901</v>
      </c>
      <c r="DM27" s="624"/>
      <c r="DN27" s="624"/>
      <c r="DO27" s="624"/>
      <c r="DP27" s="624"/>
      <c r="DQ27" s="624"/>
      <c r="DR27" s="624"/>
      <c r="DS27" s="624"/>
      <c r="DT27" s="624"/>
      <c r="DU27" s="624"/>
      <c r="DV27" s="625"/>
      <c r="DW27" s="628">
        <v>18.899999999999999</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245</v>
      </c>
      <c r="S28" s="626"/>
      <c r="T28" s="626"/>
      <c r="U28" s="626"/>
      <c r="V28" s="626"/>
      <c r="W28" s="626"/>
      <c r="X28" s="626"/>
      <c r="Y28" s="627"/>
      <c r="Z28" s="685" t="s">
        <v>185</v>
      </c>
      <c r="AA28" s="685"/>
      <c r="AB28" s="685"/>
      <c r="AC28" s="685"/>
      <c r="AD28" s="686" t="s">
        <v>185</v>
      </c>
      <c r="AE28" s="686"/>
      <c r="AF28" s="686"/>
      <c r="AG28" s="686"/>
      <c r="AH28" s="686"/>
      <c r="AI28" s="686"/>
      <c r="AJ28" s="686"/>
      <c r="AK28" s="686"/>
      <c r="AL28" s="628" t="s">
        <v>185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18569709</v>
      </c>
      <c r="CS28" s="626"/>
      <c r="CT28" s="626"/>
      <c r="CU28" s="626"/>
      <c r="CV28" s="626"/>
      <c r="CW28" s="626"/>
      <c r="CX28" s="626"/>
      <c r="CY28" s="627"/>
      <c r="CZ28" s="628">
        <v>9.1999999999999993</v>
      </c>
      <c r="DA28" s="657"/>
      <c r="DB28" s="657"/>
      <c r="DC28" s="658"/>
      <c r="DD28" s="631">
        <v>18569709</v>
      </c>
      <c r="DE28" s="626"/>
      <c r="DF28" s="626"/>
      <c r="DG28" s="626"/>
      <c r="DH28" s="626"/>
      <c r="DI28" s="626"/>
      <c r="DJ28" s="626"/>
      <c r="DK28" s="627"/>
      <c r="DL28" s="631">
        <v>18569579</v>
      </c>
      <c r="DM28" s="626"/>
      <c r="DN28" s="626"/>
      <c r="DO28" s="626"/>
      <c r="DP28" s="626"/>
      <c r="DQ28" s="626"/>
      <c r="DR28" s="626"/>
      <c r="DS28" s="626"/>
      <c r="DT28" s="626"/>
      <c r="DU28" s="626"/>
      <c r="DV28" s="627"/>
      <c r="DW28" s="628">
        <v>16.7</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13176684</v>
      </c>
      <c r="S29" s="626"/>
      <c r="T29" s="626"/>
      <c r="U29" s="626"/>
      <c r="V29" s="626"/>
      <c r="W29" s="626"/>
      <c r="X29" s="626"/>
      <c r="Y29" s="627"/>
      <c r="Z29" s="685">
        <v>6.4</v>
      </c>
      <c r="AA29" s="685"/>
      <c r="AB29" s="685"/>
      <c r="AC29" s="685"/>
      <c r="AD29" s="686" t="s">
        <v>138</v>
      </c>
      <c r="AE29" s="686"/>
      <c r="AF29" s="686"/>
      <c r="AG29" s="686"/>
      <c r="AH29" s="686"/>
      <c r="AI29" s="686"/>
      <c r="AJ29" s="686"/>
      <c r="AK29" s="686"/>
      <c r="AL29" s="628" t="s">
        <v>245</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18562309</v>
      </c>
      <c r="CS29" s="624"/>
      <c r="CT29" s="624"/>
      <c r="CU29" s="624"/>
      <c r="CV29" s="624"/>
      <c r="CW29" s="624"/>
      <c r="CX29" s="624"/>
      <c r="CY29" s="625"/>
      <c r="CZ29" s="628">
        <v>9.1999999999999993</v>
      </c>
      <c r="DA29" s="657"/>
      <c r="DB29" s="657"/>
      <c r="DC29" s="658"/>
      <c r="DD29" s="631">
        <v>18562309</v>
      </c>
      <c r="DE29" s="624"/>
      <c r="DF29" s="624"/>
      <c r="DG29" s="624"/>
      <c r="DH29" s="624"/>
      <c r="DI29" s="624"/>
      <c r="DJ29" s="624"/>
      <c r="DK29" s="625"/>
      <c r="DL29" s="631">
        <v>18562179</v>
      </c>
      <c r="DM29" s="624"/>
      <c r="DN29" s="624"/>
      <c r="DO29" s="624"/>
      <c r="DP29" s="624"/>
      <c r="DQ29" s="624"/>
      <c r="DR29" s="624"/>
      <c r="DS29" s="624"/>
      <c r="DT29" s="624"/>
      <c r="DU29" s="624"/>
      <c r="DV29" s="625"/>
      <c r="DW29" s="628">
        <v>16.7</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992218</v>
      </c>
      <c r="S30" s="626"/>
      <c r="T30" s="626"/>
      <c r="U30" s="626"/>
      <c r="V30" s="626"/>
      <c r="W30" s="626"/>
      <c r="X30" s="626"/>
      <c r="Y30" s="627"/>
      <c r="Z30" s="685">
        <v>0.5</v>
      </c>
      <c r="AA30" s="685"/>
      <c r="AB30" s="685"/>
      <c r="AC30" s="685"/>
      <c r="AD30" s="686">
        <v>252013</v>
      </c>
      <c r="AE30" s="686"/>
      <c r="AF30" s="686"/>
      <c r="AG30" s="686"/>
      <c r="AH30" s="686"/>
      <c r="AI30" s="686"/>
      <c r="AJ30" s="686"/>
      <c r="AK30" s="686"/>
      <c r="AL30" s="628">
        <v>0.2</v>
      </c>
      <c r="AM30" s="629"/>
      <c r="AN30" s="629"/>
      <c r="AO30" s="687"/>
      <c r="AP30" s="713" t="s">
        <v>309</v>
      </c>
      <c r="AQ30" s="714"/>
      <c r="AR30" s="714"/>
      <c r="AS30" s="714"/>
      <c r="AT30" s="719" t="s">
        <v>310</v>
      </c>
      <c r="AU30" s="230"/>
      <c r="AV30" s="230"/>
      <c r="AW30" s="230"/>
      <c r="AX30" s="722" t="s">
        <v>188</v>
      </c>
      <c r="AY30" s="723"/>
      <c r="AZ30" s="723"/>
      <c r="BA30" s="723"/>
      <c r="BB30" s="723"/>
      <c r="BC30" s="723"/>
      <c r="BD30" s="723"/>
      <c r="BE30" s="723"/>
      <c r="BF30" s="724"/>
      <c r="BG30" s="703">
        <v>99.4</v>
      </c>
      <c r="BH30" s="704"/>
      <c r="BI30" s="704"/>
      <c r="BJ30" s="704"/>
      <c r="BK30" s="704"/>
      <c r="BL30" s="704"/>
      <c r="BM30" s="705">
        <v>98.7</v>
      </c>
      <c r="BN30" s="704"/>
      <c r="BO30" s="704"/>
      <c r="BP30" s="704"/>
      <c r="BQ30" s="706"/>
      <c r="BR30" s="703">
        <v>99.4</v>
      </c>
      <c r="BS30" s="704"/>
      <c r="BT30" s="704"/>
      <c r="BU30" s="704"/>
      <c r="BV30" s="704"/>
      <c r="BW30" s="704"/>
      <c r="BX30" s="705">
        <v>98.4</v>
      </c>
      <c r="BY30" s="704"/>
      <c r="BZ30" s="704"/>
      <c r="CA30" s="704"/>
      <c r="CB30" s="706"/>
      <c r="CD30" s="709"/>
      <c r="CE30" s="710"/>
      <c r="CF30" s="667" t="s">
        <v>311</v>
      </c>
      <c r="CG30" s="664"/>
      <c r="CH30" s="664"/>
      <c r="CI30" s="664"/>
      <c r="CJ30" s="664"/>
      <c r="CK30" s="664"/>
      <c r="CL30" s="664"/>
      <c r="CM30" s="664"/>
      <c r="CN30" s="664"/>
      <c r="CO30" s="664"/>
      <c r="CP30" s="664"/>
      <c r="CQ30" s="665"/>
      <c r="CR30" s="623">
        <v>17526752</v>
      </c>
      <c r="CS30" s="626"/>
      <c r="CT30" s="626"/>
      <c r="CU30" s="626"/>
      <c r="CV30" s="626"/>
      <c r="CW30" s="626"/>
      <c r="CX30" s="626"/>
      <c r="CY30" s="627"/>
      <c r="CZ30" s="628">
        <v>8.6999999999999993</v>
      </c>
      <c r="DA30" s="657"/>
      <c r="DB30" s="657"/>
      <c r="DC30" s="658"/>
      <c r="DD30" s="631">
        <v>17526752</v>
      </c>
      <c r="DE30" s="626"/>
      <c r="DF30" s="626"/>
      <c r="DG30" s="626"/>
      <c r="DH30" s="626"/>
      <c r="DI30" s="626"/>
      <c r="DJ30" s="626"/>
      <c r="DK30" s="627"/>
      <c r="DL30" s="631">
        <v>17526622</v>
      </c>
      <c r="DM30" s="626"/>
      <c r="DN30" s="626"/>
      <c r="DO30" s="626"/>
      <c r="DP30" s="626"/>
      <c r="DQ30" s="626"/>
      <c r="DR30" s="626"/>
      <c r="DS30" s="626"/>
      <c r="DT30" s="626"/>
      <c r="DU30" s="626"/>
      <c r="DV30" s="627"/>
      <c r="DW30" s="628">
        <v>15.7</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164146</v>
      </c>
      <c r="S31" s="626"/>
      <c r="T31" s="626"/>
      <c r="U31" s="626"/>
      <c r="V31" s="626"/>
      <c r="W31" s="626"/>
      <c r="X31" s="626"/>
      <c r="Y31" s="627"/>
      <c r="Z31" s="685">
        <v>0.1</v>
      </c>
      <c r="AA31" s="685"/>
      <c r="AB31" s="685"/>
      <c r="AC31" s="685"/>
      <c r="AD31" s="686" t="s">
        <v>185</v>
      </c>
      <c r="AE31" s="686"/>
      <c r="AF31" s="686"/>
      <c r="AG31" s="686"/>
      <c r="AH31" s="686"/>
      <c r="AI31" s="686"/>
      <c r="AJ31" s="686"/>
      <c r="AK31" s="686"/>
      <c r="AL31" s="628" t="s">
        <v>185</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99.2</v>
      </c>
      <c r="BH31" s="624"/>
      <c r="BI31" s="624"/>
      <c r="BJ31" s="624"/>
      <c r="BK31" s="624"/>
      <c r="BL31" s="624"/>
      <c r="BM31" s="629">
        <v>98.2</v>
      </c>
      <c r="BN31" s="702"/>
      <c r="BO31" s="702"/>
      <c r="BP31" s="702"/>
      <c r="BQ31" s="663"/>
      <c r="BR31" s="701">
        <v>99</v>
      </c>
      <c r="BS31" s="624"/>
      <c r="BT31" s="624"/>
      <c r="BU31" s="624"/>
      <c r="BV31" s="624"/>
      <c r="BW31" s="624"/>
      <c r="BX31" s="629">
        <v>98</v>
      </c>
      <c r="BY31" s="702"/>
      <c r="BZ31" s="702"/>
      <c r="CA31" s="702"/>
      <c r="CB31" s="663"/>
      <c r="CD31" s="709"/>
      <c r="CE31" s="710"/>
      <c r="CF31" s="667" t="s">
        <v>315</v>
      </c>
      <c r="CG31" s="664"/>
      <c r="CH31" s="664"/>
      <c r="CI31" s="664"/>
      <c r="CJ31" s="664"/>
      <c r="CK31" s="664"/>
      <c r="CL31" s="664"/>
      <c r="CM31" s="664"/>
      <c r="CN31" s="664"/>
      <c r="CO31" s="664"/>
      <c r="CP31" s="664"/>
      <c r="CQ31" s="665"/>
      <c r="CR31" s="623">
        <v>1035557</v>
      </c>
      <c r="CS31" s="624"/>
      <c r="CT31" s="624"/>
      <c r="CU31" s="624"/>
      <c r="CV31" s="624"/>
      <c r="CW31" s="624"/>
      <c r="CX31" s="624"/>
      <c r="CY31" s="625"/>
      <c r="CZ31" s="628">
        <v>0.5</v>
      </c>
      <c r="DA31" s="657"/>
      <c r="DB31" s="657"/>
      <c r="DC31" s="658"/>
      <c r="DD31" s="631">
        <v>1035557</v>
      </c>
      <c r="DE31" s="624"/>
      <c r="DF31" s="624"/>
      <c r="DG31" s="624"/>
      <c r="DH31" s="624"/>
      <c r="DI31" s="624"/>
      <c r="DJ31" s="624"/>
      <c r="DK31" s="625"/>
      <c r="DL31" s="631">
        <v>1035557</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1742543</v>
      </c>
      <c r="S32" s="626"/>
      <c r="T32" s="626"/>
      <c r="U32" s="626"/>
      <c r="V32" s="626"/>
      <c r="W32" s="626"/>
      <c r="X32" s="626"/>
      <c r="Y32" s="627"/>
      <c r="Z32" s="685">
        <v>0.8</v>
      </c>
      <c r="AA32" s="685"/>
      <c r="AB32" s="685"/>
      <c r="AC32" s="685"/>
      <c r="AD32" s="686" t="s">
        <v>185</v>
      </c>
      <c r="AE32" s="686"/>
      <c r="AF32" s="686"/>
      <c r="AG32" s="686"/>
      <c r="AH32" s="686"/>
      <c r="AI32" s="686"/>
      <c r="AJ32" s="686"/>
      <c r="AK32" s="686"/>
      <c r="AL32" s="628" t="s">
        <v>185</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99.6</v>
      </c>
      <c r="BH32" s="639"/>
      <c r="BI32" s="639"/>
      <c r="BJ32" s="639"/>
      <c r="BK32" s="639"/>
      <c r="BL32" s="639"/>
      <c r="BM32" s="683">
        <v>99.1</v>
      </c>
      <c r="BN32" s="639"/>
      <c r="BO32" s="639"/>
      <c r="BP32" s="639"/>
      <c r="BQ32" s="676"/>
      <c r="BR32" s="700">
        <v>99.5</v>
      </c>
      <c r="BS32" s="639"/>
      <c r="BT32" s="639"/>
      <c r="BU32" s="639"/>
      <c r="BV32" s="639"/>
      <c r="BW32" s="639"/>
      <c r="BX32" s="683">
        <v>98.7</v>
      </c>
      <c r="BY32" s="639"/>
      <c r="BZ32" s="639"/>
      <c r="CA32" s="639"/>
      <c r="CB32" s="676"/>
      <c r="CD32" s="711"/>
      <c r="CE32" s="712"/>
      <c r="CF32" s="667" t="s">
        <v>318</v>
      </c>
      <c r="CG32" s="664"/>
      <c r="CH32" s="664"/>
      <c r="CI32" s="664"/>
      <c r="CJ32" s="664"/>
      <c r="CK32" s="664"/>
      <c r="CL32" s="664"/>
      <c r="CM32" s="664"/>
      <c r="CN32" s="664"/>
      <c r="CO32" s="664"/>
      <c r="CP32" s="664"/>
      <c r="CQ32" s="665"/>
      <c r="CR32" s="623">
        <v>7400</v>
      </c>
      <c r="CS32" s="626"/>
      <c r="CT32" s="626"/>
      <c r="CU32" s="626"/>
      <c r="CV32" s="626"/>
      <c r="CW32" s="626"/>
      <c r="CX32" s="626"/>
      <c r="CY32" s="627"/>
      <c r="CZ32" s="628">
        <v>0</v>
      </c>
      <c r="DA32" s="657"/>
      <c r="DB32" s="657"/>
      <c r="DC32" s="658"/>
      <c r="DD32" s="631">
        <v>7400</v>
      </c>
      <c r="DE32" s="626"/>
      <c r="DF32" s="626"/>
      <c r="DG32" s="626"/>
      <c r="DH32" s="626"/>
      <c r="DI32" s="626"/>
      <c r="DJ32" s="626"/>
      <c r="DK32" s="627"/>
      <c r="DL32" s="631">
        <v>7400</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2150346</v>
      </c>
      <c r="S33" s="626"/>
      <c r="T33" s="626"/>
      <c r="U33" s="626"/>
      <c r="V33" s="626"/>
      <c r="W33" s="626"/>
      <c r="X33" s="626"/>
      <c r="Y33" s="627"/>
      <c r="Z33" s="685">
        <v>1</v>
      </c>
      <c r="AA33" s="685"/>
      <c r="AB33" s="685"/>
      <c r="AC33" s="685"/>
      <c r="AD33" s="686" t="s">
        <v>185</v>
      </c>
      <c r="AE33" s="686"/>
      <c r="AF33" s="686"/>
      <c r="AG33" s="686"/>
      <c r="AH33" s="686"/>
      <c r="AI33" s="686"/>
      <c r="AJ33" s="686"/>
      <c r="AK33" s="686"/>
      <c r="AL33" s="628" t="s">
        <v>185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61408658</v>
      </c>
      <c r="CS33" s="624"/>
      <c r="CT33" s="624"/>
      <c r="CU33" s="624"/>
      <c r="CV33" s="624"/>
      <c r="CW33" s="624"/>
      <c r="CX33" s="624"/>
      <c r="CY33" s="625"/>
      <c r="CZ33" s="628">
        <v>30.3</v>
      </c>
      <c r="DA33" s="657"/>
      <c r="DB33" s="657"/>
      <c r="DC33" s="658"/>
      <c r="DD33" s="631">
        <v>51880428</v>
      </c>
      <c r="DE33" s="624"/>
      <c r="DF33" s="624"/>
      <c r="DG33" s="624"/>
      <c r="DH33" s="624"/>
      <c r="DI33" s="624"/>
      <c r="DJ33" s="624"/>
      <c r="DK33" s="625"/>
      <c r="DL33" s="631">
        <v>41284229</v>
      </c>
      <c r="DM33" s="624"/>
      <c r="DN33" s="624"/>
      <c r="DO33" s="624"/>
      <c r="DP33" s="624"/>
      <c r="DQ33" s="624"/>
      <c r="DR33" s="624"/>
      <c r="DS33" s="624"/>
      <c r="DT33" s="624"/>
      <c r="DU33" s="624"/>
      <c r="DV33" s="625"/>
      <c r="DW33" s="628">
        <v>37</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4585746</v>
      </c>
      <c r="S34" s="626"/>
      <c r="T34" s="626"/>
      <c r="U34" s="626"/>
      <c r="V34" s="626"/>
      <c r="W34" s="626"/>
      <c r="X34" s="626"/>
      <c r="Y34" s="627"/>
      <c r="Z34" s="685">
        <v>2.2000000000000002</v>
      </c>
      <c r="AA34" s="685"/>
      <c r="AB34" s="685"/>
      <c r="AC34" s="685"/>
      <c r="AD34" s="686">
        <v>68430</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17149346</v>
      </c>
      <c r="CS34" s="626"/>
      <c r="CT34" s="626"/>
      <c r="CU34" s="626"/>
      <c r="CV34" s="626"/>
      <c r="CW34" s="626"/>
      <c r="CX34" s="626"/>
      <c r="CY34" s="627"/>
      <c r="CZ34" s="628">
        <v>8.5</v>
      </c>
      <c r="DA34" s="657"/>
      <c r="DB34" s="657"/>
      <c r="DC34" s="658"/>
      <c r="DD34" s="631">
        <v>14347342</v>
      </c>
      <c r="DE34" s="626"/>
      <c r="DF34" s="626"/>
      <c r="DG34" s="626"/>
      <c r="DH34" s="626"/>
      <c r="DI34" s="626"/>
      <c r="DJ34" s="626"/>
      <c r="DK34" s="627"/>
      <c r="DL34" s="631">
        <v>13268838</v>
      </c>
      <c r="DM34" s="626"/>
      <c r="DN34" s="626"/>
      <c r="DO34" s="626"/>
      <c r="DP34" s="626"/>
      <c r="DQ34" s="626"/>
      <c r="DR34" s="626"/>
      <c r="DS34" s="626"/>
      <c r="DT34" s="626"/>
      <c r="DU34" s="626"/>
      <c r="DV34" s="627"/>
      <c r="DW34" s="628">
        <v>11.9</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19825100</v>
      </c>
      <c r="S35" s="626"/>
      <c r="T35" s="626"/>
      <c r="U35" s="626"/>
      <c r="V35" s="626"/>
      <c r="W35" s="626"/>
      <c r="X35" s="626"/>
      <c r="Y35" s="627"/>
      <c r="Z35" s="685">
        <v>9.6999999999999993</v>
      </c>
      <c r="AA35" s="685"/>
      <c r="AB35" s="685"/>
      <c r="AC35" s="685"/>
      <c r="AD35" s="686" t="s">
        <v>185</v>
      </c>
      <c r="AE35" s="686"/>
      <c r="AF35" s="686"/>
      <c r="AG35" s="686"/>
      <c r="AH35" s="686"/>
      <c r="AI35" s="686"/>
      <c r="AJ35" s="686"/>
      <c r="AK35" s="686"/>
      <c r="AL35" s="628" t="s">
        <v>185</v>
      </c>
      <c r="AM35" s="629"/>
      <c r="AN35" s="629"/>
      <c r="AO35" s="687"/>
      <c r="AP35" s="234"/>
      <c r="AQ35" s="691" t="s">
        <v>326</v>
      </c>
      <c r="AR35" s="692"/>
      <c r="AS35" s="692"/>
      <c r="AT35" s="692"/>
      <c r="AU35" s="692"/>
      <c r="AV35" s="692"/>
      <c r="AW35" s="692"/>
      <c r="AX35" s="692"/>
      <c r="AY35" s="693"/>
      <c r="AZ35" s="688">
        <v>28014973</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411348</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1502078</v>
      </c>
      <c r="CS35" s="624"/>
      <c r="CT35" s="624"/>
      <c r="CU35" s="624"/>
      <c r="CV35" s="624"/>
      <c r="CW35" s="624"/>
      <c r="CX35" s="624"/>
      <c r="CY35" s="625"/>
      <c r="CZ35" s="628">
        <v>0.7</v>
      </c>
      <c r="DA35" s="657"/>
      <c r="DB35" s="657"/>
      <c r="DC35" s="658"/>
      <c r="DD35" s="631">
        <v>1317303</v>
      </c>
      <c r="DE35" s="624"/>
      <c r="DF35" s="624"/>
      <c r="DG35" s="624"/>
      <c r="DH35" s="624"/>
      <c r="DI35" s="624"/>
      <c r="DJ35" s="624"/>
      <c r="DK35" s="625"/>
      <c r="DL35" s="631">
        <v>1299245</v>
      </c>
      <c r="DM35" s="624"/>
      <c r="DN35" s="624"/>
      <c r="DO35" s="624"/>
      <c r="DP35" s="624"/>
      <c r="DQ35" s="624"/>
      <c r="DR35" s="624"/>
      <c r="DS35" s="624"/>
      <c r="DT35" s="624"/>
      <c r="DU35" s="624"/>
      <c r="DV35" s="625"/>
      <c r="DW35" s="628">
        <v>1.2</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185</v>
      </c>
      <c r="S36" s="626"/>
      <c r="T36" s="626"/>
      <c r="U36" s="626"/>
      <c r="V36" s="626"/>
      <c r="W36" s="626"/>
      <c r="X36" s="626"/>
      <c r="Y36" s="627"/>
      <c r="Z36" s="685" t="s">
        <v>185</v>
      </c>
      <c r="AA36" s="685"/>
      <c r="AB36" s="685"/>
      <c r="AC36" s="685"/>
      <c r="AD36" s="686" t="s">
        <v>245</v>
      </c>
      <c r="AE36" s="686"/>
      <c r="AF36" s="686"/>
      <c r="AG36" s="686"/>
      <c r="AH36" s="686"/>
      <c r="AI36" s="686"/>
      <c r="AJ36" s="686"/>
      <c r="AK36" s="686"/>
      <c r="AL36" s="628" t="s">
        <v>185</v>
      </c>
      <c r="AM36" s="629"/>
      <c r="AN36" s="629"/>
      <c r="AO36" s="687"/>
      <c r="AQ36" s="660" t="s">
        <v>330</v>
      </c>
      <c r="AR36" s="661"/>
      <c r="AS36" s="661"/>
      <c r="AT36" s="661"/>
      <c r="AU36" s="661"/>
      <c r="AV36" s="661"/>
      <c r="AW36" s="661"/>
      <c r="AX36" s="661"/>
      <c r="AY36" s="662"/>
      <c r="AZ36" s="623">
        <v>9303037</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-883629</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17328400</v>
      </c>
      <c r="CS36" s="626"/>
      <c r="CT36" s="626"/>
      <c r="CU36" s="626"/>
      <c r="CV36" s="626"/>
      <c r="CW36" s="626"/>
      <c r="CX36" s="626"/>
      <c r="CY36" s="627"/>
      <c r="CZ36" s="628">
        <v>8.6</v>
      </c>
      <c r="DA36" s="657"/>
      <c r="DB36" s="657"/>
      <c r="DC36" s="658"/>
      <c r="DD36" s="631">
        <v>16546831</v>
      </c>
      <c r="DE36" s="626"/>
      <c r="DF36" s="626"/>
      <c r="DG36" s="626"/>
      <c r="DH36" s="626"/>
      <c r="DI36" s="626"/>
      <c r="DJ36" s="626"/>
      <c r="DK36" s="627"/>
      <c r="DL36" s="631">
        <v>13993816</v>
      </c>
      <c r="DM36" s="626"/>
      <c r="DN36" s="626"/>
      <c r="DO36" s="626"/>
      <c r="DP36" s="626"/>
      <c r="DQ36" s="626"/>
      <c r="DR36" s="626"/>
      <c r="DS36" s="626"/>
      <c r="DT36" s="626"/>
      <c r="DU36" s="626"/>
      <c r="DV36" s="627"/>
      <c r="DW36" s="628">
        <v>12.6</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9377500</v>
      </c>
      <c r="S37" s="626"/>
      <c r="T37" s="626"/>
      <c r="U37" s="626"/>
      <c r="V37" s="626"/>
      <c r="W37" s="626"/>
      <c r="X37" s="626"/>
      <c r="Y37" s="627"/>
      <c r="Z37" s="685">
        <v>4.5999999999999996</v>
      </c>
      <c r="AA37" s="685"/>
      <c r="AB37" s="685"/>
      <c r="AC37" s="685"/>
      <c r="AD37" s="686" t="s">
        <v>185</v>
      </c>
      <c r="AE37" s="686"/>
      <c r="AF37" s="686"/>
      <c r="AG37" s="686"/>
      <c r="AH37" s="686"/>
      <c r="AI37" s="686"/>
      <c r="AJ37" s="686"/>
      <c r="AK37" s="686"/>
      <c r="AL37" s="628" t="s">
        <v>185</v>
      </c>
      <c r="AM37" s="629"/>
      <c r="AN37" s="629"/>
      <c r="AO37" s="687"/>
      <c r="AQ37" s="660" t="s">
        <v>334</v>
      </c>
      <c r="AR37" s="661"/>
      <c r="AS37" s="661"/>
      <c r="AT37" s="661"/>
      <c r="AU37" s="661"/>
      <c r="AV37" s="661"/>
      <c r="AW37" s="661"/>
      <c r="AX37" s="661"/>
      <c r="AY37" s="662"/>
      <c r="AZ37" s="623">
        <v>108688</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72467</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1860443</v>
      </c>
      <c r="CS37" s="624"/>
      <c r="CT37" s="624"/>
      <c r="CU37" s="624"/>
      <c r="CV37" s="624"/>
      <c r="CW37" s="624"/>
      <c r="CX37" s="624"/>
      <c r="CY37" s="625"/>
      <c r="CZ37" s="628">
        <v>0.9</v>
      </c>
      <c r="DA37" s="657"/>
      <c r="DB37" s="657"/>
      <c r="DC37" s="658"/>
      <c r="DD37" s="631">
        <v>1860443</v>
      </c>
      <c r="DE37" s="624"/>
      <c r="DF37" s="624"/>
      <c r="DG37" s="624"/>
      <c r="DH37" s="624"/>
      <c r="DI37" s="624"/>
      <c r="DJ37" s="624"/>
      <c r="DK37" s="625"/>
      <c r="DL37" s="631">
        <v>1496924</v>
      </c>
      <c r="DM37" s="624"/>
      <c r="DN37" s="624"/>
      <c r="DO37" s="624"/>
      <c r="DP37" s="624"/>
      <c r="DQ37" s="624"/>
      <c r="DR37" s="624"/>
      <c r="DS37" s="624"/>
      <c r="DT37" s="624"/>
      <c r="DU37" s="624"/>
      <c r="DV37" s="625"/>
      <c r="DW37" s="628">
        <v>1.3</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205185448</v>
      </c>
      <c r="S38" s="675"/>
      <c r="T38" s="675"/>
      <c r="U38" s="675"/>
      <c r="V38" s="675"/>
      <c r="W38" s="675"/>
      <c r="X38" s="675"/>
      <c r="Y38" s="680"/>
      <c r="Z38" s="681">
        <v>100</v>
      </c>
      <c r="AA38" s="681"/>
      <c r="AB38" s="681"/>
      <c r="AC38" s="681"/>
      <c r="AD38" s="682">
        <v>102098377</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8341</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112091</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18603248</v>
      </c>
      <c r="CS38" s="626"/>
      <c r="CT38" s="626"/>
      <c r="CU38" s="626"/>
      <c r="CV38" s="626"/>
      <c r="CW38" s="626"/>
      <c r="CX38" s="626"/>
      <c r="CY38" s="627"/>
      <c r="CZ38" s="628">
        <v>9.1999999999999993</v>
      </c>
      <c r="DA38" s="657"/>
      <c r="DB38" s="657"/>
      <c r="DC38" s="658"/>
      <c r="DD38" s="631">
        <v>14719511</v>
      </c>
      <c r="DE38" s="626"/>
      <c r="DF38" s="626"/>
      <c r="DG38" s="626"/>
      <c r="DH38" s="626"/>
      <c r="DI38" s="626"/>
      <c r="DJ38" s="626"/>
      <c r="DK38" s="627"/>
      <c r="DL38" s="631">
        <v>12722320</v>
      </c>
      <c r="DM38" s="626"/>
      <c r="DN38" s="626"/>
      <c r="DO38" s="626"/>
      <c r="DP38" s="626"/>
      <c r="DQ38" s="626"/>
      <c r="DR38" s="626"/>
      <c r="DS38" s="626"/>
      <c r="DT38" s="626"/>
      <c r="DU38" s="626"/>
      <c r="DV38" s="627"/>
      <c r="DW38" s="628">
        <v>11.4</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245</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89</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2862096</v>
      </c>
      <c r="CS39" s="624"/>
      <c r="CT39" s="624"/>
      <c r="CU39" s="624"/>
      <c r="CV39" s="624"/>
      <c r="CW39" s="624"/>
      <c r="CX39" s="624"/>
      <c r="CY39" s="625"/>
      <c r="CZ39" s="628">
        <v>1.4</v>
      </c>
      <c r="DA39" s="657"/>
      <c r="DB39" s="657"/>
      <c r="DC39" s="658"/>
      <c r="DD39" s="631">
        <v>2641407</v>
      </c>
      <c r="DE39" s="624"/>
      <c r="DF39" s="624"/>
      <c r="DG39" s="624"/>
      <c r="DH39" s="624"/>
      <c r="DI39" s="624"/>
      <c r="DJ39" s="624"/>
      <c r="DK39" s="625"/>
      <c r="DL39" s="631" t="s">
        <v>185</v>
      </c>
      <c r="DM39" s="624"/>
      <c r="DN39" s="624"/>
      <c r="DO39" s="624"/>
      <c r="DP39" s="624"/>
      <c r="DQ39" s="624"/>
      <c r="DR39" s="624"/>
      <c r="DS39" s="624"/>
      <c r="DT39" s="624"/>
      <c r="DU39" s="624"/>
      <c r="DV39" s="625"/>
      <c r="DW39" s="628" t="s">
        <v>245</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5792207</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245</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3963490</v>
      </c>
      <c r="CS40" s="626"/>
      <c r="CT40" s="626"/>
      <c r="CU40" s="626"/>
      <c r="CV40" s="626"/>
      <c r="CW40" s="626"/>
      <c r="CX40" s="626"/>
      <c r="CY40" s="627"/>
      <c r="CZ40" s="628">
        <v>2</v>
      </c>
      <c r="DA40" s="657"/>
      <c r="DB40" s="657"/>
      <c r="DC40" s="658"/>
      <c r="DD40" s="631">
        <v>2308034</v>
      </c>
      <c r="DE40" s="626"/>
      <c r="DF40" s="626"/>
      <c r="DG40" s="626"/>
      <c r="DH40" s="626"/>
      <c r="DI40" s="626"/>
      <c r="DJ40" s="626"/>
      <c r="DK40" s="627"/>
      <c r="DL40" s="631">
        <v>10</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12802700</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344</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245</v>
      </c>
      <c r="CS41" s="624"/>
      <c r="CT41" s="624"/>
      <c r="CU41" s="624"/>
      <c r="CV41" s="624"/>
      <c r="CW41" s="624"/>
      <c r="CX41" s="624"/>
      <c r="CY41" s="625"/>
      <c r="CZ41" s="628" t="s">
        <v>245</v>
      </c>
      <c r="DA41" s="657"/>
      <c r="DB41" s="657"/>
      <c r="DC41" s="658"/>
      <c r="DD41" s="631" t="s">
        <v>245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22324654</v>
      </c>
      <c r="CS42" s="626"/>
      <c r="CT42" s="626"/>
      <c r="CU42" s="626"/>
      <c r="CV42" s="626"/>
      <c r="CW42" s="626"/>
      <c r="CX42" s="626"/>
      <c r="CY42" s="627"/>
      <c r="CZ42" s="628">
        <v>11</v>
      </c>
      <c r="DA42" s="629"/>
      <c r="DB42" s="629"/>
      <c r="DC42" s="630"/>
      <c r="DD42" s="631">
        <v>4678323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118644</v>
      </c>
      <c r="CS43" s="624"/>
      <c r="CT43" s="624"/>
      <c r="CU43" s="624"/>
      <c r="CV43" s="624"/>
      <c r="CW43" s="624"/>
      <c r="CX43" s="624"/>
      <c r="CY43" s="625"/>
      <c r="CZ43" s="628">
        <v>0.1</v>
      </c>
      <c r="DA43" s="657"/>
      <c r="DB43" s="657"/>
      <c r="DC43" s="658"/>
      <c r="DD43" s="631">
        <v>118644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22103502</v>
      </c>
      <c r="CS44" s="626"/>
      <c r="CT44" s="626"/>
      <c r="CU44" s="626"/>
      <c r="CV44" s="626"/>
      <c r="CW44" s="626"/>
      <c r="CX44" s="626"/>
      <c r="CY44" s="627"/>
      <c r="CZ44" s="628">
        <v>10.9</v>
      </c>
      <c r="DA44" s="629"/>
      <c r="DB44" s="629"/>
      <c r="DC44" s="630"/>
      <c r="DD44" s="631">
        <v>4487725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9118244</v>
      </c>
      <c r="CS45" s="624"/>
      <c r="CT45" s="624"/>
      <c r="CU45" s="624"/>
      <c r="CV45" s="624"/>
      <c r="CW45" s="624"/>
      <c r="CX45" s="624"/>
      <c r="CY45" s="625"/>
      <c r="CZ45" s="628">
        <v>4.5</v>
      </c>
      <c r="DA45" s="657"/>
      <c r="DB45" s="657"/>
      <c r="DC45" s="658"/>
      <c r="DD45" s="631">
        <v>292161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12714313</v>
      </c>
      <c r="CS46" s="626"/>
      <c r="CT46" s="626"/>
      <c r="CU46" s="626"/>
      <c r="CV46" s="626"/>
      <c r="CW46" s="626"/>
      <c r="CX46" s="626"/>
      <c r="CY46" s="627"/>
      <c r="CZ46" s="628">
        <v>6.3</v>
      </c>
      <c r="DA46" s="629"/>
      <c r="DB46" s="629"/>
      <c r="DC46" s="630"/>
      <c r="DD46" s="631">
        <v>4168119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221152</v>
      </c>
      <c r="CS47" s="624"/>
      <c r="CT47" s="624"/>
      <c r="CU47" s="624"/>
      <c r="CV47" s="624"/>
      <c r="CW47" s="624"/>
      <c r="CX47" s="624"/>
      <c r="CY47" s="625"/>
      <c r="CZ47" s="628">
        <v>0.1</v>
      </c>
      <c r="DA47" s="657"/>
      <c r="DB47" s="657"/>
      <c r="DC47" s="658"/>
      <c r="DD47" s="631">
        <v>190598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245</v>
      </c>
      <c r="CS48" s="626"/>
      <c r="CT48" s="626"/>
      <c r="CU48" s="626"/>
      <c r="CV48" s="626"/>
      <c r="CW48" s="626"/>
      <c r="CX48" s="626"/>
      <c r="CY48" s="627"/>
      <c r="CZ48" s="628" t="s">
        <v>245</v>
      </c>
      <c r="DA48" s="629"/>
      <c r="DB48" s="629"/>
      <c r="DC48" s="630"/>
      <c r="DD48" s="631" t="s">
        <v>245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202490237</v>
      </c>
      <c r="CS49" s="639"/>
      <c r="CT49" s="639"/>
      <c r="CU49" s="639"/>
      <c r="CV49" s="639"/>
      <c r="CW49" s="639"/>
      <c r="CX49" s="639"/>
      <c r="CY49" s="640"/>
      <c r="CZ49" s="641">
        <v>100</v>
      </c>
      <c r="DA49" s="642"/>
      <c r="DB49" s="642"/>
      <c r="DC49" s="643"/>
      <c r="DD49" s="644">
        <v>121179245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5/9pKhHLiRYN+fXyiEOJE9f1hH/3t3Qt+nL582uxz7zLoDpDkbwt52CskZxUiolQwdQyB1j391btpPN8QF8z1w==" saltValue="lgotiJr64iPYfPbWrEJt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204452</v>
      </c>
      <c r="R7" s="1156"/>
      <c r="S7" s="1156"/>
      <c r="T7" s="1156"/>
      <c r="U7" s="1156"/>
      <c r="V7" s="1156">
        <v>202357</v>
      </c>
      <c r="W7" s="1156"/>
      <c r="X7" s="1156"/>
      <c r="Y7" s="1156"/>
      <c r="Z7" s="1156"/>
      <c r="AA7" s="1156">
        <v>2095</v>
      </c>
      <c r="AB7" s="1156"/>
      <c r="AC7" s="1156"/>
      <c r="AD7" s="1156"/>
      <c r="AE7" s="1157"/>
      <c r="AF7" s="1158">
        <v>1979</v>
      </c>
      <c r="AG7" s="1159"/>
      <c r="AH7" s="1159"/>
      <c r="AI7" s="1159"/>
      <c r="AJ7" s="1160"/>
      <c r="AK7" s="1142">
        <v>1743</v>
      </c>
      <c r="AL7" s="1143"/>
      <c r="AM7" s="1143"/>
      <c r="AN7" s="1143"/>
      <c r="AO7" s="1143"/>
      <c r="AP7" s="1143">
        <v>191856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598</v>
      </c>
      <c r="BT7" s="1147"/>
      <c r="BU7" s="1147"/>
      <c r="BV7" s="1147"/>
      <c r="BW7" s="1147"/>
      <c r="BX7" s="1147"/>
      <c r="BY7" s="1147"/>
      <c r="BZ7" s="1147"/>
      <c r="CA7" s="1147"/>
      <c r="CB7" s="1147"/>
      <c r="CC7" s="1147"/>
      <c r="CD7" s="1147"/>
      <c r="CE7" s="1147"/>
      <c r="CF7" s="1147"/>
      <c r="CG7" s="1148"/>
      <c r="CH7" s="1139">
        <v>-1</v>
      </c>
      <c r="CI7" s="1140"/>
      <c r="CJ7" s="1140"/>
      <c r="CK7" s="1140"/>
      <c r="CL7" s="1141"/>
      <c r="CM7" s="1139">
        <v>34</v>
      </c>
      <c r="CN7" s="1140"/>
      <c r="CO7" s="1140"/>
      <c r="CP7" s="1140"/>
      <c r="CQ7" s="1141"/>
      <c r="CR7" s="1139">
        <v>1</v>
      </c>
      <c r="CS7" s="1140"/>
      <c r="CT7" s="1140"/>
      <c r="CU7" s="1140"/>
      <c r="CV7" s="1141"/>
      <c r="CW7" s="1139" t="s">
        <v>606</v>
      </c>
      <c r="CX7" s="1140"/>
      <c r="CY7" s="1140"/>
      <c r="CZ7" s="1140"/>
      <c r="DA7" s="1141"/>
      <c r="DB7" s="1139" t="s">
        <v>606</v>
      </c>
      <c r="DC7" s="1140"/>
      <c r="DD7" s="1140"/>
      <c r="DE7" s="1140"/>
      <c r="DF7" s="1141"/>
      <c r="DG7" s="1139" t="s">
        <v>606</v>
      </c>
      <c r="DH7" s="1140"/>
      <c r="DI7" s="1140"/>
      <c r="DJ7" s="1140"/>
      <c r="DK7" s="1141"/>
      <c r="DL7" s="1139" t="s">
        <v>606</v>
      </c>
      <c r="DM7" s="1140"/>
      <c r="DN7" s="1140"/>
      <c r="DO7" s="1140"/>
      <c r="DP7" s="1141"/>
      <c r="DQ7" s="1139" t="s">
        <v>606</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115</v>
      </c>
      <c r="R8" s="1095"/>
      <c r="S8" s="1095"/>
      <c r="T8" s="1095"/>
      <c r="U8" s="1095"/>
      <c r="V8" s="1095">
        <v>34</v>
      </c>
      <c r="W8" s="1095"/>
      <c r="X8" s="1095"/>
      <c r="Y8" s="1095"/>
      <c r="Z8" s="1095"/>
      <c r="AA8" s="1095">
        <v>81</v>
      </c>
      <c r="AB8" s="1095"/>
      <c r="AC8" s="1095"/>
      <c r="AD8" s="1095"/>
      <c r="AE8" s="1096"/>
      <c r="AF8" s="1070">
        <v>81</v>
      </c>
      <c r="AG8" s="1071"/>
      <c r="AH8" s="1071"/>
      <c r="AI8" s="1071"/>
      <c r="AJ8" s="1072"/>
      <c r="AK8" s="1137">
        <v>2</v>
      </c>
      <c r="AL8" s="1138"/>
      <c r="AM8" s="1138"/>
      <c r="AN8" s="1138"/>
      <c r="AO8" s="1138"/>
      <c r="AP8" s="1138" t="s">
        <v>584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599</v>
      </c>
      <c r="BT8" s="1066"/>
      <c r="BU8" s="1066"/>
      <c r="BV8" s="1066"/>
      <c r="BW8" s="1066"/>
      <c r="BX8" s="1066"/>
      <c r="BY8" s="1066"/>
      <c r="BZ8" s="1066"/>
      <c r="CA8" s="1066"/>
      <c r="CB8" s="1066"/>
      <c r="CC8" s="1066"/>
      <c r="CD8" s="1066"/>
      <c r="CE8" s="1066"/>
      <c r="CF8" s="1066"/>
      <c r="CG8" s="1067"/>
      <c r="CH8" s="1040">
        <v>1</v>
      </c>
      <c r="CI8" s="1041"/>
      <c r="CJ8" s="1041"/>
      <c r="CK8" s="1041"/>
      <c r="CL8" s="1042"/>
      <c r="CM8" s="1040">
        <v>23</v>
      </c>
      <c r="CN8" s="1041"/>
      <c r="CO8" s="1041"/>
      <c r="CP8" s="1041"/>
      <c r="CQ8" s="1042"/>
      <c r="CR8" s="1040">
        <v>3</v>
      </c>
      <c r="CS8" s="1041"/>
      <c r="CT8" s="1041"/>
      <c r="CU8" s="1041"/>
      <c r="CV8" s="1042"/>
      <c r="CW8" s="1040">
        <v>21</v>
      </c>
      <c r="CX8" s="1041"/>
      <c r="CY8" s="1041"/>
      <c r="CZ8" s="1041"/>
      <c r="DA8" s="1042"/>
      <c r="DB8" s="1040" t="s">
        <v>606</v>
      </c>
      <c r="DC8" s="1041"/>
      <c r="DD8" s="1041"/>
      <c r="DE8" s="1041"/>
      <c r="DF8" s="1042"/>
      <c r="DG8" s="1040" t="s">
        <v>606</v>
      </c>
      <c r="DH8" s="1041"/>
      <c r="DI8" s="1041"/>
      <c r="DJ8" s="1041"/>
      <c r="DK8" s="1042"/>
      <c r="DL8" s="1040" t="s">
        <v>606</v>
      </c>
      <c r="DM8" s="1041"/>
      <c r="DN8" s="1041"/>
      <c r="DO8" s="1041"/>
      <c r="DP8" s="1042"/>
      <c r="DQ8" s="1040" t="s">
        <v>606</v>
      </c>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809</v>
      </c>
      <c r="R9" s="1095"/>
      <c r="S9" s="1095"/>
      <c r="T9" s="1095"/>
      <c r="U9" s="1095"/>
      <c r="V9" s="1095">
        <v>772</v>
      </c>
      <c r="W9" s="1095"/>
      <c r="X9" s="1095"/>
      <c r="Y9" s="1095"/>
      <c r="Z9" s="1095"/>
      <c r="AA9" s="1095">
        <v>37</v>
      </c>
      <c r="AB9" s="1095"/>
      <c r="AC9" s="1095"/>
      <c r="AD9" s="1095"/>
      <c r="AE9" s="1096"/>
      <c r="AF9" s="1070">
        <v>37</v>
      </c>
      <c r="AG9" s="1071"/>
      <c r="AH9" s="1071"/>
      <c r="AI9" s="1071"/>
      <c r="AJ9" s="1072"/>
      <c r="AK9" s="1137">
        <v>560</v>
      </c>
      <c r="AL9" s="1138"/>
      <c r="AM9" s="1138"/>
      <c r="AN9" s="1138"/>
      <c r="AO9" s="1138"/>
      <c r="AP9" s="1138">
        <v>953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600</v>
      </c>
      <c r="BT9" s="1066"/>
      <c r="BU9" s="1066"/>
      <c r="BV9" s="1066"/>
      <c r="BW9" s="1066"/>
      <c r="BX9" s="1066"/>
      <c r="BY9" s="1066"/>
      <c r="BZ9" s="1066"/>
      <c r="CA9" s="1066"/>
      <c r="CB9" s="1066"/>
      <c r="CC9" s="1066"/>
      <c r="CD9" s="1066"/>
      <c r="CE9" s="1066"/>
      <c r="CF9" s="1066"/>
      <c r="CG9" s="1067"/>
      <c r="CH9" s="1040">
        <v>-6</v>
      </c>
      <c r="CI9" s="1041"/>
      <c r="CJ9" s="1041"/>
      <c r="CK9" s="1041"/>
      <c r="CL9" s="1042"/>
      <c r="CM9" s="1040">
        <v>173</v>
      </c>
      <c r="CN9" s="1041"/>
      <c r="CO9" s="1041"/>
      <c r="CP9" s="1041"/>
      <c r="CQ9" s="1042"/>
      <c r="CR9" s="1040">
        <v>100</v>
      </c>
      <c r="CS9" s="1041"/>
      <c r="CT9" s="1041"/>
      <c r="CU9" s="1041"/>
      <c r="CV9" s="1042"/>
      <c r="CW9" s="1040">
        <v>4</v>
      </c>
      <c r="CX9" s="1041"/>
      <c r="CY9" s="1041"/>
      <c r="CZ9" s="1041"/>
      <c r="DA9" s="1042"/>
      <c r="DB9" s="1040" t="s">
        <v>606</v>
      </c>
      <c r="DC9" s="1041"/>
      <c r="DD9" s="1041"/>
      <c r="DE9" s="1041"/>
      <c r="DF9" s="1042"/>
      <c r="DG9" s="1040" t="s">
        <v>606</v>
      </c>
      <c r="DH9" s="1041"/>
      <c r="DI9" s="1041"/>
      <c r="DJ9" s="1041"/>
      <c r="DK9" s="1042"/>
      <c r="DL9" s="1040" t="s">
        <v>606</v>
      </c>
      <c r="DM9" s="1041"/>
      <c r="DN9" s="1041"/>
      <c r="DO9" s="1041"/>
      <c r="DP9" s="1042"/>
      <c r="DQ9" s="1040" t="s">
        <v>606</v>
      </c>
      <c r="DR9" s="1041"/>
      <c r="DS9" s="1041"/>
      <c r="DT9" s="1041"/>
      <c r="DU9" s="1042"/>
      <c r="DV9" s="1043"/>
      <c r="DW9" s="1044"/>
      <c r="DX9" s="1044"/>
      <c r="DY9" s="1044"/>
      <c r="DZ9" s="1045"/>
      <c r="EA9" s="254"/>
    </row>
    <row r="10" spans="1:131" s="255" customFormat="1" ht="26.25" customHeight="1" x14ac:dyDescent="0.15">
      <c r="A10" s="261">
        <v>4</v>
      </c>
      <c r="B10" s="1088" t="s">
        <v>387</v>
      </c>
      <c r="C10" s="1089"/>
      <c r="D10" s="1089"/>
      <c r="E10" s="1089"/>
      <c r="F10" s="1089"/>
      <c r="G10" s="1089"/>
      <c r="H10" s="1089"/>
      <c r="I10" s="1089"/>
      <c r="J10" s="1089"/>
      <c r="K10" s="1089"/>
      <c r="L10" s="1089"/>
      <c r="M10" s="1089"/>
      <c r="N10" s="1089"/>
      <c r="O10" s="1089"/>
      <c r="P10" s="1090"/>
      <c r="Q10" s="1094">
        <v>341</v>
      </c>
      <c r="R10" s="1095"/>
      <c r="S10" s="1095"/>
      <c r="T10" s="1095"/>
      <c r="U10" s="1095"/>
      <c r="V10" s="1095">
        <v>10</v>
      </c>
      <c r="W10" s="1095"/>
      <c r="X10" s="1095"/>
      <c r="Y10" s="1095"/>
      <c r="Z10" s="1095"/>
      <c r="AA10" s="1095">
        <v>331</v>
      </c>
      <c r="AB10" s="1095"/>
      <c r="AC10" s="1095"/>
      <c r="AD10" s="1095"/>
      <c r="AE10" s="1096"/>
      <c r="AF10" s="1070">
        <v>331</v>
      </c>
      <c r="AG10" s="1071"/>
      <c r="AH10" s="1071"/>
      <c r="AI10" s="1071"/>
      <c r="AJ10" s="1072"/>
      <c r="AK10" s="1137">
        <v>0</v>
      </c>
      <c r="AL10" s="1138"/>
      <c r="AM10" s="1138"/>
      <c r="AN10" s="1138"/>
      <c r="AO10" s="1138"/>
      <c r="AP10" s="1138" t="s">
        <v>584</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601</v>
      </c>
      <c r="BT10" s="1066"/>
      <c r="BU10" s="1066"/>
      <c r="BV10" s="1066"/>
      <c r="BW10" s="1066"/>
      <c r="BX10" s="1066"/>
      <c r="BY10" s="1066"/>
      <c r="BZ10" s="1066"/>
      <c r="CA10" s="1066"/>
      <c r="CB10" s="1066"/>
      <c r="CC10" s="1066"/>
      <c r="CD10" s="1066"/>
      <c r="CE10" s="1066"/>
      <c r="CF10" s="1066"/>
      <c r="CG10" s="1067"/>
      <c r="CH10" s="1040">
        <v>163</v>
      </c>
      <c r="CI10" s="1041"/>
      <c r="CJ10" s="1041"/>
      <c r="CK10" s="1041"/>
      <c r="CL10" s="1042"/>
      <c r="CM10" s="1040">
        <v>-2360</v>
      </c>
      <c r="CN10" s="1041"/>
      <c r="CO10" s="1041"/>
      <c r="CP10" s="1041"/>
      <c r="CQ10" s="1042"/>
      <c r="CR10" s="1040">
        <v>36</v>
      </c>
      <c r="CS10" s="1041"/>
      <c r="CT10" s="1041"/>
      <c r="CU10" s="1041"/>
      <c r="CV10" s="1042"/>
      <c r="CW10" s="1040">
        <v>0</v>
      </c>
      <c r="CX10" s="1041"/>
      <c r="CY10" s="1041"/>
      <c r="CZ10" s="1041"/>
      <c r="DA10" s="1042"/>
      <c r="DB10" s="1040">
        <v>2559</v>
      </c>
      <c r="DC10" s="1041"/>
      <c r="DD10" s="1041"/>
      <c r="DE10" s="1041"/>
      <c r="DF10" s="1042"/>
      <c r="DG10" s="1040" t="s">
        <v>606</v>
      </c>
      <c r="DH10" s="1041"/>
      <c r="DI10" s="1041"/>
      <c r="DJ10" s="1041"/>
      <c r="DK10" s="1042"/>
      <c r="DL10" s="1040" t="s">
        <v>606</v>
      </c>
      <c r="DM10" s="1041"/>
      <c r="DN10" s="1041"/>
      <c r="DO10" s="1041"/>
      <c r="DP10" s="1042"/>
      <c r="DQ10" s="1040" t="s">
        <v>606</v>
      </c>
      <c r="DR10" s="1041"/>
      <c r="DS10" s="1041"/>
      <c r="DT10" s="1041"/>
      <c r="DU10" s="1042"/>
      <c r="DV10" s="1043"/>
      <c r="DW10" s="1044"/>
      <c r="DX10" s="1044"/>
      <c r="DY10" s="1044"/>
      <c r="DZ10" s="1045"/>
      <c r="EA10" s="254"/>
    </row>
    <row r="11" spans="1:131" s="255" customFormat="1" ht="26.25" customHeight="1" x14ac:dyDescent="0.15">
      <c r="A11" s="261">
        <v>5</v>
      </c>
      <c r="B11" s="1088" t="s">
        <v>388</v>
      </c>
      <c r="C11" s="1089"/>
      <c r="D11" s="1089"/>
      <c r="E11" s="1089"/>
      <c r="F11" s="1089"/>
      <c r="G11" s="1089"/>
      <c r="H11" s="1089"/>
      <c r="I11" s="1089"/>
      <c r="J11" s="1089"/>
      <c r="K11" s="1089"/>
      <c r="L11" s="1089"/>
      <c r="M11" s="1089"/>
      <c r="N11" s="1089"/>
      <c r="O11" s="1089"/>
      <c r="P11" s="1090"/>
      <c r="Q11" s="1094">
        <v>180</v>
      </c>
      <c r="R11" s="1095"/>
      <c r="S11" s="1095"/>
      <c r="T11" s="1095"/>
      <c r="U11" s="1095"/>
      <c r="V11" s="1095">
        <v>30</v>
      </c>
      <c r="W11" s="1095"/>
      <c r="X11" s="1095"/>
      <c r="Y11" s="1095"/>
      <c r="Z11" s="1095"/>
      <c r="AA11" s="1095">
        <v>150</v>
      </c>
      <c r="AB11" s="1095"/>
      <c r="AC11" s="1095"/>
      <c r="AD11" s="1095"/>
      <c r="AE11" s="1096"/>
      <c r="AF11" s="1070">
        <v>150</v>
      </c>
      <c r="AG11" s="1071"/>
      <c r="AH11" s="1071"/>
      <c r="AI11" s="1071"/>
      <c r="AJ11" s="1072"/>
      <c r="AK11" s="1137">
        <v>2</v>
      </c>
      <c r="AL11" s="1138"/>
      <c r="AM11" s="1138"/>
      <c r="AN11" s="1138"/>
      <c r="AO11" s="1138"/>
      <c r="AP11" s="1138">
        <v>602</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602</v>
      </c>
      <c r="BT11" s="1066"/>
      <c r="BU11" s="1066"/>
      <c r="BV11" s="1066"/>
      <c r="BW11" s="1066"/>
      <c r="BX11" s="1066"/>
      <c r="BY11" s="1066"/>
      <c r="BZ11" s="1066"/>
      <c r="CA11" s="1066"/>
      <c r="CB11" s="1066"/>
      <c r="CC11" s="1066"/>
      <c r="CD11" s="1066"/>
      <c r="CE11" s="1066"/>
      <c r="CF11" s="1066"/>
      <c r="CG11" s="1067"/>
      <c r="CH11" s="1040">
        <v>-1</v>
      </c>
      <c r="CI11" s="1041"/>
      <c r="CJ11" s="1041"/>
      <c r="CK11" s="1041"/>
      <c r="CL11" s="1042"/>
      <c r="CM11" s="1040">
        <v>346</v>
      </c>
      <c r="CN11" s="1041"/>
      <c r="CO11" s="1041"/>
      <c r="CP11" s="1041"/>
      <c r="CQ11" s="1042"/>
      <c r="CR11" s="1040">
        <v>130</v>
      </c>
      <c r="CS11" s="1041"/>
      <c r="CT11" s="1041"/>
      <c r="CU11" s="1041"/>
      <c r="CV11" s="1042"/>
      <c r="CW11" s="1040">
        <v>204</v>
      </c>
      <c r="CX11" s="1041"/>
      <c r="CY11" s="1041"/>
      <c r="CZ11" s="1041"/>
      <c r="DA11" s="1042"/>
      <c r="DB11" s="1040" t="s">
        <v>606</v>
      </c>
      <c r="DC11" s="1041"/>
      <c r="DD11" s="1041"/>
      <c r="DE11" s="1041"/>
      <c r="DF11" s="1042"/>
      <c r="DG11" s="1040" t="s">
        <v>606</v>
      </c>
      <c r="DH11" s="1041"/>
      <c r="DI11" s="1041"/>
      <c r="DJ11" s="1041"/>
      <c r="DK11" s="1042"/>
      <c r="DL11" s="1040" t="s">
        <v>606</v>
      </c>
      <c r="DM11" s="1041"/>
      <c r="DN11" s="1041"/>
      <c r="DO11" s="1041"/>
      <c r="DP11" s="1042"/>
      <c r="DQ11" s="1040" t="s">
        <v>606</v>
      </c>
      <c r="DR11" s="1041"/>
      <c r="DS11" s="1041"/>
      <c r="DT11" s="1041"/>
      <c r="DU11" s="1042"/>
      <c r="DV11" s="1043"/>
      <c r="DW11" s="1044"/>
      <c r="DX11" s="1044"/>
      <c r="DY11" s="1044"/>
      <c r="DZ11" s="1045"/>
      <c r="EA11" s="254"/>
    </row>
    <row r="12" spans="1:131" s="255" customFormat="1" ht="26.25" customHeight="1" x14ac:dyDescent="0.15">
      <c r="A12" s="261">
        <v>6</v>
      </c>
      <c r="B12" s="1088" t="s">
        <v>389</v>
      </c>
      <c r="C12" s="1089"/>
      <c r="D12" s="1089"/>
      <c r="E12" s="1089"/>
      <c r="F12" s="1089"/>
      <c r="G12" s="1089"/>
      <c r="H12" s="1089"/>
      <c r="I12" s="1089"/>
      <c r="J12" s="1089"/>
      <c r="K12" s="1089"/>
      <c r="L12" s="1089"/>
      <c r="M12" s="1089"/>
      <c r="N12" s="1089"/>
      <c r="O12" s="1089"/>
      <c r="P12" s="1090"/>
      <c r="Q12" s="1094">
        <v>3836</v>
      </c>
      <c r="R12" s="1095"/>
      <c r="S12" s="1095"/>
      <c r="T12" s="1095"/>
      <c r="U12" s="1095"/>
      <c r="V12" s="1095">
        <v>3836</v>
      </c>
      <c r="W12" s="1095"/>
      <c r="X12" s="1095"/>
      <c r="Y12" s="1095"/>
      <c r="Z12" s="1095"/>
      <c r="AA12" s="1095" t="s">
        <v>574</v>
      </c>
      <c r="AB12" s="1095"/>
      <c r="AC12" s="1095"/>
      <c r="AD12" s="1095"/>
      <c r="AE12" s="1096"/>
      <c r="AF12" s="1070" t="s">
        <v>390</v>
      </c>
      <c r="AG12" s="1071"/>
      <c r="AH12" s="1071"/>
      <c r="AI12" s="1071"/>
      <c r="AJ12" s="1072"/>
      <c r="AK12" s="1137" t="s">
        <v>584</v>
      </c>
      <c r="AL12" s="1138"/>
      <c r="AM12" s="1138"/>
      <c r="AN12" s="1138"/>
      <c r="AO12" s="1138"/>
      <c r="AP12" s="1138">
        <v>11437</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603</v>
      </c>
      <c r="BT12" s="1066"/>
      <c r="BU12" s="1066"/>
      <c r="BV12" s="1066"/>
      <c r="BW12" s="1066"/>
      <c r="BX12" s="1066"/>
      <c r="BY12" s="1066"/>
      <c r="BZ12" s="1066"/>
      <c r="CA12" s="1066"/>
      <c r="CB12" s="1066"/>
      <c r="CC12" s="1066"/>
      <c r="CD12" s="1066"/>
      <c r="CE12" s="1066"/>
      <c r="CF12" s="1066"/>
      <c r="CG12" s="1067"/>
      <c r="CH12" s="1040">
        <v>36</v>
      </c>
      <c r="CI12" s="1041"/>
      <c r="CJ12" s="1041"/>
      <c r="CK12" s="1041"/>
      <c r="CL12" s="1042"/>
      <c r="CM12" s="1040">
        <v>1607</v>
      </c>
      <c r="CN12" s="1041"/>
      <c r="CO12" s="1041"/>
      <c r="CP12" s="1041"/>
      <c r="CQ12" s="1042"/>
      <c r="CR12" s="1040">
        <v>750</v>
      </c>
      <c r="CS12" s="1041"/>
      <c r="CT12" s="1041"/>
      <c r="CU12" s="1041"/>
      <c r="CV12" s="1042"/>
      <c r="CW12" s="1040">
        <v>10</v>
      </c>
      <c r="CX12" s="1041"/>
      <c r="CY12" s="1041"/>
      <c r="CZ12" s="1041"/>
      <c r="DA12" s="1042"/>
      <c r="DB12" s="1040">
        <v>11230</v>
      </c>
      <c r="DC12" s="1041"/>
      <c r="DD12" s="1041"/>
      <c r="DE12" s="1041"/>
      <c r="DF12" s="1042"/>
      <c r="DG12" s="1040" t="s">
        <v>606</v>
      </c>
      <c r="DH12" s="1041"/>
      <c r="DI12" s="1041"/>
      <c r="DJ12" s="1041"/>
      <c r="DK12" s="1042"/>
      <c r="DL12" s="1040" t="s">
        <v>606</v>
      </c>
      <c r="DM12" s="1041"/>
      <c r="DN12" s="1041"/>
      <c r="DO12" s="1041"/>
      <c r="DP12" s="1042"/>
      <c r="DQ12" s="1040" t="s">
        <v>606</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604</v>
      </c>
      <c r="BT13" s="1066"/>
      <c r="BU13" s="1066"/>
      <c r="BV13" s="1066"/>
      <c r="BW13" s="1066"/>
      <c r="BX13" s="1066"/>
      <c r="BY13" s="1066"/>
      <c r="BZ13" s="1066"/>
      <c r="CA13" s="1066"/>
      <c r="CB13" s="1066"/>
      <c r="CC13" s="1066"/>
      <c r="CD13" s="1066"/>
      <c r="CE13" s="1066"/>
      <c r="CF13" s="1066"/>
      <c r="CG13" s="1067"/>
      <c r="CH13" s="1040">
        <v>-627</v>
      </c>
      <c r="CI13" s="1041"/>
      <c r="CJ13" s="1041"/>
      <c r="CK13" s="1041"/>
      <c r="CL13" s="1042"/>
      <c r="CM13" s="1040">
        <v>13198</v>
      </c>
      <c r="CN13" s="1041"/>
      <c r="CO13" s="1041"/>
      <c r="CP13" s="1041"/>
      <c r="CQ13" s="1042"/>
      <c r="CR13" s="1040">
        <v>2080</v>
      </c>
      <c r="CS13" s="1041"/>
      <c r="CT13" s="1041"/>
      <c r="CU13" s="1041"/>
      <c r="CV13" s="1042"/>
      <c r="CW13" s="1040">
        <v>1724</v>
      </c>
      <c r="CX13" s="1041"/>
      <c r="CY13" s="1041"/>
      <c r="CZ13" s="1041"/>
      <c r="DA13" s="1042"/>
      <c r="DB13" s="1040">
        <v>6390</v>
      </c>
      <c r="DC13" s="1041"/>
      <c r="DD13" s="1041"/>
      <c r="DE13" s="1041"/>
      <c r="DF13" s="1042"/>
      <c r="DG13" s="1040" t="s">
        <v>606</v>
      </c>
      <c r="DH13" s="1041"/>
      <c r="DI13" s="1041"/>
      <c r="DJ13" s="1041"/>
      <c r="DK13" s="1042"/>
      <c r="DL13" s="1040" t="s">
        <v>607</v>
      </c>
      <c r="DM13" s="1041"/>
      <c r="DN13" s="1041"/>
      <c r="DO13" s="1041"/>
      <c r="DP13" s="1042"/>
      <c r="DQ13" s="1040" t="s">
        <v>606</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392</v>
      </c>
      <c r="B23" s="995" t="s">
        <v>393</v>
      </c>
      <c r="C23" s="996"/>
      <c r="D23" s="996"/>
      <c r="E23" s="996"/>
      <c r="F23" s="996"/>
      <c r="G23" s="996"/>
      <c r="H23" s="996"/>
      <c r="I23" s="996"/>
      <c r="J23" s="996"/>
      <c r="K23" s="996"/>
      <c r="L23" s="996"/>
      <c r="M23" s="996"/>
      <c r="N23" s="996"/>
      <c r="O23" s="996"/>
      <c r="P23" s="997"/>
      <c r="Q23" s="1119">
        <v>209021</v>
      </c>
      <c r="R23" s="1120"/>
      <c r="S23" s="1120"/>
      <c r="T23" s="1120"/>
      <c r="U23" s="1120"/>
      <c r="V23" s="1121">
        <v>206327</v>
      </c>
      <c r="W23" s="1117"/>
      <c r="X23" s="1117"/>
      <c r="Y23" s="1117"/>
      <c r="Z23" s="1122"/>
      <c r="AA23" s="1121">
        <f>SUM(AA7:AE22)</f>
        <v>2694</v>
      </c>
      <c r="AB23" s="1117"/>
      <c r="AC23" s="1117"/>
      <c r="AD23" s="1117"/>
      <c r="AE23" s="1118"/>
      <c r="AF23" s="1116">
        <v>2578</v>
      </c>
      <c r="AG23" s="1117"/>
      <c r="AH23" s="1117"/>
      <c r="AI23" s="1117"/>
      <c r="AJ23" s="1118"/>
      <c r="AK23" s="1123"/>
      <c r="AL23" s="1124"/>
      <c r="AM23" s="1124"/>
      <c r="AN23" s="1124"/>
      <c r="AO23" s="1124"/>
      <c r="AP23" s="1121">
        <f>SUM(AP7:AT22)</f>
        <v>204848</v>
      </c>
      <c r="AQ23" s="1117"/>
      <c r="AR23" s="1117"/>
      <c r="AS23" s="1117"/>
      <c r="AT23" s="1122"/>
      <c r="AU23" s="1125"/>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396</v>
      </c>
      <c r="R26" s="1053"/>
      <c r="S26" s="1053"/>
      <c r="T26" s="1053"/>
      <c r="U26" s="1054"/>
      <c r="V26" s="1052" t="s">
        <v>397</v>
      </c>
      <c r="W26" s="1053"/>
      <c r="X26" s="1053"/>
      <c r="Y26" s="1053"/>
      <c r="Z26" s="1054"/>
      <c r="AA26" s="1052" t="s">
        <v>398</v>
      </c>
      <c r="AB26" s="1053"/>
      <c r="AC26" s="1053"/>
      <c r="AD26" s="1053"/>
      <c r="AE26" s="1053"/>
      <c r="AF26" s="1110" t="s">
        <v>399</v>
      </c>
      <c r="AG26" s="1059"/>
      <c r="AH26" s="1059"/>
      <c r="AI26" s="1059"/>
      <c r="AJ26" s="1111"/>
      <c r="AK26" s="1053" t="s">
        <v>400</v>
      </c>
      <c r="AL26" s="1053"/>
      <c r="AM26" s="1053"/>
      <c r="AN26" s="1053"/>
      <c r="AO26" s="1054"/>
      <c r="AP26" s="1052" t="s">
        <v>401</v>
      </c>
      <c r="AQ26" s="1053"/>
      <c r="AR26" s="1053"/>
      <c r="AS26" s="1053"/>
      <c r="AT26" s="1054"/>
      <c r="AU26" s="1052" t="s">
        <v>402</v>
      </c>
      <c r="AV26" s="1053"/>
      <c r="AW26" s="1053"/>
      <c r="AX26" s="1053"/>
      <c r="AY26" s="1054"/>
      <c r="AZ26" s="1052" t="s">
        <v>403</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404</v>
      </c>
      <c r="C28" s="1102"/>
      <c r="D28" s="1102"/>
      <c r="E28" s="1102"/>
      <c r="F28" s="1102"/>
      <c r="G28" s="1102"/>
      <c r="H28" s="1102"/>
      <c r="I28" s="1102"/>
      <c r="J28" s="1102"/>
      <c r="K28" s="1102"/>
      <c r="L28" s="1102"/>
      <c r="M28" s="1102"/>
      <c r="N28" s="1102"/>
      <c r="O28" s="1102"/>
      <c r="P28" s="1103"/>
      <c r="Q28" s="1104">
        <v>57569</v>
      </c>
      <c r="R28" s="1105"/>
      <c r="S28" s="1105"/>
      <c r="T28" s="1105"/>
      <c r="U28" s="1105"/>
      <c r="V28" s="1105">
        <v>57158</v>
      </c>
      <c r="W28" s="1105"/>
      <c r="X28" s="1105"/>
      <c r="Y28" s="1105"/>
      <c r="Z28" s="1105"/>
      <c r="AA28" s="1105">
        <v>411</v>
      </c>
      <c r="AB28" s="1105"/>
      <c r="AC28" s="1105"/>
      <c r="AD28" s="1105"/>
      <c r="AE28" s="1106"/>
      <c r="AF28" s="1107">
        <v>411</v>
      </c>
      <c r="AG28" s="1105"/>
      <c r="AH28" s="1105"/>
      <c r="AI28" s="1105"/>
      <c r="AJ28" s="1108"/>
      <c r="AK28" s="1109">
        <v>5932</v>
      </c>
      <c r="AL28" s="1097"/>
      <c r="AM28" s="1097"/>
      <c r="AN28" s="1097"/>
      <c r="AO28" s="1097"/>
      <c r="AP28" s="1097" t="s">
        <v>595</v>
      </c>
      <c r="AQ28" s="1097"/>
      <c r="AR28" s="1097"/>
      <c r="AS28" s="1097"/>
      <c r="AT28" s="1097"/>
      <c r="AU28" s="1097" t="s">
        <v>595</v>
      </c>
      <c r="AV28" s="1097"/>
      <c r="AW28" s="1097"/>
      <c r="AX28" s="1097"/>
      <c r="AY28" s="1097"/>
      <c r="AZ28" s="1098" t="s">
        <v>574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405</v>
      </c>
      <c r="C29" s="1089"/>
      <c r="D29" s="1089"/>
      <c r="E29" s="1089"/>
      <c r="F29" s="1089"/>
      <c r="G29" s="1089"/>
      <c r="H29" s="1089"/>
      <c r="I29" s="1089"/>
      <c r="J29" s="1089"/>
      <c r="K29" s="1089"/>
      <c r="L29" s="1089"/>
      <c r="M29" s="1089"/>
      <c r="N29" s="1089"/>
      <c r="O29" s="1089"/>
      <c r="P29" s="1090"/>
      <c r="Q29" s="1094">
        <v>45658</v>
      </c>
      <c r="R29" s="1095"/>
      <c r="S29" s="1095"/>
      <c r="T29" s="1095"/>
      <c r="U29" s="1095"/>
      <c r="V29" s="1095">
        <v>44621</v>
      </c>
      <c r="W29" s="1095"/>
      <c r="X29" s="1095"/>
      <c r="Y29" s="1095"/>
      <c r="Z29" s="1095"/>
      <c r="AA29" s="1095">
        <v>1037</v>
      </c>
      <c r="AB29" s="1095"/>
      <c r="AC29" s="1095"/>
      <c r="AD29" s="1095"/>
      <c r="AE29" s="1096"/>
      <c r="AF29" s="1070">
        <v>1037</v>
      </c>
      <c r="AG29" s="1071"/>
      <c r="AH29" s="1071"/>
      <c r="AI29" s="1071"/>
      <c r="AJ29" s="1072"/>
      <c r="AK29" s="1031">
        <v>6493</v>
      </c>
      <c r="AL29" s="1022"/>
      <c r="AM29" s="1022"/>
      <c r="AN29" s="1022"/>
      <c r="AO29" s="1022"/>
      <c r="AP29" s="1022" t="s">
        <v>595</v>
      </c>
      <c r="AQ29" s="1022"/>
      <c r="AR29" s="1022"/>
      <c r="AS29" s="1022"/>
      <c r="AT29" s="1022"/>
      <c r="AU29" s="1022" t="s">
        <v>595</v>
      </c>
      <c r="AV29" s="1022"/>
      <c r="AW29" s="1022"/>
      <c r="AX29" s="1022"/>
      <c r="AY29" s="1022"/>
      <c r="AZ29" s="1093" t="s">
        <v>582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406</v>
      </c>
      <c r="C30" s="1089"/>
      <c r="D30" s="1089"/>
      <c r="E30" s="1089"/>
      <c r="F30" s="1089"/>
      <c r="G30" s="1089"/>
      <c r="H30" s="1089"/>
      <c r="I30" s="1089"/>
      <c r="J30" s="1089"/>
      <c r="K30" s="1089"/>
      <c r="L30" s="1089"/>
      <c r="M30" s="1089"/>
      <c r="N30" s="1089"/>
      <c r="O30" s="1089"/>
      <c r="P30" s="1090"/>
      <c r="Q30" s="1094">
        <v>11591</v>
      </c>
      <c r="R30" s="1095"/>
      <c r="S30" s="1095"/>
      <c r="T30" s="1095"/>
      <c r="U30" s="1095"/>
      <c r="V30" s="1095">
        <v>11256</v>
      </c>
      <c r="W30" s="1095"/>
      <c r="X30" s="1095"/>
      <c r="Y30" s="1095"/>
      <c r="Z30" s="1095"/>
      <c r="AA30" s="1095">
        <v>335</v>
      </c>
      <c r="AB30" s="1095"/>
      <c r="AC30" s="1095"/>
      <c r="AD30" s="1095"/>
      <c r="AE30" s="1096"/>
      <c r="AF30" s="1070">
        <v>335</v>
      </c>
      <c r="AG30" s="1071"/>
      <c r="AH30" s="1071"/>
      <c r="AI30" s="1071"/>
      <c r="AJ30" s="1072"/>
      <c r="AK30" s="1031">
        <v>6350</v>
      </c>
      <c r="AL30" s="1022"/>
      <c r="AM30" s="1022"/>
      <c r="AN30" s="1022"/>
      <c r="AO30" s="1022"/>
      <c r="AP30" s="1022" t="s">
        <v>595</v>
      </c>
      <c r="AQ30" s="1022"/>
      <c r="AR30" s="1022"/>
      <c r="AS30" s="1022"/>
      <c r="AT30" s="1022"/>
      <c r="AU30" s="1022" t="s">
        <v>595</v>
      </c>
      <c r="AV30" s="1022"/>
      <c r="AW30" s="1022"/>
      <c r="AX30" s="1022"/>
      <c r="AY30" s="1022"/>
      <c r="AZ30" s="1093" t="s">
        <v>583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407</v>
      </c>
      <c r="C31" s="1089"/>
      <c r="D31" s="1089"/>
      <c r="E31" s="1089"/>
      <c r="F31" s="1089"/>
      <c r="G31" s="1089"/>
      <c r="H31" s="1089"/>
      <c r="I31" s="1089"/>
      <c r="J31" s="1089"/>
      <c r="K31" s="1089"/>
      <c r="L31" s="1089"/>
      <c r="M31" s="1089"/>
      <c r="N31" s="1089"/>
      <c r="O31" s="1089"/>
      <c r="P31" s="1090"/>
      <c r="Q31" s="1094">
        <v>218</v>
      </c>
      <c r="R31" s="1095"/>
      <c r="S31" s="1095"/>
      <c r="T31" s="1095"/>
      <c r="U31" s="1095"/>
      <c r="V31" s="1095">
        <v>19</v>
      </c>
      <c r="W31" s="1095"/>
      <c r="X31" s="1095"/>
      <c r="Y31" s="1095"/>
      <c r="Z31" s="1095"/>
      <c r="AA31" s="1095">
        <v>199</v>
      </c>
      <c r="AB31" s="1095"/>
      <c r="AC31" s="1095"/>
      <c r="AD31" s="1095"/>
      <c r="AE31" s="1096"/>
      <c r="AF31" s="1070">
        <v>199</v>
      </c>
      <c r="AG31" s="1071"/>
      <c r="AH31" s="1071"/>
      <c r="AI31" s="1071"/>
      <c r="AJ31" s="1072"/>
      <c r="AK31" s="1031">
        <v>0</v>
      </c>
      <c r="AL31" s="1022"/>
      <c r="AM31" s="1022"/>
      <c r="AN31" s="1022"/>
      <c r="AO31" s="1022"/>
      <c r="AP31" s="1022" t="s">
        <v>595</v>
      </c>
      <c r="AQ31" s="1022"/>
      <c r="AR31" s="1022"/>
      <c r="AS31" s="1022"/>
      <c r="AT31" s="1022"/>
      <c r="AU31" s="1022" t="s">
        <v>595</v>
      </c>
      <c r="AV31" s="1022"/>
      <c r="AW31" s="1022"/>
      <c r="AX31" s="1022"/>
      <c r="AY31" s="1022"/>
      <c r="AZ31" s="1093" t="s">
        <v>574</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408</v>
      </c>
      <c r="C32" s="1089"/>
      <c r="D32" s="1089"/>
      <c r="E32" s="1089"/>
      <c r="F32" s="1089"/>
      <c r="G32" s="1089"/>
      <c r="H32" s="1089"/>
      <c r="I32" s="1089"/>
      <c r="J32" s="1089"/>
      <c r="K32" s="1089"/>
      <c r="L32" s="1089"/>
      <c r="M32" s="1089"/>
      <c r="N32" s="1089"/>
      <c r="O32" s="1089"/>
      <c r="P32" s="1090"/>
      <c r="Q32" s="1094">
        <v>9325</v>
      </c>
      <c r="R32" s="1095"/>
      <c r="S32" s="1095"/>
      <c r="T32" s="1095"/>
      <c r="U32" s="1095"/>
      <c r="V32" s="1095">
        <v>8799</v>
      </c>
      <c r="W32" s="1095"/>
      <c r="X32" s="1095"/>
      <c r="Y32" s="1095"/>
      <c r="Z32" s="1095"/>
      <c r="AA32" s="1095">
        <v>526</v>
      </c>
      <c r="AB32" s="1095"/>
      <c r="AC32" s="1095"/>
      <c r="AD32" s="1095"/>
      <c r="AE32" s="1096"/>
      <c r="AF32" s="1070">
        <v>5025</v>
      </c>
      <c r="AG32" s="1071"/>
      <c r="AH32" s="1071"/>
      <c r="AI32" s="1071"/>
      <c r="AJ32" s="1072"/>
      <c r="AK32" s="1031">
        <v>67</v>
      </c>
      <c r="AL32" s="1022"/>
      <c r="AM32" s="1022"/>
      <c r="AN32" s="1022"/>
      <c r="AO32" s="1022"/>
      <c r="AP32" s="1022">
        <v>17278</v>
      </c>
      <c r="AQ32" s="1022"/>
      <c r="AR32" s="1022"/>
      <c r="AS32" s="1022"/>
      <c r="AT32" s="1022"/>
      <c r="AU32" s="1022">
        <v>69</v>
      </c>
      <c r="AV32" s="1022"/>
      <c r="AW32" s="1022"/>
      <c r="AX32" s="1022"/>
      <c r="AY32" s="1022"/>
      <c r="AZ32" s="1093" t="s">
        <v>574</v>
      </c>
      <c r="BA32" s="1093"/>
      <c r="BB32" s="1093"/>
      <c r="BC32" s="1093"/>
      <c r="BD32" s="1093"/>
      <c r="BE32" s="1083" t="s">
        <v>409</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410</v>
      </c>
      <c r="C33" s="1089"/>
      <c r="D33" s="1089"/>
      <c r="E33" s="1089"/>
      <c r="F33" s="1089"/>
      <c r="G33" s="1089"/>
      <c r="H33" s="1089"/>
      <c r="I33" s="1089"/>
      <c r="J33" s="1089"/>
      <c r="K33" s="1089"/>
      <c r="L33" s="1089"/>
      <c r="M33" s="1089"/>
      <c r="N33" s="1089"/>
      <c r="O33" s="1089"/>
      <c r="P33" s="1090"/>
      <c r="Q33" s="1094">
        <v>16767</v>
      </c>
      <c r="R33" s="1095"/>
      <c r="S33" s="1095"/>
      <c r="T33" s="1095"/>
      <c r="U33" s="1095"/>
      <c r="V33" s="1095">
        <v>16013</v>
      </c>
      <c r="W33" s="1095"/>
      <c r="X33" s="1095"/>
      <c r="Y33" s="1095"/>
      <c r="Z33" s="1095"/>
      <c r="AA33" s="1095">
        <v>754</v>
      </c>
      <c r="AB33" s="1095"/>
      <c r="AC33" s="1095"/>
      <c r="AD33" s="1095"/>
      <c r="AE33" s="1096"/>
      <c r="AF33" s="1070">
        <v>6624</v>
      </c>
      <c r="AG33" s="1071"/>
      <c r="AH33" s="1071"/>
      <c r="AI33" s="1071"/>
      <c r="AJ33" s="1072"/>
      <c r="AK33" s="1031">
        <v>9303</v>
      </c>
      <c r="AL33" s="1022"/>
      <c r="AM33" s="1022"/>
      <c r="AN33" s="1022"/>
      <c r="AO33" s="1022"/>
      <c r="AP33" s="1022">
        <v>143438</v>
      </c>
      <c r="AQ33" s="1022"/>
      <c r="AR33" s="1022"/>
      <c r="AS33" s="1022"/>
      <c r="AT33" s="1022"/>
      <c r="AU33" s="1022">
        <v>99689</v>
      </c>
      <c r="AV33" s="1022"/>
      <c r="AW33" s="1022"/>
      <c r="AX33" s="1022"/>
      <c r="AY33" s="1022"/>
      <c r="AZ33" s="1093" t="s">
        <v>574</v>
      </c>
      <c r="BA33" s="1093"/>
      <c r="BB33" s="1093"/>
      <c r="BC33" s="1093"/>
      <c r="BD33" s="1093"/>
      <c r="BE33" s="1083" t="s">
        <v>409</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392</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13631</v>
      </c>
      <c r="AG63" s="1010"/>
      <c r="AH63" s="1010"/>
      <c r="AI63" s="1010"/>
      <c r="AJ63" s="1081"/>
      <c r="AK63" s="1082"/>
      <c r="AL63" s="1014"/>
      <c r="AM63" s="1014"/>
      <c r="AN63" s="1014"/>
      <c r="AO63" s="1014"/>
      <c r="AP63" s="1010">
        <f>SUM(AP28:AT33)</f>
        <v>160716</v>
      </c>
      <c r="AQ63" s="1010"/>
      <c r="AR63" s="1010"/>
      <c r="AS63" s="1010"/>
      <c r="AT63" s="1010"/>
      <c r="AU63" s="1010">
        <f>SUM(AU28:AY33)</f>
        <v>99758</v>
      </c>
      <c r="AV63" s="1010"/>
      <c r="AW63" s="1010"/>
      <c r="AX63" s="1010"/>
      <c r="AY63" s="1010"/>
      <c r="AZ63" s="1076"/>
      <c r="BA63" s="1076"/>
      <c r="BB63" s="1076"/>
      <c r="BC63" s="1076"/>
      <c r="BD63" s="1076"/>
      <c r="BE63" s="1011"/>
      <c r="BF63" s="1011"/>
      <c r="BG63" s="1011"/>
      <c r="BH63" s="1011"/>
      <c r="BI63" s="1012"/>
      <c r="BJ63" s="1077" t="s">
        <v>390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398</v>
      </c>
      <c r="AB66" s="1053"/>
      <c r="AC66" s="1053"/>
      <c r="AD66" s="1053"/>
      <c r="AE66" s="1054"/>
      <c r="AF66" s="1058" t="s">
        <v>417</v>
      </c>
      <c r="AG66" s="1059"/>
      <c r="AH66" s="1059"/>
      <c r="AI66" s="1059"/>
      <c r="AJ66" s="1060"/>
      <c r="AK66" s="1052" t="s">
        <v>418</v>
      </c>
      <c r="AL66" s="1047"/>
      <c r="AM66" s="1047"/>
      <c r="AN66" s="1047"/>
      <c r="AO66" s="1048"/>
      <c r="AP66" s="1052" t="s">
        <v>419</v>
      </c>
      <c r="AQ66" s="1053"/>
      <c r="AR66" s="1053"/>
      <c r="AS66" s="1053"/>
      <c r="AT66" s="1054"/>
      <c r="AU66" s="1052" t="s">
        <v>420</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575</v>
      </c>
      <c r="C68" s="1037"/>
      <c r="D68" s="1037"/>
      <c r="E68" s="1037"/>
      <c r="F68" s="1037"/>
      <c r="G68" s="1037"/>
      <c r="H68" s="1037"/>
      <c r="I68" s="1037"/>
      <c r="J68" s="1037"/>
      <c r="K68" s="1037"/>
      <c r="L68" s="1037"/>
      <c r="M68" s="1037"/>
      <c r="N68" s="1037"/>
      <c r="O68" s="1037"/>
      <c r="P68" s="1038"/>
      <c r="Q68" s="1039">
        <v>4099</v>
      </c>
      <c r="R68" s="1033"/>
      <c r="S68" s="1033"/>
      <c r="T68" s="1033"/>
      <c r="U68" s="1033"/>
      <c r="V68" s="1033">
        <v>4025</v>
      </c>
      <c r="W68" s="1033"/>
      <c r="X68" s="1033"/>
      <c r="Y68" s="1033"/>
      <c r="Z68" s="1033"/>
      <c r="AA68" s="1033">
        <f>Q68-V68</f>
        <v>74</v>
      </c>
      <c r="AB68" s="1033"/>
      <c r="AC68" s="1033"/>
      <c r="AD68" s="1033"/>
      <c r="AE68" s="1033"/>
      <c r="AF68" s="1033">
        <v>74</v>
      </c>
      <c r="AG68" s="1033"/>
      <c r="AH68" s="1033"/>
      <c r="AI68" s="1033"/>
      <c r="AJ68" s="1033"/>
      <c r="AK68" s="1033" t="s">
        <v>595</v>
      </c>
      <c r="AL68" s="1033"/>
      <c r="AM68" s="1033"/>
      <c r="AN68" s="1033"/>
      <c r="AO68" s="1033"/>
      <c r="AP68" s="1033">
        <v>9464</v>
      </c>
      <c r="AQ68" s="1033"/>
      <c r="AR68" s="1033"/>
      <c r="AS68" s="1033"/>
      <c r="AT68" s="1033"/>
      <c r="AU68" s="1033">
        <v>7315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576</v>
      </c>
      <c r="C69" s="1026"/>
      <c r="D69" s="1026"/>
      <c r="E69" s="1026"/>
      <c r="F69" s="1026"/>
      <c r="G69" s="1026"/>
      <c r="H69" s="1026"/>
      <c r="I69" s="1026"/>
      <c r="J69" s="1026"/>
      <c r="K69" s="1026"/>
      <c r="L69" s="1026"/>
      <c r="M69" s="1026"/>
      <c r="N69" s="1026"/>
      <c r="O69" s="1026"/>
      <c r="P69" s="1027"/>
      <c r="Q69" s="1028">
        <v>87</v>
      </c>
      <c r="R69" s="1022"/>
      <c r="S69" s="1022"/>
      <c r="T69" s="1022"/>
      <c r="U69" s="1022"/>
      <c r="V69" s="1022">
        <v>85</v>
      </c>
      <c r="W69" s="1022"/>
      <c r="X69" s="1022"/>
      <c r="Y69" s="1022"/>
      <c r="Z69" s="1022"/>
      <c r="AA69" s="1022">
        <f>Q69-V69</f>
        <v>2</v>
      </c>
      <c r="AB69" s="1022"/>
      <c r="AC69" s="1022"/>
      <c r="AD69" s="1022"/>
      <c r="AE69" s="1022"/>
      <c r="AF69" s="1022">
        <v>2</v>
      </c>
      <c r="AG69" s="1022"/>
      <c r="AH69" s="1022"/>
      <c r="AI69" s="1022"/>
      <c r="AJ69" s="1022"/>
      <c r="AK69" s="1022">
        <v>3</v>
      </c>
      <c r="AL69" s="1022"/>
      <c r="AM69" s="1022"/>
      <c r="AN69" s="1022"/>
      <c r="AO69" s="1022"/>
      <c r="AP69" s="1022" t="s">
        <v>596</v>
      </c>
      <c r="AQ69" s="1022"/>
      <c r="AR69" s="1022"/>
      <c r="AS69" s="1022"/>
      <c r="AT69" s="1022"/>
      <c r="AU69" s="1022" t="s">
        <v>596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577</v>
      </c>
      <c r="C70" s="1026"/>
      <c r="D70" s="1026"/>
      <c r="E70" s="1026"/>
      <c r="F70" s="1026"/>
      <c r="G70" s="1026"/>
      <c r="H70" s="1026"/>
      <c r="I70" s="1026"/>
      <c r="J70" s="1026"/>
      <c r="K70" s="1026"/>
      <c r="L70" s="1026"/>
      <c r="M70" s="1026"/>
      <c r="N70" s="1026"/>
      <c r="O70" s="1026"/>
      <c r="P70" s="1027"/>
      <c r="Q70" s="1028">
        <v>155</v>
      </c>
      <c r="R70" s="1022"/>
      <c r="S70" s="1022"/>
      <c r="T70" s="1022"/>
      <c r="U70" s="1022"/>
      <c r="V70" s="1022">
        <v>152</v>
      </c>
      <c r="W70" s="1022"/>
      <c r="X70" s="1022"/>
      <c r="Y70" s="1022"/>
      <c r="Z70" s="1022"/>
      <c r="AA70" s="1022">
        <f t="shared" ref="AA70:AA76" si="0">Q70-V70</f>
        <v>3</v>
      </c>
      <c r="AB70" s="1022"/>
      <c r="AC70" s="1022"/>
      <c r="AD70" s="1022"/>
      <c r="AE70" s="1022"/>
      <c r="AF70" s="1022">
        <v>3</v>
      </c>
      <c r="AG70" s="1022"/>
      <c r="AH70" s="1022"/>
      <c r="AI70" s="1022"/>
      <c r="AJ70" s="1022"/>
      <c r="AK70" s="1022" t="s">
        <v>596</v>
      </c>
      <c r="AL70" s="1022"/>
      <c r="AM70" s="1022"/>
      <c r="AN70" s="1022"/>
      <c r="AO70" s="1022"/>
      <c r="AP70" s="1022" t="s">
        <v>596</v>
      </c>
      <c r="AQ70" s="1022"/>
      <c r="AR70" s="1022"/>
      <c r="AS70" s="1022"/>
      <c r="AT70" s="1022"/>
      <c r="AU70" s="1022" t="s">
        <v>596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578</v>
      </c>
      <c r="C71" s="1026"/>
      <c r="D71" s="1026"/>
      <c r="E71" s="1026"/>
      <c r="F71" s="1026"/>
      <c r="G71" s="1026"/>
      <c r="H71" s="1026"/>
      <c r="I71" s="1026"/>
      <c r="J71" s="1026"/>
      <c r="K71" s="1026"/>
      <c r="L71" s="1026"/>
      <c r="M71" s="1026"/>
      <c r="N71" s="1026"/>
      <c r="O71" s="1026"/>
      <c r="P71" s="1027"/>
      <c r="Q71" s="1028">
        <v>109</v>
      </c>
      <c r="R71" s="1022"/>
      <c r="S71" s="1022"/>
      <c r="T71" s="1022"/>
      <c r="U71" s="1022"/>
      <c r="V71" s="1022">
        <v>105</v>
      </c>
      <c r="W71" s="1022"/>
      <c r="X71" s="1022"/>
      <c r="Y71" s="1022"/>
      <c r="Z71" s="1022"/>
      <c r="AA71" s="1022">
        <f t="shared" si="0"/>
        <v>4</v>
      </c>
      <c r="AB71" s="1022"/>
      <c r="AC71" s="1022"/>
      <c r="AD71" s="1022"/>
      <c r="AE71" s="1022"/>
      <c r="AF71" s="1022">
        <v>4</v>
      </c>
      <c r="AG71" s="1022"/>
      <c r="AH71" s="1022"/>
      <c r="AI71" s="1022"/>
      <c r="AJ71" s="1022"/>
      <c r="AK71" s="1022">
        <v>17</v>
      </c>
      <c r="AL71" s="1022"/>
      <c r="AM71" s="1022"/>
      <c r="AN71" s="1022"/>
      <c r="AO71" s="1022"/>
      <c r="AP71" s="1022" t="s">
        <v>597</v>
      </c>
      <c r="AQ71" s="1022"/>
      <c r="AR71" s="1022"/>
      <c r="AS71" s="1022"/>
      <c r="AT71" s="1022"/>
      <c r="AU71" s="1022" t="s">
        <v>596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579</v>
      </c>
      <c r="C72" s="1026"/>
      <c r="D72" s="1026"/>
      <c r="E72" s="1026"/>
      <c r="F72" s="1026"/>
      <c r="G72" s="1026"/>
      <c r="H72" s="1026"/>
      <c r="I72" s="1026"/>
      <c r="J72" s="1026"/>
      <c r="K72" s="1026"/>
      <c r="L72" s="1026"/>
      <c r="M72" s="1026"/>
      <c r="N72" s="1026"/>
      <c r="O72" s="1026"/>
      <c r="P72" s="1027"/>
      <c r="Q72" s="1028">
        <v>194</v>
      </c>
      <c r="R72" s="1022"/>
      <c r="S72" s="1022"/>
      <c r="T72" s="1022"/>
      <c r="U72" s="1022"/>
      <c r="V72" s="1022">
        <v>179</v>
      </c>
      <c r="W72" s="1022"/>
      <c r="X72" s="1022"/>
      <c r="Y72" s="1022"/>
      <c r="Z72" s="1022"/>
      <c r="AA72" s="1022">
        <v>16</v>
      </c>
      <c r="AB72" s="1022"/>
      <c r="AC72" s="1022"/>
      <c r="AD72" s="1022"/>
      <c r="AE72" s="1022"/>
      <c r="AF72" s="1022">
        <v>16</v>
      </c>
      <c r="AG72" s="1022"/>
      <c r="AH72" s="1022"/>
      <c r="AI72" s="1022"/>
      <c r="AJ72" s="1022"/>
      <c r="AK72" s="1022" t="s">
        <v>585</v>
      </c>
      <c r="AL72" s="1022"/>
      <c r="AM72" s="1022"/>
      <c r="AN72" s="1022"/>
      <c r="AO72" s="1022"/>
      <c r="AP72" s="1022" t="s">
        <v>585</v>
      </c>
      <c r="AQ72" s="1022"/>
      <c r="AR72" s="1022"/>
      <c r="AS72" s="1022"/>
      <c r="AT72" s="1022"/>
      <c r="AU72" s="1022" t="s">
        <v>585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580</v>
      </c>
      <c r="C73" s="1026"/>
      <c r="D73" s="1026"/>
      <c r="E73" s="1026"/>
      <c r="F73" s="1026"/>
      <c r="G73" s="1026"/>
      <c r="H73" s="1026"/>
      <c r="I73" s="1026"/>
      <c r="J73" s="1026"/>
      <c r="K73" s="1026"/>
      <c r="L73" s="1026"/>
      <c r="M73" s="1026"/>
      <c r="N73" s="1026"/>
      <c r="O73" s="1026"/>
      <c r="P73" s="1027"/>
      <c r="Q73" s="1028">
        <v>1167375</v>
      </c>
      <c r="R73" s="1022"/>
      <c r="S73" s="1022"/>
      <c r="T73" s="1022"/>
      <c r="U73" s="1022"/>
      <c r="V73" s="1022">
        <v>1136425</v>
      </c>
      <c r="W73" s="1022"/>
      <c r="X73" s="1022"/>
      <c r="Y73" s="1022"/>
      <c r="Z73" s="1022"/>
      <c r="AA73" s="1022">
        <f t="shared" si="0"/>
        <v>30950</v>
      </c>
      <c r="AB73" s="1022"/>
      <c r="AC73" s="1022"/>
      <c r="AD73" s="1022"/>
      <c r="AE73" s="1022"/>
      <c r="AF73" s="1022">
        <v>30950</v>
      </c>
      <c r="AG73" s="1022"/>
      <c r="AH73" s="1022"/>
      <c r="AI73" s="1022"/>
      <c r="AJ73" s="1022"/>
      <c r="AK73" s="1022">
        <v>7000</v>
      </c>
      <c r="AL73" s="1022"/>
      <c r="AM73" s="1022"/>
      <c r="AN73" s="1022"/>
      <c r="AO73" s="1022"/>
      <c r="AP73" s="1022" t="s">
        <v>585</v>
      </c>
      <c r="AQ73" s="1022"/>
      <c r="AR73" s="1022"/>
      <c r="AS73" s="1022"/>
      <c r="AT73" s="1022"/>
      <c r="AU73" s="1022" t="s">
        <v>585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586</v>
      </c>
      <c r="C74" s="1026"/>
      <c r="D74" s="1026"/>
      <c r="E74" s="1026"/>
      <c r="F74" s="1026"/>
      <c r="G74" s="1026"/>
      <c r="H74" s="1026"/>
      <c r="I74" s="1026"/>
      <c r="J74" s="1026"/>
      <c r="K74" s="1026"/>
      <c r="L74" s="1026"/>
      <c r="M74" s="1026"/>
      <c r="N74" s="1026"/>
      <c r="O74" s="1026"/>
      <c r="P74" s="1027"/>
      <c r="Q74" s="1028">
        <v>39841</v>
      </c>
      <c r="R74" s="1022"/>
      <c r="S74" s="1022"/>
      <c r="T74" s="1022"/>
      <c r="U74" s="1022"/>
      <c r="V74" s="1022">
        <v>33505</v>
      </c>
      <c r="W74" s="1022"/>
      <c r="X74" s="1022"/>
      <c r="Y74" s="1022"/>
      <c r="Z74" s="1022"/>
      <c r="AA74" s="1022">
        <f t="shared" si="0"/>
        <v>6336</v>
      </c>
      <c r="AB74" s="1022"/>
      <c r="AC74" s="1022"/>
      <c r="AD74" s="1022"/>
      <c r="AE74" s="1022"/>
      <c r="AF74" s="1022">
        <v>18410</v>
      </c>
      <c r="AG74" s="1022"/>
      <c r="AH74" s="1022"/>
      <c r="AI74" s="1022"/>
      <c r="AJ74" s="1022"/>
      <c r="AK74" s="1022" t="s">
        <v>585</v>
      </c>
      <c r="AL74" s="1022"/>
      <c r="AM74" s="1022"/>
      <c r="AN74" s="1022"/>
      <c r="AO74" s="1022"/>
      <c r="AP74" s="1022">
        <v>124747</v>
      </c>
      <c r="AQ74" s="1022"/>
      <c r="AR74" s="1022"/>
      <c r="AS74" s="1022"/>
      <c r="AT74" s="1022"/>
      <c r="AU74" s="1022" t="s">
        <v>585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587</v>
      </c>
      <c r="C75" s="1026"/>
      <c r="D75" s="1026"/>
      <c r="E75" s="1026"/>
      <c r="F75" s="1026"/>
      <c r="G75" s="1026"/>
      <c r="H75" s="1026"/>
      <c r="I75" s="1026"/>
      <c r="J75" s="1026"/>
      <c r="K75" s="1026"/>
      <c r="L75" s="1026"/>
      <c r="M75" s="1026"/>
      <c r="N75" s="1026"/>
      <c r="O75" s="1026"/>
      <c r="P75" s="1027"/>
      <c r="Q75" s="1029">
        <v>7860</v>
      </c>
      <c r="R75" s="1030"/>
      <c r="S75" s="1030"/>
      <c r="T75" s="1030"/>
      <c r="U75" s="1031"/>
      <c r="V75" s="1032">
        <v>5951</v>
      </c>
      <c r="W75" s="1030"/>
      <c r="X75" s="1030"/>
      <c r="Y75" s="1030"/>
      <c r="Z75" s="1031"/>
      <c r="AA75" s="1022">
        <f t="shared" si="0"/>
        <v>1909</v>
      </c>
      <c r="AB75" s="1022"/>
      <c r="AC75" s="1022"/>
      <c r="AD75" s="1022"/>
      <c r="AE75" s="1022"/>
      <c r="AF75" s="1032">
        <v>17771</v>
      </c>
      <c r="AG75" s="1030"/>
      <c r="AH75" s="1030"/>
      <c r="AI75" s="1030"/>
      <c r="AJ75" s="1031"/>
      <c r="AK75" s="1032" t="s">
        <v>585</v>
      </c>
      <c r="AL75" s="1030"/>
      <c r="AM75" s="1030"/>
      <c r="AN75" s="1030"/>
      <c r="AO75" s="1031"/>
      <c r="AP75" s="1032">
        <v>15061</v>
      </c>
      <c r="AQ75" s="1030"/>
      <c r="AR75" s="1030"/>
      <c r="AS75" s="1030"/>
      <c r="AT75" s="1031"/>
      <c r="AU75" s="1032" t="s">
        <v>588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581</v>
      </c>
      <c r="C76" s="1026"/>
      <c r="D76" s="1026"/>
      <c r="E76" s="1026"/>
      <c r="F76" s="1026"/>
      <c r="G76" s="1026"/>
      <c r="H76" s="1026"/>
      <c r="I76" s="1026"/>
      <c r="J76" s="1026"/>
      <c r="K76" s="1026"/>
      <c r="L76" s="1026"/>
      <c r="M76" s="1026"/>
      <c r="N76" s="1026"/>
      <c r="O76" s="1026"/>
      <c r="P76" s="1027"/>
      <c r="Q76" s="1029">
        <v>81082</v>
      </c>
      <c r="R76" s="1030"/>
      <c r="S76" s="1030"/>
      <c r="T76" s="1030"/>
      <c r="U76" s="1031"/>
      <c r="V76" s="1032">
        <v>70462</v>
      </c>
      <c r="W76" s="1030"/>
      <c r="X76" s="1030"/>
      <c r="Y76" s="1030"/>
      <c r="Z76" s="1031"/>
      <c r="AA76" s="1022">
        <f t="shared" si="0"/>
        <v>10620</v>
      </c>
      <c r="AB76" s="1022"/>
      <c r="AC76" s="1022"/>
      <c r="AD76" s="1022"/>
      <c r="AE76" s="1022"/>
      <c r="AF76" s="1032">
        <v>10620</v>
      </c>
      <c r="AG76" s="1030"/>
      <c r="AH76" s="1030"/>
      <c r="AI76" s="1030"/>
      <c r="AJ76" s="1031"/>
      <c r="AK76" s="1032" t="s">
        <v>574</v>
      </c>
      <c r="AL76" s="1030"/>
      <c r="AM76" s="1030"/>
      <c r="AN76" s="1030"/>
      <c r="AO76" s="1031"/>
      <c r="AP76" s="1032" t="s">
        <v>574</v>
      </c>
      <c r="AQ76" s="1030"/>
      <c r="AR76" s="1030"/>
      <c r="AS76" s="1030"/>
      <c r="AT76" s="1031"/>
      <c r="AU76" s="1032" t="s">
        <v>574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392</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SUM(AF68:AJ76)</f>
        <v>77850</v>
      </c>
      <c r="AG88" s="1010"/>
      <c r="AH88" s="1010"/>
      <c r="AI88" s="1010"/>
      <c r="AJ88" s="1010"/>
      <c r="AK88" s="1014"/>
      <c r="AL88" s="1014"/>
      <c r="AM88" s="1014"/>
      <c r="AN88" s="1014"/>
      <c r="AO88" s="1014"/>
      <c r="AP88" s="1010">
        <f>SUM(AP68:AT76)</f>
        <v>149272</v>
      </c>
      <c r="AQ88" s="1010"/>
      <c r="AR88" s="1010"/>
      <c r="AS88" s="1010"/>
      <c r="AT88" s="1010"/>
      <c r="AU88" s="1010">
        <f>SUM(AU68:AY76)</f>
        <v>7315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SUM(CR7:CV13)</f>
        <v>3100</v>
      </c>
      <c r="CS102" s="1002"/>
      <c r="CT102" s="1002"/>
      <c r="CU102" s="1002"/>
      <c r="CV102" s="1003"/>
      <c r="CW102" s="1001">
        <f>SUM(CW7:DA13)</f>
        <v>1963</v>
      </c>
      <c r="CX102" s="1002"/>
      <c r="CY102" s="1002"/>
      <c r="CZ102" s="1002"/>
      <c r="DA102" s="1003"/>
      <c r="DB102" s="1001">
        <f>SUM(DB7:DF13)</f>
        <v>20179</v>
      </c>
      <c r="DC102" s="1002"/>
      <c r="DD102" s="1002"/>
      <c r="DE102" s="1002"/>
      <c r="DF102" s="1003"/>
      <c r="DG102" s="1001">
        <f t="shared" ref="DG102" si="1">SUM(DG7:DK13)</f>
        <v>0</v>
      </c>
      <c r="DH102" s="1002"/>
      <c r="DI102" s="1002"/>
      <c r="DJ102" s="1002"/>
      <c r="DK102" s="1003"/>
      <c r="DL102" s="1001">
        <f t="shared" ref="DL102" si="2">SUM(DL7:DP13)</f>
        <v>0</v>
      </c>
      <c r="DM102" s="1002"/>
      <c r="DN102" s="1002"/>
      <c r="DO102" s="1002"/>
      <c r="DP102" s="1003"/>
      <c r="DQ102" s="1001">
        <f t="shared" ref="DQ102" si="3">SUM(DQ7:DU13)</f>
        <v>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306</v>
      </c>
      <c r="AG109" s="945"/>
      <c r="AH109" s="945"/>
      <c r="AI109" s="945"/>
      <c r="AJ109" s="946"/>
      <c r="AK109" s="947" t="s">
        <v>305</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306</v>
      </c>
      <c r="BW109" s="945"/>
      <c r="BX109" s="945"/>
      <c r="BY109" s="945"/>
      <c r="BZ109" s="946"/>
      <c r="CA109" s="947" t="s">
        <v>305</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306</v>
      </c>
      <c r="DM109" s="945"/>
      <c r="DN109" s="945"/>
      <c r="DO109" s="945"/>
      <c r="DP109" s="946"/>
      <c r="DQ109" s="947" t="s">
        <v>305</v>
      </c>
      <c r="DR109" s="945"/>
      <c r="DS109" s="945"/>
      <c r="DT109" s="945"/>
      <c r="DU109" s="946"/>
      <c r="DV109" s="947" t="s">
        <v>431</v>
      </c>
      <c r="DW109" s="945"/>
      <c r="DX109" s="945"/>
      <c r="DY109" s="945"/>
      <c r="DZ109" s="976"/>
    </row>
    <row r="110" spans="1:131" s="246" customFormat="1" ht="26.25" customHeight="1" x14ac:dyDescent="0.15">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17099010</v>
      </c>
      <c r="AB110" s="938"/>
      <c r="AC110" s="938"/>
      <c r="AD110" s="938"/>
      <c r="AE110" s="939"/>
      <c r="AF110" s="940">
        <v>17793456</v>
      </c>
      <c r="AG110" s="938"/>
      <c r="AH110" s="938"/>
      <c r="AI110" s="938"/>
      <c r="AJ110" s="939"/>
      <c r="AK110" s="940">
        <v>20048692</v>
      </c>
      <c r="AL110" s="938"/>
      <c r="AM110" s="938"/>
      <c r="AN110" s="938"/>
      <c r="AO110" s="939"/>
      <c r="AP110" s="941">
        <v>21.2</v>
      </c>
      <c r="AQ110" s="942"/>
      <c r="AR110" s="942"/>
      <c r="AS110" s="942"/>
      <c r="AT110" s="943"/>
      <c r="AU110" s="977" t="s">
        <v>73</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201700308</v>
      </c>
      <c r="BR110" s="885"/>
      <c r="BS110" s="885"/>
      <c r="BT110" s="885"/>
      <c r="BU110" s="885"/>
      <c r="BV110" s="885">
        <v>201473616</v>
      </c>
      <c r="BW110" s="885"/>
      <c r="BX110" s="885"/>
      <c r="BY110" s="885"/>
      <c r="BZ110" s="885"/>
      <c r="CA110" s="885">
        <v>204847686</v>
      </c>
      <c r="CB110" s="885"/>
      <c r="CC110" s="885"/>
      <c r="CD110" s="885"/>
      <c r="CE110" s="885"/>
      <c r="CF110" s="909">
        <v>216.5</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1972907</v>
      </c>
      <c r="DH110" s="885"/>
      <c r="DI110" s="885"/>
      <c r="DJ110" s="885"/>
      <c r="DK110" s="885"/>
      <c r="DL110" s="885">
        <v>1608380</v>
      </c>
      <c r="DM110" s="885"/>
      <c r="DN110" s="885"/>
      <c r="DO110" s="885"/>
      <c r="DP110" s="885"/>
      <c r="DQ110" s="885">
        <v>1453471</v>
      </c>
      <c r="DR110" s="885"/>
      <c r="DS110" s="885"/>
      <c r="DT110" s="885"/>
      <c r="DU110" s="885"/>
      <c r="DV110" s="886">
        <v>1.5</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390</v>
      </c>
      <c r="AB111" s="966"/>
      <c r="AC111" s="966"/>
      <c r="AD111" s="966"/>
      <c r="AE111" s="967"/>
      <c r="AF111" s="968" t="s">
        <v>185</v>
      </c>
      <c r="AG111" s="966"/>
      <c r="AH111" s="966"/>
      <c r="AI111" s="966"/>
      <c r="AJ111" s="967"/>
      <c r="AK111" s="968" t="s">
        <v>185</v>
      </c>
      <c r="AL111" s="966"/>
      <c r="AM111" s="966"/>
      <c r="AN111" s="966"/>
      <c r="AO111" s="967"/>
      <c r="AP111" s="969" t="s">
        <v>185</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2192868</v>
      </c>
      <c r="BR111" s="857"/>
      <c r="BS111" s="857"/>
      <c r="BT111" s="857"/>
      <c r="BU111" s="857"/>
      <c r="BV111" s="857">
        <v>1712454</v>
      </c>
      <c r="BW111" s="857"/>
      <c r="BX111" s="857"/>
      <c r="BY111" s="857"/>
      <c r="BZ111" s="857"/>
      <c r="CA111" s="857">
        <v>1514987</v>
      </c>
      <c r="CB111" s="857"/>
      <c r="CC111" s="857"/>
      <c r="CD111" s="857"/>
      <c r="CE111" s="857"/>
      <c r="CF111" s="918">
        <v>1.6</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185</v>
      </c>
      <c r="DH111" s="857"/>
      <c r="DI111" s="857"/>
      <c r="DJ111" s="857"/>
      <c r="DK111" s="857"/>
      <c r="DL111" s="857" t="s">
        <v>185</v>
      </c>
      <c r="DM111" s="857"/>
      <c r="DN111" s="857"/>
      <c r="DO111" s="857"/>
      <c r="DP111" s="857"/>
      <c r="DQ111" s="857" t="s">
        <v>390</v>
      </c>
      <c r="DR111" s="857"/>
      <c r="DS111" s="857"/>
      <c r="DT111" s="857"/>
      <c r="DU111" s="857"/>
      <c r="DV111" s="834" t="s">
        <v>390</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185</v>
      </c>
      <c r="AB112" s="820"/>
      <c r="AC112" s="820"/>
      <c r="AD112" s="820"/>
      <c r="AE112" s="821"/>
      <c r="AF112" s="822" t="s">
        <v>185</v>
      </c>
      <c r="AG112" s="820"/>
      <c r="AH112" s="820"/>
      <c r="AI112" s="820"/>
      <c r="AJ112" s="821"/>
      <c r="AK112" s="822" t="s">
        <v>185</v>
      </c>
      <c r="AL112" s="820"/>
      <c r="AM112" s="820"/>
      <c r="AN112" s="820"/>
      <c r="AO112" s="821"/>
      <c r="AP112" s="867" t="s">
        <v>185</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101394370</v>
      </c>
      <c r="BR112" s="857"/>
      <c r="BS112" s="857"/>
      <c r="BT112" s="857"/>
      <c r="BU112" s="857"/>
      <c r="BV112" s="857">
        <v>101379638</v>
      </c>
      <c r="BW112" s="857"/>
      <c r="BX112" s="857"/>
      <c r="BY112" s="857"/>
      <c r="BZ112" s="857"/>
      <c r="CA112" s="857">
        <v>99758451</v>
      </c>
      <c r="CB112" s="857"/>
      <c r="CC112" s="857"/>
      <c r="CD112" s="857"/>
      <c r="CE112" s="857"/>
      <c r="CF112" s="918">
        <v>105.4</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390</v>
      </c>
      <c r="DH112" s="857"/>
      <c r="DI112" s="857"/>
      <c r="DJ112" s="857"/>
      <c r="DK112" s="857"/>
      <c r="DL112" s="857" t="s">
        <v>390</v>
      </c>
      <c r="DM112" s="857"/>
      <c r="DN112" s="857"/>
      <c r="DO112" s="857"/>
      <c r="DP112" s="857"/>
      <c r="DQ112" s="857" t="s">
        <v>390</v>
      </c>
      <c r="DR112" s="857"/>
      <c r="DS112" s="857"/>
      <c r="DT112" s="857"/>
      <c r="DU112" s="857"/>
      <c r="DV112" s="834" t="s">
        <v>185</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7276090</v>
      </c>
      <c r="AB113" s="966"/>
      <c r="AC113" s="966"/>
      <c r="AD113" s="966"/>
      <c r="AE113" s="967"/>
      <c r="AF113" s="968">
        <v>7016473</v>
      </c>
      <c r="AG113" s="966"/>
      <c r="AH113" s="966"/>
      <c r="AI113" s="966"/>
      <c r="AJ113" s="967"/>
      <c r="AK113" s="968">
        <v>6873233</v>
      </c>
      <c r="AL113" s="966"/>
      <c r="AM113" s="966"/>
      <c r="AN113" s="966"/>
      <c r="AO113" s="967"/>
      <c r="AP113" s="969">
        <v>7.3</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7346156</v>
      </c>
      <c r="BR113" s="857"/>
      <c r="BS113" s="857"/>
      <c r="BT113" s="857"/>
      <c r="BU113" s="857"/>
      <c r="BV113" s="857">
        <v>7360704</v>
      </c>
      <c r="BW113" s="857"/>
      <c r="BX113" s="857"/>
      <c r="BY113" s="857"/>
      <c r="BZ113" s="857"/>
      <c r="CA113" s="857">
        <v>7314863</v>
      </c>
      <c r="CB113" s="857"/>
      <c r="CC113" s="857"/>
      <c r="CD113" s="857"/>
      <c r="CE113" s="857"/>
      <c r="CF113" s="918">
        <v>7.7</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390</v>
      </c>
      <c r="DH113" s="820"/>
      <c r="DI113" s="820"/>
      <c r="DJ113" s="820"/>
      <c r="DK113" s="821"/>
      <c r="DL113" s="822" t="s">
        <v>185</v>
      </c>
      <c r="DM113" s="820"/>
      <c r="DN113" s="820"/>
      <c r="DO113" s="820"/>
      <c r="DP113" s="821"/>
      <c r="DQ113" s="822" t="s">
        <v>390</v>
      </c>
      <c r="DR113" s="820"/>
      <c r="DS113" s="820"/>
      <c r="DT113" s="820"/>
      <c r="DU113" s="821"/>
      <c r="DV113" s="867" t="s">
        <v>185</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55745</v>
      </c>
      <c r="AB114" s="820"/>
      <c r="AC114" s="820"/>
      <c r="AD114" s="820"/>
      <c r="AE114" s="821"/>
      <c r="AF114" s="822">
        <v>82747</v>
      </c>
      <c r="AG114" s="820"/>
      <c r="AH114" s="820"/>
      <c r="AI114" s="820"/>
      <c r="AJ114" s="821"/>
      <c r="AK114" s="822">
        <v>192557</v>
      </c>
      <c r="AL114" s="820"/>
      <c r="AM114" s="820"/>
      <c r="AN114" s="820"/>
      <c r="AO114" s="821"/>
      <c r="AP114" s="867">
        <v>0.2</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16506452</v>
      </c>
      <c r="BR114" s="857"/>
      <c r="BS114" s="857"/>
      <c r="BT114" s="857"/>
      <c r="BU114" s="857"/>
      <c r="BV114" s="857">
        <v>16148540</v>
      </c>
      <c r="BW114" s="857"/>
      <c r="BX114" s="857"/>
      <c r="BY114" s="857"/>
      <c r="BZ114" s="857"/>
      <c r="CA114" s="857">
        <v>15435605</v>
      </c>
      <c r="CB114" s="857"/>
      <c r="CC114" s="857"/>
      <c r="CD114" s="857"/>
      <c r="CE114" s="857"/>
      <c r="CF114" s="918">
        <v>16.3</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185</v>
      </c>
      <c r="DH114" s="820"/>
      <c r="DI114" s="820"/>
      <c r="DJ114" s="820"/>
      <c r="DK114" s="821"/>
      <c r="DL114" s="822" t="s">
        <v>185</v>
      </c>
      <c r="DM114" s="820"/>
      <c r="DN114" s="820"/>
      <c r="DO114" s="820"/>
      <c r="DP114" s="821"/>
      <c r="DQ114" s="822" t="s">
        <v>185</v>
      </c>
      <c r="DR114" s="820"/>
      <c r="DS114" s="820"/>
      <c r="DT114" s="820"/>
      <c r="DU114" s="821"/>
      <c r="DV114" s="867" t="s">
        <v>390</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398083</v>
      </c>
      <c r="AB115" s="966"/>
      <c r="AC115" s="966"/>
      <c r="AD115" s="966"/>
      <c r="AE115" s="967"/>
      <c r="AF115" s="968">
        <v>399655</v>
      </c>
      <c r="AG115" s="966"/>
      <c r="AH115" s="966"/>
      <c r="AI115" s="966"/>
      <c r="AJ115" s="967"/>
      <c r="AK115" s="968">
        <v>206733</v>
      </c>
      <c r="AL115" s="966"/>
      <c r="AM115" s="966"/>
      <c r="AN115" s="966"/>
      <c r="AO115" s="967"/>
      <c r="AP115" s="969">
        <v>0.2</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v>467501</v>
      </c>
      <c r="BR115" s="857"/>
      <c r="BS115" s="857"/>
      <c r="BT115" s="857"/>
      <c r="BU115" s="857"/>
      <c r="BV115" s="857">
        <v>1282055</v>
      </c>
      <c r="BW115" s="857"/>
      <c r="BX115" s="857"/>
      <c r="BY115" s="857"/>
      <c r="BZ115" s="857"/>
      <c r="CA115" s="857">
        <v>1170029</v>
      </c>
      <c r="CB115" s="857"/>
      <c r="CC115" s="857"/>
      <c r="CD115" s="857"/>
      <c r="CE115" s="857"/>
      <c r="CF115" s="918">
        <v>1.2</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185</v>
      </c>
      <c r="DH115" s="820"/>
      <c r="DI115" s="820"/>
      <c r="DJ115" s="820"/>
      <c r="DK115" s="821"/>
      <c r="DL115" s="822" t="s">
        <v>185</v>
      </c>
      <c r="DM115" s="820"/>
      <c r="DN115" s="820"/>
      <c r="DO115" s="820"/>
      <c r="DP115" s="821"/>
      <c r="DQ115" s="822" t="s">
        <v>390</v>
      </c>
      <c r="DR115" s="820"/>
      <c r="DS115" s="820"/>
      <c r="DT115" s="820"/>
      <c r="DU115" s="821"/>
      <c r="DV115" s="867" t="s">
        <v>185</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390</v>
      </c>
      <c r="AB116" s="820"/>
      <c r="AC116" s="820"/>
      <c r="AD116" s="820"/>
      <c r="AE116" s="821"/>
      <c r="AF116" s="822" t="s">
        <v>185</v>
      </c>
      <c r="AG116" s="820"/>
      <c r="AH116" s="820"/>
      <c r="AI116" s="820"/>
      <c r="AJ116" s="821"/>
      <c r="AK116" s="822" t="s">
        <v>185</v>
      </c>
      <c r="AL116" s="820"/>
      <c r="AM116" s="820"/>
      <c r="AN116" s="820"/>
      <c r="AO116" s="821"/>
      <c r="AP116" s="867" t="s">
        <v>185</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185</v>
      </c>
      <c r="BR116" s="857"/>
      <c r="BS116" s="857"/>
      <c r="BT116" s="857"/>
      <c r="BU116" s="857"/>
      <c r="BV116" s="857" t="s">
        <v>390</v>
      </c>
      <c r="BW116" s="857"/>
      <c r="BX116" s="857"/>
      <c r="BY116" s="857"/>
      <c r="BZ116" s="857"/>
      <c r="CA116" s="857" t="s">
        <v>185</v>
      </c>
      <c r="CB116" s="857"/>
      <c r="CC116" s="857"/>
      <c r="CD116" s="857"/>
      <c r="CE116" s="857"/>
      <c r="CF116" s="918" t="s">
        <v>185</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185</v>
      </c>
      <c r="DH116" s="820"/>
      <c r="DI116" s="820"/>
      <c r="DJ116" s="820"/>
      <c r="DK116" s="821"/>
      <c r="DL116" s="822" t="s">
        <v>185</v>
      </c>
      <c r="DM116" s="820"/>
      <c r="DN116" s="820"/>
      <c r="DO116" s="820"/>
      <c r="DP116" s="821"/>
      <c r="DQ116" s="822" t="s">
        <v>185</v>
      </c>
      <c r="DR116" s="820"/>
      <c r="DS116" s="820"/>
      <c r="DT116" s="820"/>
      <c r="DU116" s="821"/>
      <c r="DV116" s="867" t="s">
        <v>185</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24828928</v>
      </c>
      <c r="AB117" s="952"/>
      <c r="AC117" s="952"/>
      <c r="AD117" s="952"/>
      <c r="AE117" s="953"/>
      <c r="AF117" s="954">
        <v>25292331</v>
      </c>
      <c r="AG117" s="952"/>
      <c r="AH117" s="952"/>
      <c r="AI117" s="952"/>
      <c r="AJ117" s="953"/>
      <c r="AK117" s="954">
        <v>27321215</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185</v>
      </c>
      <c r="BR117" s="857"/>
      <c r="BS117" s="857"/>
      <c r="BT117" s="857"/>
      <c r="BU117" s="857"/>
      <c r="BV117" s="857" t="s">
        <v>390</v>
      </c>
      <c r="BW117" s="857"/>
      <c r="BX117" s="857"/>
      <c r="BY117" s="857"/>
      <c r="BZ117" s="857"/>
      <c r="CA117" s="857" t="s">
        <v>185</v>
      </c>
      <c r="CB117" s="857"/>
      <c r="CC117" s="857"/>
      <c r="CD117" s="857"/>
      <c r="CE117" s="857"/>
      <c r="CF117" s="918" t="s">
        <v>185</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185</v>
      </c>
      <c r="DH117" s="820"/>
      <c r="DI117" s="820"/>
      <c r="DJ117" s="820"/>
      <c r="DK117" s="821"/>
      <c r="DL117" s="822" t="s">
        <v>185</v>
      </c>
      <c r="DM117" s="820"/>
      <c r="DN117" s="820"/>
      <c r="DO117" s="820"/>
      <c r="DP117" s="821"/>
      <c r="DQ117" s="822" t="s">
        <v>185</v>
      </c>
      <c r="DR117" s="820"/>
      <c r="DS117" s="820"/>
      <c r="DT117" s="820"/>
      <c r="DU117" s="821"/>
      <c r="DV117" s="867" t="s">
        <v>390</v>
      </c>
      <c r="DW117" s="868"/>
      <c r="DX117" s="868"/>
      <c r="DY117" s="868"/>
      <c r="DZ117" s="869"/>
    </row>
    <row r="118" spans="1:130" s="246" customFormat="1" ht="26.25" customHeight="1" x14ac:dyDescent="0.15">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306</v>
      </c>
      <c r="AG118" s="945"/>
      <c r="AH118" s="945"/>
      <c r="AI118" s="945"/>
      <c r="AJ118" s="946"/>
      <c r="AK118" s="947" t="s">
        <v>305</v>
      </c>
      <c r="AL118" s="945"/>
      <c r="AM118" s="945"/>
      <c r="AN118" s="945"/>
      <c r="AO118" s="946"/>
      <c r="AP118" s="948" t="s">
        <v>431</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185</v>
      </c>
      <c r="BR118" s="888"/>
      <c r="BS118" s="888"/>
      <c r="BT118" s="888"/>
      <c r="BU118" s="888"/>
      <c r="BV118" s="888" t="s">
        <v>390</v>
      </c>
      <c r="BW118" s="888"/>
      <c r="BX118" s="888"/>
      <c r="BY118" s="888"/>
      <c r="BZ118" s="888"/>
      <c r="CA118" s="888" t="s">
        <v>390</v>
      </c>
      <c r="CB118" s="888"/>
      <c r="CC118" s="888"/>
      <c r="CD118" s="888"/>
      <c r="CE118" s="888"/>
      <c r="CF118" s="918" t="s">
        <v>185</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185</v>
      </c>
      <c r="DH118" s="820"/>
      <c r="DI118" s="820"/>
      <c r="DJ118" s="820"/>
      <c r="DK118" s="821"/>
      <c r="DL118" s="822" t="s">
        <v>390</v>
      </c>
      <c r="DM118" s="820"/>
      <c r="DN118" s="820"/>
      <c r="DO118" s="820"/>
      <c r="DP118" s="821"/>
      <c r="DQ118" s="822" t="s">
        <v>185</v>
      </c>
      <c r="DR118" s="820"/>
      <c r="DS118" s="820"/>
      <c r="DT118" s="820"/>
      <c r="DU118" s="821"/>
      <c r="DV118" s="867" t="s">
        <v>185</v>
      </c>
      <c r="DW118" s="868"/>
      <c r="DX118" s="868"/>
      <c r="DY118" s="868"/>
      <c r="DZ118" s="869"/>
    </row>
    <row r="119" spans="1:130" s="246" customFormat="1" ht="26.25" customHeight="1" x14ac:dyDescent="0.15">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283768</v>
      </c>
      <c r="AB119" s="938"/>
      <c r="AC119" s="938"/>
      <c r="AD119" s="938"/>
      <c r="AE119" s="939"/>
      <c r="AF119" s="940">
        <v>283768</v>
      </c>
      <c r="AG119" s="938"/>
      <c r="AH119" s="938"/>
      <c r="AI119" s="938"/>
      <c r="AJ119" s="939"/>
      <c r="AK119" s="940">
        <v>164175</v>
      </c>
      <c r="AL119" s="938"/>
      <c r="AM119" s="938"/>
      <c r="AN119" s="938"/>
      <c r="AO119" s="939"/>
      <c r="AP119" s="941">
        <v>0.2</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461</v>
      </c>
      <c r="BP119" s="921"/>
      <c r="BQ119" s="925">
        <v>329607655</v>
      </c>
      <c r="BR119" s="888"/>
      <c r="BS119" s="888"/>
      <c r="BT119" s="888"/>
      <c r="BU119" s="888"/>
      <c r="BV119" s="888">
        <v>329357007</v>
      </c>
      <c r="BW119" s="888"/>
      <c r="BX119" s="888"/>
      <c r="BY119" s="888"/>
      <c r="BZ119" s="888"/>
      <c r="CA119" s="888">
        <v>330041621</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219961</v>
      </c>
      <c r="DH119" s="803"/>
      <c r="DI119" s="803"/>
      <c r="DJ119" s="803"/>
      <c r="DK119" s="804"/>
      <c r="DL119" s="805">
        <v>104074</v>
      </c>
      <c r="DM119" s="803"/>
      <c r="DN119" s="803"/>
      <c r="DO119" s="803"/>
      <c r="DP119" s="804"/>
      <c r="DQ119" s="805">
        <v>61516</v>
      </c>
      <c r="DR119" s="803"/>
      <c r="DS119" s="803"/>
      <c r="DT119" s="803"/>
      <c r="DU119" s="804"/>
      <c r="DV119" s="891">
        <v>0.1</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185</v>
      </c>
      <c r="AB120" s="820"/>
      <c r="AC120" s="820"/>
      <c r="AD120" s="820"/>
      <c r="AE120" s="821"/>
      <c r="AF120" s="822" t="s">
        <v>185</v>
      </c>
      <c r="AG120" s="820"/>
      <c r="AH120" s="820"/>
      <c r="AI120" s="820"/>
      <c r="AJ120" s="821"/>
      <c r="AK120" s="822" t="s">
        <v>185</v>
      </c>
      <c r="AL120" s="820"/>
      <c r="AM120" s="820"/>
      <c r="AN120" s="820"/>
      <c r="AO120" s="821"/>
      <c r="AP120" s="867" t="s">
        <v>185</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25170272</v>
      </c>
      <c r="BR120" s="885"/>
      <c r="BS120" s="885"/>
      <c r="BT120" s="885"/>
      <c r="BU120" s="885"/>
      <c r="BV120" s="885">
        <v>26996472</v>
      </c>
      <c r="BW120" s="885"/>
      <c r="BX120" s="885"/>
      <c r="BY120" s="885"/>
      <c r="BZ120" s="885"/>
      <c r="CA120" s="885">
        <v>29156205</v>
      </c>
      <c r="CB120" s="885"/>
      <c r="CC120" s="885"/>
      <c r="CD120" s="885"/>
      <c r="CE120" s="885"/>
      <c r="CF120" s="909">
        <v>30.8</v>
      </c>
      <c r="CG120" s="910"/>
      <c r="CH120" s="910"/>
      <c r="CI120" s="910"/>
      <c r="CJ120" s="910"/>
      <c r="CK120" s="911" t="s">
        <v>465</v>
      </c>
      <c r="CL120" s="895"/>
      <c r="CM120" s="895"/>
      <c r="CN120" s="895"/>
      <c r="CO120" s="896"/>
      <c r="CP120" s="915" t="s">
        <v>466</v>
      </c>
      <c r="CQ120" s="916"/>
      <c r="CR120" s="916"/>
      <c r="CS120" s="916"/>
      <c r="CT120" s="916"/>
      <c r="CU120" s="916"/>
      <c r="CV120" s="916"/>
      <c r="CW120" s="916"/>
      <c r="CX120" s="916"/>
      <c r="CY120" s="916"/>
      <c r="CZ120" s="916"/>
      <c r="DA120" s="916"/>
      <c r="DB120" s="916"/>
      <c r="DC120" s="916"/>
      <c r="DD120" s="916"/>
      <c r="DE120" s="916"/>
      <c r="DF120" s="917"/>
      <c r="DG120" s="904">
        <v>101312902</v>
      </c>
      <c r="DH120" s="885"/>
      <c r="DI120" s="885"/>
      <c r="DJ120" s="885"/>
      <c r="DK120" s="885"/>
      <c r="DL120" s="885">
        <v>101312141</v>
      </c>
      <c r="DM120" s="885"/>
      <c r="DN120" s="885"/>
      <c r="DO120" s="885"/>
      <c r="DP120" s="885"/>
      <c r="DQ120" s="885">
        <v>99689340</v>
      </c>
      <c r="DR120" s="885"/>
      <c r="DS120" s="885"/>
      <c r="DT120" s="885"/>
      <c r="DU120" s="885"/>
      <c r="DV120" s="886">
        <v>105.3</v>
      </c>
      <c r="DW120" s="886"/>
      <c r="DX120" s="886"/>
      <c r="DY120" s="886"/>
      <c r="DZ120" s="887"/>
    </row>
    <row r="121" spans="1:130" s="246" customFormat="1" ht="26.25" customHeight="1" x14ac:dyDescent="0.15">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185</v>
      </c>
      <c r="AB121" s="820"/>
      <c r="AC121" s="820"/>
      <c r="AD121" s="820"/>
      <c r="AE121" s="821"/>
      <c r="AF121" s="822" t="s">
        <v>185</v>
      </c>
      <c r="AG121" s="820"/>
      <c r="AH121" s="820"/>
      <c r="AI121" s="820"/>
      <c r="AJ121" s="821"/>
      <c r="AK121" s="822" t="s">
        <v>185</v>
      </c>
      <c r="AL121" s="820"/>
      <c r="AM121" s="820"/>
      <c r="AN121" s="820"/>
      <c r="AO121" s="821"/>
      <c r="AP121" s="867" t="s">
        <v>390</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94266869</v>
      </c>
      <c r="BR121" s="857"/>
      <c r="BS121" s="857"/>
      <c r="BT121" s="857"/>
      <c r="BU121" s="857"/>
      <c r="BV121" s="857">
        <v>92393767</v>
      </c>
      <c r="BW121" s="857"/>
      <c r="BX121" s="857"/>
      <c r="BY121" s="857"/>
      <c r="BZ121" s="857"/>
      <c r="CA121" s="857">
        <v>90987774</v>
      </c>
      <c r="CB121" s="857"/>
      <c r="CC121" s="857"/>
      <c r="CD121" s="857"/>
      <c r="CE121" s="857"/>
      <c r="CF121" s="918">
        <v>96.2</v>
      </c>
      <c r="CG121" s="919"/>
      <c r="CH121" s="919"/>
      <c r="CI121" s="919"/>
      <c r="CJ121" s="919"/>
      <c r="CK121" s="912"/>
      <c r="CL121" s="898"/>
      <c r="CM121" s="898"/>
      <c r="CN121" s="898"/>
      <c r="CO121" s="899"/>
      <c r="CP121" s="878" t="s">
        <v>408</v>
      </c>
      <c r="CQ121" s="879"/>
      <c r="CR121" s="879"/>
      <c r="CS121" s="879"/>
      <c r="CT121" s="879"/>
      <c r="CU121" s="879"/>
      <c r="CV121" s="879"/>
      <c r="CW121" s="879"/>
      <c r="CX121" s="879"/>
      <c r="CY121" s="879"/>
      <c r="CZ121" s="879"/>
      <c r="DA121" s="879"/>
      <c r="DB121" s="879"/>
      <c r="DC121" s="879"/>
      <c r="DD121" s="879"/>
      <c r="DE121" s="879"/>
      <c r="DF121" s="880"/>
      <c r="DG121" s="856">
        <v>81468</v>
      </c>
      <c r="DH121" s="857"/>
      <c r="DI121" s="857"/>
      <c r="DJ121" s="857"/>
      <c r="DK121" s="857"/>
      <c r="DL121" s="857">
        <v>67497</v>
      </c>
      <c r="DM121" s="857"/>
      <c r="DN121" s="857"/>
      <c r="DO121" s="857"/>
      <c r="DP121" s="857"/>
      <c r="DQ121" s="857">
        <v>69111</v>
      </c>
      <c r="DR121" s="857"/>
      <c r="DS121" s="857"/>
      <c r="DT121" s="857"/>
      <c r="DU121" s="857"/>
      <c r="DV121" s="834">
        <v>0.1</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390</v>
      </c>
      <c r="AB122" s="820"/>
      <c r="AC122" s="820"/>
      <c r="AD122" s="820"/>
      <c r="AE122" s="821"/>
      <c r="AF122" s="822" t="s">
        <v>185</v>
      </c>
      <c r="AG122" s="820"/>
      <c r="AH122" s="820"/>
      <c r="AI122" s="820"/>
      <c r="AJ122" s="821"/>
      <c r="AK122" s="822" t="s">
        <v>390</v>
      </c>
      <c r="AL122" s="820"/>
      <c r="AM122" s="820"/>
      <c r="AN122" s="820"/>
      <c r="AO122" s="821"/>
      <c r="AP122" s="867" t="s">
        <v>185</v>
      </c>
      <c r="AQ122" s="868"/>
      <c r="AR122" s="868"/>
      <c r="AS122" s="868"/>
      <c r="AT122" s="869"/>
      <c r="AU122" s="929"/>
      <c r="AV122" s="930"/>
      <c r="AW122" s="930"/>
      <c r="AX122" s="930"/>
      <c r="AY122" s="931"/>
      <c r="AZ122" s="922" t="s">
        <v>469</v>
      </c>
      <c r="BA122" s="923"/>
      <c r="BB122" s="923"/>
      <c r="BC122" s="923"/>
      <c r="BD122" s="923"/>
      <c r="BE122" s="923"/>
      <c r="BF122" s="923"/>
      <c r="BG122" s="923"/>
      <c r="BH122" s="923"/>
      <c r="BI122" s="923"/>
      <c r="BJ122" s="923"/>
      <c r="BK122" s="923"/>
      <c r="BL122" s="923"/>
      <c r="BM122" s="923"/>
      <c r="BN122" s="923"/>
      <c r="BO122" s="923"/>
      <c r="BP122" s="924"/>
      <c r="BQ122" s="925">
        <v>202242866</v>
      </c>
      <c r="BR122" s="888"/>
      <c r="BS122" s="888"/>
      <c r="BT122" s="888"/>
      <c r="BU122" s="888"/>
      <c r="BV122" s="888">
        <v>201786995</v>
      </c>
      <c r="BW122" s="888"/>
      <c r="BX122" s="888"/>
      <c r="BY122" s="888"/>
      <c r="BZ122" s="888"/>
      <c r="CA122" s="888">
        <v>203323611</v>
      </c>
      <c r="CB122" s="888"/>
      <c r="CC122" s="888"/>
      <c r="CD122" s="888"/>
      <c r="CE122" s="888"/>
      <c r="CF122" s="889">
        <v>214.9</v>
      </c>
      <c r="CG122" s="890"/>
      <c r="CH122" s="890"/>
      <c r="CI122" s="890"/>
      <c r="CJ122" s="890"/>
      <c r="CK122" s="912"/>
      <c r="CL122" s="898"/>
      <c r="CM122" s="898"/>
      <c r="CN122" s="898"/>
      <c r="CO122" s="899"/>
      <c r="CP122" s="878" t="s">
        <v>470</v>
      </c>
      <c r="CQ122" s="879"/>
      <c r="CR122" s="879"/>
      <c r="CS122" s="879"/>
      <c r="CT122" s="879"/>
      <c r="CU122" s="879"/>
      <c r="CV122" s="879"/>
      <c r="CW122" s="879"/>
      <c r="CX122" s="879"/>
      <c r="CY122" s="879"/>
      <c r="CZ122" s="879"/>
      <c r="DA122" s="879"/>
      <c r="DB122" s="879"/>
      <c r="DC122" s="879"/>
      <c r="DD122" s="879"/>
      <c r="DE122" s="879"/>
      <c r="DF122" s="880"/>
      <c r="DG122" s="856" t="s">
        <v>185</v>
      </c>
      <c r="DH122" s="857"/>
      <c r="DI122" s="857"/>
      <c r="DJ122" s="857"/>
      <c r="DK122" s="857"/>
      <c r="DL122" s="857" t="s">
        <v>390</v>
      </c>
      <c r="DM122" s="857"/>
      <c r="DN122" s="857"/>
      <c r="DO122" s="857"/>
      <c r="DP122" s="857"/>
      <c r="DQ122" s="857" t="s">
        <v>390</v>
      </c>
      <c r="DR122" s="857"/>
      <c r="DS122" s="857"/>
      <c r="DT122" s="857"/>
      <c r="DU122" s="857"/>
      <c r="DV122" s="834" t="s">
        <v>390</v>
      </c>
      <c r="DW122" s="834"/>
      <c r="DX122" s="834"/>
      <c r="DY122" s="834"/>
      <c r="DZ122" s="835"/>
    </row>
    <row r="123" spans="1:130" s="246"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390</v>
      </c>
      <c r="AB123" s="820"/>
      <c r="AC123" s="820"/>
      <c r="AD123" s="820"/>
      <c r="AE123" s="821"/>
      <c r="AF123" s="822" t="s">
        <v>185</v>
      </c>
      <c r="AG123" s="820"/>
      <c r="AH123" s="820"/>
      <c r="AI123" s="820"/>
      <c r="AJ123" s="821"/>
      <c r="AK123" s="822" t="s">
        <v>390</v>
      </c>
      <c r="AL123" s="820"/>
      <c r="AM123" s="820"/>
      <c r="AN123" s="820"/>
      <c r="AO123" s="821"/>
      <c r="AP123" s="867" t="s">
        <v>185</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471</v>
      </c>
      <c r="BP123" s="921"/>
      <c r="BQ123" s="875">
        <v>321680007</v>
      </c>
      <c r="BR123" s="876"/>
      <c r="BS123" s="876"/>
      <c r="BT123" s="876"/>
      <c r="BU123" s="876"/>
      <c r="BV123" s="876">
        <v>321177234</v>
      </c>
      <c r="BW123" s="876"/>
      <c r="BX123" s="876"/>
      <c r="BY123" s="876"/>
      <c r="BZ123" s="876"/>
      <c r="CA123" s="876">
        <v>323467590</v>
      </c>
      <c r="CB123" s="876"/>
      <c r="CC123" s="876"/>
      <c r="CD123" s="876"/>
      <c r="CE123" s="876"/>
      <c r="CF123" s="786"/>
      <c r="CG123" s="787"/>
      <c r="CH123" s="787"/>
      <c r="CI123" s="787"/>
      <c r="CJ123" s="877"/>
      <c r="CK123" s="912"/>
      <c r="CL123" s="898"/>
      <c r="CM123" s="898"/>
      <c r="CN123" s="898"/>
      <c r="CO123" s="899"/>
      <c r="CP123" s="878" t="s">
        <v>472</v>
      </c>
      <c r="CQ123" s="879"/>
      <c r="CR123" s="879"/>
      <c r="CS123" s="879"/>
      <c r="CT123" s="879"/>
      <c r="CU123" s="879"/>
      <c r="CV123" s="879"/>
      <c r="CW123" s="879"/>
      <c r="CX123" s="879"/>
      <c r="CY123" s="879"/>
      <c r="CZ123" s="879"/>
      <c r="DA123" s="879"/>
      <c r="DB123" s="879"/>
      <c r="DC123" s="879"/>
      <c r="DD123" s="879"/>
      <c r="DE123" s="879"/>
      <c r="DF123" s="880"/>
      <c r="DG123" s="819" t="s">
        <v>185</v>
      </c>
      <c r="DH123" s="820"/>
      <c r="DI123" s="820"/>
      <c r="DJ123" s="820"/>
      <c r="DK123" s="821"/>
      <c r="DL123" s="822" t="s">
        <v>185</v>
      </c>
      <c r="DM123" s="820"/>
      <c r="DN123" s="820"/>
      <c r="DO123" s="820"/>
      <c r="DP123" s="821"/>
      <c r="DQ123" s="822" t="s">
        <v>390</v>
      </c>
      <c r="DR123" s="820"/>
      <c r="DS123" s="820"/>
      <c r="DT123" s="820"/>
      <c r="DU123" s="821"/>
      <c r="DV123" s="867" t="s">
        <v>390</v>
      </c>
      <c r="DW123" s="868"/>
      <c r="DX123" s="868"/>
      <c r="DY123" s="868"/>
      <c r="DZ123" s="869"/>
    </row>
    <row r="124" spans="1:130" s="246"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390</v>
      </c>
      <c r="AB124" s="820"/>
      <c r="AC124" s="820"/>
      <c r="AD124" s="820"/>
      <c r="AE124" s="821"/>
      <c r="AF124" s="822" t="s">
        <v>390</v>
      </c>
      <c r="AG124" s="820"/>
      <c r="AH124" s="820"/>
      <c r="AI124" s="820"/>
      <c r="AJ124" s="821"/>
      <c r="AK124" s="822" t="s">
        <v>185</v>
      </c>
      <c r="AL124" s="820"/>
      <c r="AM124" s="820"/>
      <c r="AN124" s="820"/>
      <c r="AO124" s="821"/>
      <c r="AP124" s="867" t="s">
        <v>390</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8.5</v>
      </c>
      <c r="BR124" s="874"/>
      <c r="BS124" s="874"/>
      <c r="BT124" s="874"/>
      <c r="BU124" s="874"/>
      <c r="BV124" s="874">
        <v>8.6999999999999993</v>
      </c>
      <c r="BW124" s="874"/>
      <c r="BX124" s="874"/>
      <c r="BY124" s="874"/>
      <c r="BZ124" s="874"/>
      <c r="CA124" s="874">
        <v>6.9</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t="s">
        <v>185</v>
      </c>
      <c r="DH124" s="803"/>
      <c r="DI124" s="803"/>
      <c r="DJ124" s="803"/>
      <c r="DK124" s="804"/>
      <c r="DL124" s="805" t="s">
        <v>185</v>
      </c>
      <c r="DM124" s="803"/>
      <c r="DN124" s="803"/>
      <c r="DO124" s="803"/>
      <c r="DP124" s="804"/>
      <c r="DQ124" s="805" t="s">
        <v>185</v>
      </c>
      <c r="DR124" s="803"/>
      <c r="DS124" s="803"/>
      <c r="DT124" s="803"/>
      <c r="DU124" s="804"/>
      <c r="DV124" s="891" t="s">
        <v>185</v>
      </c>
      <c r="DW124" s="892"/>
      <c r="DX124" s="892"/>
      <c r="DY124" s="892"/>
      <c r="DZ124" s="893"/>
    </row>
    <row r="125" spans="1:130" s="246" customFormat="1" ht="26.25" customHeight="1" x14ac:dyDescent="0.15">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390</v>
      </c>
      <c r="AB125" s="820"/>
      <c r="AC125" s="820"/>
      <c r="AD125" s="820"/>
      <c r="AE125" s="821"/>
      <c r="AF125" s="822" t="s">
        <v>390</v>
      </c>
      <c r="AG125" s="820"/>
      <c r="AH125" s="820"/>
      <c r="AI125" s="820"/>
      <c r="AJ125" s="821"/>
      <c r="AK125" s="822" t="s">
        <v>390</v>
      </c>
      <c r="AL125" s="820"/>
      <c r="AM125" s="820"/>
      <c r="AN125" s="820"/>
      <c r="AO125" s="821"/>
      <c r="AP125" s="867" t="s">
        <v>185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475</v>
      </c>
      <c r="CL125" s="895"/>
      <c r="CM125" s="895"/>
      <c r="CN125" s="895"/>
      <c r="CO125" s="896"/>
      <c r="CP125" s="903" t="s">
        <v>476</v>
      </c>
      <c r="CQ125" s="848"/>
      <c r="CR125" s="848"/>
      <c r="CS125" s="848"/>
      <c r="CT125" s="848"/>
      <c r="CU125" s="848"/>
      <c r="CV125" s="848"/>
      <c r="CW125" s="848"/>
      <c r="CX125" s="848"/>
      <c r="CY125" s="848"/>
      <c r="CZ125" s="848"/>
      <c r="DA125" s="848"/>
      <c r="DB125" s="848"/>
      <c r="DC125" s="848"/>
      <c r="DD125" s="848"/>
      <c r="DE125" s="848"/>
      <c r="DF125" s="849"/>
      <c r="DG125" s="904" t="s">
        <v>185</v>
      </c>
      <c r="DH125" s="885"/>
      <c r="DI125" s="885"/>
      <c r="DJ125" s="885"/>
      <c r="DK125" s="885"/>
      <c r="DL125" s="885" t="s">
        <v>185</v>
      </c>
      <c r="DM125" s="885"/>
      <c r="DN125" s="885"/>
      <c r="DO125" s="885"/>
      <c r="DP125" s="885"/>
      <c r="DQ125" s="885" t="s">
        <v>185</v>
      </c>
      <c r="DR125" s="885"/>
      <c r="DS125" s="885"/>
      <c r="DT125" s="885"/>
      <c r="DU125" s="885"/>
      <c r="DV125" s="886" t="s">
        <v>185</v>
      </c>
      <c r="DW125" s="886"/>
      <c r="DX125" s="886"/>
      <c r="DY125" s="886"/>
      <c r="DZ125" s="887"/>
    </row>
    <row r="126" spans="1:130" s="246" customFormat="1" ht="26.25" customHeight="1" thickBot="1" x14ac:dyDescent="0.2">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114315</v>
      </c>
      <c r="AB126" s="820"/>
      <c r="AC126" s="820"/>
      <c r="AD126" s="820"/>
      <c r="AE126" s="821"/>
      <c r="AF126" s="822">
        <v>115887</v>
      </c>
      <c r="AG126" s="820"/>
      <c r="AH126" s="820"/>
      <c r="AI126" s="820"/>
      <c r="AJ126" s="821"/>
      <c r="AK126" s="822">
        <v>42558</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477</v>
      </c>
      <c r="CQ126" s="790"/>
      <c r="CR126" s="790"/>
      <c r="CS126" s="790"/>
      <c r="CT126" s="790"/>
      <c r="CU126" s="790"/>
      <c r="CV126" s="790"/>
      <c r="CW126" s="790"/>
      <c r="CX126" s="790"/>
      <c r="CY126" s="790"/>
      <c r="CZ126" s="790"/>
      <c r="DA126" s="790"/>
      <c r="DB126" s="790"/>
      <c r="DC126" s="790"/>
      <c r="DD126" s="790"/>
      <c r="DE126" s="790"/>
      <c r="DF126" s="791"/>
      <c r="DG126" s="856" t="s">
        <v>185</v>
      </c>
      <c r="DH126" s="857"/>
      <c r="DI126" s="857"/>
      <c r="DJ126" s="857"/>
      <c r="DK126" s="857"/>
      <c r="DL126" s="857" t="s">
        <v>185</v>
      </c>
      <c r="DM126" s="857"/>
      <c r="DN126" s="857"/>
      <c r="DO126" s="857"/>
      <c r="DP126" s="857"/>
      <c r="DQ126" s="857" t="s">
        <v>185</v>
      </c>
      <c r="DR126" s="857"/>
      <c r="DS126" s="857"/>
      <c r="DT126" s="857"/>
      <c r="DU126" s="857"/>
      <c r="DV126" s="834" t="s">
        <v>390</v>
      </c>
      <c r="DW126" s="834"/>
      <c r="DX126" s="834"/>
      <c r="DY126" s="834"/>
      <c r="DZ126" s="835"/>
    </row>
    <row r="127" spans="1:130" s="246" customFormat="1" ht="26.25" customHeight="1" x14ac:dyDescent="0.15">
      <c r="A127" s="862"/>
      <c r="B127" s="863"/>
      <c r="C127" s="881" t="s">
        <v>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185</v>
      </c>
      <c r="AB127" s="820"/>
      <c r="AC127" s="820"/>
      <c r="AD127" s="820"/>
      <c r="AE127" s="821"/>
      <c r="AF127" s="822" t="s">
        <v>185</v>
      </c>
      <c r="AG127" s="820"/>
      <c r="AH127" s="820"/>
      <c r="AI127" s="820"/>
      <c r="AJ127" s="821"/>
      <c r="AK127" s="822" t="s">
        <v>185</v>
      </c>
      <c r="AL127" s="820"/>
      <c r="AM127" s="820"/>
      <c r="AN127" s="820"/>
      <c r="AO127" s="821"/>
      <c r="AP127" s="867" t="s">
        <v>185</v>
      </c>
      <c r="AQ127" s="868"/>
      <c r="AR127" s="868"/>
      <c r="AS127" s="868"/>
      <c r="AT127" s="869"/>
      <c r="AU127" s="282"/>
      <c r="AV127" s="282"/>
      <c r="AW127" s="282"/>
      <c r="AX127" s="884" t="s">
        <v>479</v>
      </c>
      <c r="AY127" s="852"/>
      <c r="AZ127" s="852"/>
      <c r="BA127" s="852"/>
      <c r="BB127" s="852"/>
      <c r="BC127" s="852"/>
      <c r="BD127" s="852"/>
      <c r="BE127" s="853"/>
      <c r="BF127" s="851" t="s">
        <v>480</v>
      </c>
      <c r="BG127" s="852"/>
      <c r="BH127" s="852"/>
      <c r="BI127" s="852"/>
      <c r="BJ127" s="852"/>
      <c r="BK127" s="852"/>
      <c r="BL127" s="853"/>
      <c r="BM127" s="851" t="s">
        <v>481</v>
      </c>
      <c r="BN127" s="852"/>
      <c r="BO127" s="852"/>
      <c r="BP127" s="852"/>
      <c r="BQ127" s="852"/>
      <c r="BR127" s="852"/>
      <c r="BS127" s="853"/>
      <c r="BT127" s="851" t="s">
        <v>482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483</v>
      </c>
      <c r="CQ127" s="790"/>
      <c r="CR127" s="790"/>
      <c r="CS127" s="790"/>
      <c r="CT127" s="790"/>
      <c r="CU127" s="790"/>
      <c r="CV127" s="790"/>
      <c r="CW127" s="790"/>
      <c r="CX127" s="790"/>
      <c r="CY127" s="790"/>
      <c r="CZ127" s="790"/>
      <c r="DA127" s="790"/>
      <c r="DB127" s="790"/>
      <c r="DC127" s="790"/>
      <c r="DD127" s="790"/>
      <c r="DE127" s="790"/>
      <c r="DF127" s="791"/>
      <c r="DG127" s="856">
        <v>467501</v>
      </c>
      <c r="DH127" s="857"/>
      <c r="DI127" s="857"/>
      <c r="DJ127" s="857"/>
      <c r="DK127" s="857"/>
      <c r="DL127" s="857">
        <v>1282055</v>
      </c>
      <c r="DM127" s="857"/>
      <c r="DN127" s="857"/>
      <c r="DO127" s="857"/>
      <c r="DP127" s="857"/>
      <c r="DQ127" s="857">
        <v>1170029</v>
      </c>
      <c r="DR127" s="857"/>
      <c r="DS127" s="857"/>
      <c r="DT127" s="857"/>
      <c r="DU127" s="857"/>
      <c r="DV127" s="834">
        <v>1.2</v>
      </c>
      <c r="DW127" s="834"/>
      <c r="DX127" s="834"/>
      <c r="DY127" s="834"/>
      <c r="DZ127" s="835"/>
    </row>
    <row r="128" spans="1:130" s="246" customFormat="1" ht="26.25" customHeight="1" thickBot="1" x14ac:dyDescent="0.2">
      <c r="A128" s="836" t="s">
        <v>484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485</v>
      </c>
      <c r="X128" s="838"/>
      <c r="Y128" s="838"/>
      <c r="Z128" s="839"/>
      <c r="AA128" s="840">
        <v>6978169</v>
      </c>
      <c r="AB128" s="841"/>
      <c r="AC128" s="841"/>
      <c r="AD128" s="841"/>
      <c r="AE128" s="842"/>
      <c r="AF128" s="843">
        <v>7313936</v>
      </c>
      <c r="AG128" s="841"/>
      <c r="AH128" s="841"/>
      <c r="AI128" s="841"/>
      <c r="AJ128" s="842"/>
      <c r="AK128" s="843">
        <v>7204614</v>
      </c>
      <c r="AL128" s="841"/>
      <c r="AM128" s="841"/>
      <c r="AN128" s="841"/>
      <c r="AO128" s="842"/>
      <c r="AP128" s="844"/>
      <c r="AQ128" s="845"/>
      <c r="AR128" s="845"/>
      <c r="AS128" s="845"/>
      <c r="AT128" s="846"/>
      <c r="AU128" s="282"/>
      <c r="AV128" s="282"/>
      <c r="AW128" s="282"/>
      <c r="AX128" s="847" t="s">
        <v>486</v>
      </c>
      <c r="AY128" s="848"/>
      <c r="AZ128" s="848"/>
      <c r="BA128" s="848"/>
      <c r="BB128" s="848"/>
      <c r="BC128" s="848"/>
      <c r="BD128" s="848"/>
      <c r="BE128" s="849"/>
      <c r="BF128" s="826" t="s">
        <v>185</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487</v>
      </c>
      <c r="CQ128" s="768"/>
      <c r="CR128" s="768"/>
      <c r="CS128" s="768"/>
      <c r="CT128" s="768"/>
      <c r="CU128" s="768"/>
      <c r="CV128" s="768"/>
      <c r="CW128" s="768"/>
      <c r="CX128" s="768"/>
      <c r="CY128" s="768"/>
      <c r="CZ128" s="768"/>
      <c r="DA128" s="768"/>
      <c r="DB128" s="768"/>
      <c r="DC128" s="768"/>
      <c r="DD128" s="768"/>
      <c r="DE128" s="768"/>
      <c r="DF128" s="769"/>
      <c r="DG128" s="830" t="s">
        <v>390</v>
      </c>
      <c r="DH128" s="831"/>
      <c r="DI128" s="831"/>
      <c r="DJ128" s="831"/>
      <c r="DK128" s="831"/>
      <c r="DL128" s="831" t="s">
        <v>185</v>
      </c>
      <c r="DM128" s="831"/>
      <c r="DN128" s="831"/>
      <c r="DO128" s="831"/>
      <c r="DP128" s="831"/>
      <c r="DQ128" s="831" t="s">
        <v>390</v>
      </c>
      <c r="DR128" s="831"/>
      <c r="DS128" s="831"/>
      <c r="DT128" s="831"/>
      <c r="DU128" s="831"/>
      <c r="DV128" s="832" t="s">
        <v>185</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106434180</v>
      </c>
      <c r="AB129" s="820"/>
      <c r="AC129" s="820"/>
      <c r="AD129" s="820"/>
      <c r="AE129" s="821"/>
      <c r="AF129" s="822">
        <v>107081810</v>
      </c>
      <c r="AG129" s="820"/>
      <c r="AH129" s="820"/>
      <c r="AI129" s="820"/>
      <c r="AJ129" s="821"/>
      <c r="AK129" s="822">
        <v>108825402</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185</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13645467</v>
      </c>
      <c r="AB130" s="820"/>
      <c r="AC130" s="820"/>
      <c r="AD130" s="820"/>
      <c r="AE130" s="821"/>
      <c r="AF130" s="822">
        <v>14041352</v>
      </c>
      <c r="AG130" s="820"/>
      <c r="AH130" s="820"/>
      <c r="AI130" s="820"/>
      <c r="AJ130" s="821"/>
      <c r="AK130" s="822">
        <v>14196974</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92788713</v>
      </c>
      <c r="AB131" s="803"/>
      <c r="AC131" s="803"/>
      <c r="AD131" s="803"/>
      <c r="AE131" s="804"/>
      <c r="AF131" s="805">
        <v>93040458</v>
      </c>
      <c r="AG131" s="803"/>
      <c r="AH131" s="803"/>
      <c r="AI131" s="803"/>
      <c r="AJ131" s="804"/>
      <c r="AK131" s="805">
        <v>94628428</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v>6.9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4.5321158840000004</v>
      </c>
      <c r="AB132" s="783"/>
      <c r="AC132" s="783"/>
      <c r="AD132" s="783"/>
      <c r="AE132" s="784"/>
      <c r="AF132" s="785">
        <v>4.231538714</v>
      </c>
      <c r="AG132" s="783"/>
      <c r="AH132" s="783"/>
      <c r="AI132" s="783"/>
      <c r="AJ132" s="784"/>
      <c r="AK132" s="785">
        <v>6.2556539559999997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4.7</v>
      </c>
      <c r="AB133" s="762"/>
      <c r="AC133" s="762"/>
      <c r="AD133" s="762"/>
      <c r="AE133" s="763"/>
      <c r="AF133" s="761">
        <v>4.4000000000000004</v>
      </c>
      <c r="AG133" s="762"/>
      <c r="AH133" s="762"/>
      <c r="AI133" s="762"/>
      <c r="AJ133" s="763"/>
      <c r="AK133" s="761">
        <v>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5AnxlxYxL6DT+20w8QEocsVuvJ5uL51gLQFmH7tA68ZyYNizFzHVNdEksrnNYysvuwFrk32Pjd0jyn1QNi+vQ==" saltValue="xqVaPcq73QmaXTTCPbGC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70" zoomScaleNormal="7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3lnYzLIYHTHqmFUQEH5l3mceEinV0V7PGAxkHJo0xmIOfKR2faOOMNXBUtkvxli890sKjSe2PEHtvwZ3KiSOA==" saltValue="gA0h5nFtZE6MRT4Nj4k5Xg=="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3SLT8JdB88byQydTxsrZlf2hTzoc3qCjpa96mFmjcz+F0IAtGxm1EAE+yAhBl03VSUlVidqMDOPDy5QuxX6yw==" saltValue="/ANW5khrnpsXcypydxaQ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26511105</v>
      </c>
      <c r="AP9" s="312">
        <v>54080</v>
      </c>
      <c r="AQ9" s="313">
        <v>57923</v>
      </c>
      <c r="AR9" s="314">
        <v>-6.6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235952</v>
      </c>
      <c r="AP10" s="315">
        <v>481</v>
      </c>
      <c r="AQ10" s="316">
        <v>2689</v>
      </c>
      <c r="AR10" s="317">
        <v>-82.1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936098</v>
      </c>
      <c r="AP11" s="315">
        <v>1910</v>
      </c>
      <c r="AQ11" s="316">
        <v>1561</v>
      </c>
      <c r="AR11" s="317">
        <v>22.4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v>133878</v>
      </c>
      <c r="AP12" s="315">
        <v>273</v>
      </c>
      <c r="AQ12" s="316">
        <v>539</v>
      </c>
      <c r="AR12" s="317">
        <v>-49.4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510</v>
      </c>
      <c r="AL13" s="1189"/>
      <c r="AM13" s="1189"/>
      <c r="AN13" s="1190"/>
      <c r="AO13" s="315" t="s">
        <v>511</v>
      </c>
      <c r="AP13" s="315" t="s">
        <v>511</v>
      </c>
      <c r="AQ13" s="316">
        <v>13</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752397</v>
      </c>
      <c r="AP14" s="315">
        <v>1535</v>
      </c>
      <c r="AQ14" s="316">
        <v>1886</v>
      </c>
      <c r="AR14" s="317">
        <v>-18.600000000000001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v>118644</v>
      </c>
      <c r="AP15" s="315">
        <v>242</v>
      </c>
      <c r="AQ15" s="316">
        <v>1251</v>
      </c>
      <c r="AR15" s="317">
        <v>-80.7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-1493919</v>
      </c>
      <c r="AP16" s="315">
        <v>-3047</v>
      </c>
      <c r="AQ16" s="316">
        <v>-4255</v>
      </c>
      <c r="AR16" s="317">
        <v>-28.4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27194155</v>
      </c>
      <c r="AP17" s="315">
        <v>55474</v>
      </c>
      <c r="AQ17" s="316">
        <v>61607</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5.43</v>
      </c>
      <c r="AP21" s="328">
        <v>6.25</v>
      </c>
      <c r="AQ21" s="329">
        <v>-0.82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102.2</v>
      </c>
      <c r="AP22" s="333">
        <v>100</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20048692</v>
      </c>
      <c r="AP32" s="342">
        <v>40898</v>
      </c>
      <c r="AQ32" s="343">
        <v>37305</v>
      </c>
      <c r="AR32" s="344">
        <v>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t="s">
        <v>511</v>
      </c>
      <c r="AP33" s="342" t="s">
        <v>511</v>
      </c>
      <c r="AQ33" s="343">
        <v>4</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t="s">
        <v>511</v>
      </c>
      <c r="AP34" s="342" t="s">
        <v>511</v>
      </c>
      <c r="AQ34" s="343">
        <v>89</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6873233</v>
      </c>
      <c r="AP35" s="342">
        <v>14021</v>
      </c>
      <c r="AQ35" s="343">
        <v>9317</v>
      </c>
      <c r="AR35" s="344">
        <v>50.5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v>192557</v>
      </c>
      <c r="AP36" s="342">
        <v>393</v>
      </c>
      <c r="AQ36" s="343">
        <v>337</v>
      </c>
      <c r="AR36" s="344">
        <v>16.600000000000001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v>206733</v>
      </c>
      <c r="AP37" s="342">
        <v>422</v>
      </c>
      <c r="AQ37" s="343">
        <v>969</v>
      </c>
      <c r="AR37" s="344">
        <v>-56.4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-7204614</v>
      </c>
      <c r="AP39" s="342">
        <v>-14697</v>
      </c>
      <c r="AQ39" s="343">
        <v>-8362</v>
      </c>
      <c r="AR39" s="344">
        <v>75.8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-14196974</v>
      </c>
      <c r="AP40" s="342">
        <v>-28961</v>
      </c>
      <c r="AQ40" s="343">
        <v>-29125</v>
      </c>
      <c r="AR40" s="344">
        <v>-0.6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5919627</v>
      </c>
      <c r="AP41" s="342">
        <v>12076</v>
      </c>
      <c r="AQ41" s="343">
        <v>10534</v>
      </c>
      <c r="AR41" s="344">
        <v>14.6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19402803</v>
      </c>
      <c r="AN51" s="364">
        <v>38898</v>
      </c>
      <c r="AO51" s="365">
        <v>41.6</v>
      </c>
      <c r="AP51" s="366">
        <v>51613</v>
      </c>
      <c r="AQ51" s="367">
        <v>8.3000000000000007</v>
      </c>
      <c r="AR51" s="368">
        <v>33.299999999999997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8221390</v>
      </c>
      <c r="AN52" s="372">
        <v>16482</v>
      </c>
      <c r="AO52" s="373">
        <v>13.7</v>
      </c>
      <c r="AP52" s="374">
        <v>25872</v>
      </c>
      <c r="AQ52" s="375">
        <v>10.8</v>
      </c>
      <c r="AR52" s="376">
        <v>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24528734</v>
      </c>
      <c r="AN53" s="364">
        <v>49387</v>
      </c>
      <c r="AO53" s="365">
        <v>27</v>
      </c>
      <c r="AP53" s="366">
        <v>50880</v>
      </c>
      <c r="AQ53" s="367">
        <v>-1.4</v>
      </c>
      <c r="AR53" s="368">
        <v>28.4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14384939</v>
      </c>
      <c r="AN54" s="372">
        <v>28963</v>
      </c>
      <c r="AO54" s="373">
        <v>75.7</v>
      </c>
      <c r="AP54" s="374">
        <v>27819</v>
      </c>
      <c r="AQ54" s="375">
        <v>7.5</v>
      </c>
      <c r="AR54" s="376">
        <v>68.2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17189326</v>
      </c>
      <c r="AN55" s="364">
        <v>34802</v>
      </c>
      <c r="AO55" s="365">
        <v>-29.5</v>
      </c>
      <c r="AP55" s="366">
        <v>46395</v>
      </c>
      <c r="AQ55" s="367">
        <v>-8.8000000000000007</v>
      </c>
      <c r="AR55" s="368">
        <v>-20.7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13017234</v>
      </c>
      <c r="AN56" s="372">
        <v>26355</v>
      </c>
      <c r="AO56" s="373">
        <v>-9</v>
      </c>
      <c r="AP56" s="374">
        <v>26304</v>
      </c>
      <c r="AQ56" s="375">
        <v>-5.4</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17559682</v>
      </c>
      <c r="AN57" s="364">
        <v>35695</v>
      </c>
      <c r="AO57" s="365">
        <v>2.6</v>
      </c>
      <c r="AP57" s="366">
        <v>48088</v>
      </c>
      <c r="AQ57" s="367">
        <v>3.6</v>
      </c>
      <c r="AR57" s="368">
        <v>-1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10143571</v>
      </c>
      <c r="AN58" s="372">
        <v>20620</v>
      </c>
      <c r="AO58" s="373">
        <v>-21.8</v>
      </c>
      <c r="AP58" s="374">
        <v>25183</v>
      </c>
      <c r="AQ58" s="375">
        <v>-4.3</v>
      </c>
      <c r="AR58" s="376">
        <v>-17.5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22103502</v>
      </c>
      <c r="AN59" s="364">
        <v>45089</v>
      </c>
      <c r="AO59" s="365">
        <v>26.3</v>
      </c>
      <c r="AP59" s="366">
        <v>46457</v>
      </c>
      <c r="AQ59" s="367">
        <v>-3.4</v>
      </c>
      <c r="AR59" s="368">
        <v>29.7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12714313</v>
      </c>
      <c r="AN60" s="372">
        <v>25936</v>
      </c>
      <c r="AO60" s="373">
        <v>25.8</v>
      </c>
      <c r="AP60" s="374">
        <v>24020</v>
      </c>
      <c r="AQ60" s="375">
        <v>-4.5999999999999996</v>
      </c>
      <c r="AR60" s="376">
        <v>30.4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20156809</v>
      </c>
      <c r="AN61" s="379">
        <v>40774</v>
      </c>
      <c r="AO61" s="380">
        <v>13.6</v>
      </c>
      <c r="AP61" s="381">
        <v>48687</v>
      </c>
      <c r="AQ61" s="382">
        <v>-0.3</v>
      </c>
      <c r="AR61" s="368">
        <v>13.9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11696289</v>
      </c>
      <c r="AN62" s="372">
        <v>23671</v>
      </c>
      <c r="AO62" s="373">
        <v>16.899999999999999</v>
      </c>
      <c r="AP62" s="374">
        <v>25840</v>
      </c>
      <c r="AQ62" s="375">
        <v>0.8</v>
      </c>
      <c r="AR62" s="376">
        <v>16.100000000000001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EWtvl9MO0XIFgCmtitxP5GMa8vN6nEX1HBXSBhZAiMi4vsX0+EeuHJVb2Dk1VP3YYBDm9JblWpv8QbgjJevVg==" saltValue="1lzM2DdcenY60s7eE5ib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kquJYmseNUIk926CiT18bG2uPcexN5vKNMjB6QNZnTgjNwvRtWbsk/IaGFrCCC86Bxmzt6DuiGBMTlx3vi8sw==" saltValue="j/qayAFxYO0fG0rMZq+U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eNbZbex3ImeVJsmfdVFcwsm02jwyzf8JoABJXwqAzoYQ62kS4zbe3ZSxc0dy/jcWruQ1FFozp0BPrdGdhurg==" saltValue="7o/RAdkUh9JRWJ23qbj6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14.99</v>
      </c>
      <c r="G47" s="12">
        <v>15.98</v>
      </c>
      <c r="H47" s="12">
        <v>14.67</v>
      </c>
      <c r="I47" s="12">
        <v>14.2</v>
      </c>
      <c r="J47" s="13">
        <v>15.11</v>
      </c>
    </row>
    <row r="48" spans="2:10" ht="57.75" customHeight="1" x14ac:dyDescent="0.15">
      <c r="B48" s="14"/>
      <c r="C48" s="1196" t="s">
        <v>4</v>
      </c>
      <c r="D48" s="1196"/>
      <c r="E48" s="1197"/>
      <c r="F48" s="15">
        <v>1.0900000000000001</v>
      </c>
      <c r="G48" s="16">
        <v>1.59</v>
      </c>
      <c r="H48" s="16">
        <v>1.5</v>
      </c>
      <c r="I48" s="16">
        <v>1.87</v>
      </c>
      <c r="J48" s="17">
        <v>2.37</v>
      </c>
    </row>
    <row r="49" spans="2:10" ht="57.75" customHeight="1" thickBot="1" x14ac:dyDescent="0.2">
      <c r="B49" s="18"/>
      <c r="C49" s="1198" t="s">
        <v>5</v>
      </c>
      <c r="D49" s="1198"/>
      <c r="E49" s="1199"/>
      <c r="F49" s="19">
        <v>1.1599999999999999</v>
      </c>
      <c r="G49" s="20">
        <v>1.41</v>
      </c>
      <c r="H49" s="20" t="s">
        <v>557</v>
      </c>
      <c r="I49" s="20" t="s">
        <v>558</v>
      </c>
      <c r="J49" s="21">
        <v>1.67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fHjRcaUP3cb8BJyCGN71UGYE02daOtIFicy84cixIUjUM+xCv/Rp1Q9jzenC3UfPyCcaWtDkFoqV4EVboSxqg==" saltValue="joTVprSlEiUOLJrKsquQ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2020-03-23T05:12:05Z</dcterms:modified>
</cp:coreProperties>
</file>